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\-yyyy"/>
    <numFmt numFmtId="165" formatCode="0.0%"/>
    <numFmt numFmtId="166" formatCode="[$-14009]dd/mm/yyyy;@"/>
    <numFmt numFmtId="167" formatCode="yyyy-mm-dd h:mm:ss"/>
    <numFmt numFmtId="168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11" fillId="0" borderId="0" pivotButton="0" quotePrefix="0" xfId="0"/>
    <xf numFmtId="168" fontId="0" fillId="0" borderId="0" pivotButton="0" quotePrefix="0" xfId="0"/>
    <xf numFmtId="0" fontId="12" fillId="0" borderId="0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07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2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3" t="n">
        <v>46285.36674177911</v>
      </c>
    </row>
    <row r="12">
      <c r="B12" t="inlineStr">
        <is>
          <t>Index Name</t>
        </is>
      </c>
      <c r="C12" s="84" t="inlineStr">
        <is>
          <t>Nifty 50 TRI (not covered)</t>
        </is>
      </c>
      <c r="D12" s="84" t="inlineStr">
        <is>
          <t>Nifty 50</t>
        </is>
      </c>
      <c r="E12" s="84" t="inlineStr">
        <is>
          <t>Sensex</t>
        </is>
      </c>
      <c r="F12" s="84" t="inlineStr">
        <is>
          <t>Nifty Next 50 TRI (not covered)</t>
        </is>
      </c>
      <c r="G12" s="84" t="inlineStr">
        <is>
          <t>Nifty Next 50</t>
        </is>
      </c>
      <c r="H12" s="84" t="inlineStr">
        <is>
          <t>Nifty 100 TRI (not covered)</t>
        </is>
      </c>
      <c r="I12" s="84" t="inlineStr">
        <is>
          <t>Nifty 100</t>
        </is>
      </c>
      <c r="J12" s="84" t="inlineStr">
        <is>
          <t>Nifty Midcap 150</t>
        </is>
      </c>
      <c r="K12" s="84" t="inlineStr">
        <is>
          <t>Nifty Large Midcap 250</t>
        </is>
      </c>
      <c r="L12" s="84" t="inlineStr">
        <is>
          <t>Nifty Smallcap 250</t>
        </is>
      </c>
      <c r="M12" s="84" t="inlineStr">
        <is>
          <t>Nifty50 Equal Weight</t>
        </is>
      </c>
      <c r="N12" s="84" t="inlineStr">
        <is>
          <t>Nifty100 Equal Weight</t>
        </is>
      </c>
      <c r="O12" s="84" t="inlineStr">
        <is>
          <t>Nifty 500 TRI (not covered)</t>
        </is>
      </c>
      <c r="P12" s="84" t="inlineStr">
        <is>
          <t>Nifty 200 TRI</t>
        </is>
      </c>
      <c r="Q12" s="84" t="inlineStr">
        <is>
          <t>NSE 500</t>
        </is>
      </c>
      <c r="R12" s="84" t="inlineStr">
        <is>
          <t>Nifty200 Value 30 TRI</t>
        </is>
      </c>
      <c r="S12" s="84" t="inlineStr">
        <is>
          <t>Nifty 200 Momentum 30 Index TRI</t>
        </is>
      </c>
      <c r="T12" s="84" t="inlineStr">
        <is>
          <t>Nifty 200 Quality 30 Index TRI</t>
        </is>
      </c>
      <c r="U12" s="84" t="inlineStr">
        <is>
          <t>Nifty 100 Low Volatility 30</t>
        </is>
      </c>
      <c r="V12" s="84" t="inlineStr">
        <is>
          <t>Nifty 200 Momentum 30 Index</t>
        </is>
      </c>
      <c r="W12" s="84" t="inlineStr">
        <is>
          <t>Nifty 100 Quality 30</t>
        </is>
      </c>
      <c r="X12" s="84" t="inlineStr">
        <is>
          <t>Nifty Alpha 50</t>
        </is>
      </c>
      <c r="Y12" s="84" t="inlineStr">
        <is>
          <t>Nifty Alpha Low Volatility 30</t>
        </is>
      </c>
      <c r="Z12" s="84" t="inlineStr">
        <is>
          <t>Nifty India Defence TRI</t>
        </is>
      </c>
      <c r="AA12" s="84" t="inlineStr">
        <is>
          <t>Nifty PSU Bank TRI</t>
        </is>
      </c>
      <c r="AB12" s="84" t="inlineStr">
        <is>
          <t>Nifty PSE TRI</t>
        </is>
      </c>
      <c r="AC12" s="84" t="inlineStr">
        <is>
          <t>Nifty Realty TRI</t>
        </is>
      </c>
      <c r="AD12" s="84" t="inlineStr">
        <is>
          <t>Nifty Auto TRI</t>
        </is>
      </c>
      <c r="AE12" s="84" t="inlineStr">
        <is>
          <t>Nifty India Manufacturing TRI</t>
        </is>
      </c>
      <c r="AF12" s="84" t="inlineStr">
        <is>
          <t>Nifty Infrastructure TRI</t>
        </is>
      </c>
      <c r="AG12" s="84" t="inlineStr">
        <is>
          <t>Nifty Healthcare TRI</t>
        </is>
      </c>
      <c r="AH12" s="84" t="inlineStr">
        <is>
          <t>Nifty Metal TRI</t>
        </is>
      </c>
      <c r="AI12" s="84" t="inlineStr">
        <is>
          <t>BSE Consumer Discretionary TRI</t>
        </is>
      </c>
      <c r="AJ12" s="84" t="inlineStr">
        <is>
          <t>Nifty Financial Services TRI</t>
        </is>
      </c>
      <c r="AK12" s="84" t="inlineStr">
        <is>
          <t>Nifty Commodities TRI</t>
        </is>
      </c>
      <c r="AL12" s="84" t="inlineStr">
        <is>
          <t>Nifty Bank TRI</t>
        </is>
      </c>
      <c r="AM12" s="84" t="inlineStr">
        <is>
          <t>BSE Utilities TRI</t>
        </is>
      </c>
      <c r="AN12" s="84" t="inlineStr">
        <is>
          <t>Nifty Private Bank TRI</t>
        </is>
      </c>
      <c r="AO12" s="84" t="inlineStr">
        <is>
          <t>NIFTY100 ESG TRI</t>
        </is>
      </c>
      <c r="AP12" s="84" t="inlineStr">
        <is>
          <t>Nifty FMCG TRI</t>
        </is>
      </c>
      <c r="AQ12" s="84" t="inlineStr">
        <is>
          <t>Nifty Oil &amp; Gas TRI</t>
        </is>
      </c>
      <c r="AR12" s="84" t="inlineStr">
        <is>
          <t>Nifty Energy TRI</t>
        </is>
      </c>
      <c r="AS12" s="84" t="inlineStr">
        <is>
          <t>Nifty IT TRI</t>
        </is>
      </c>
      <c r="AT12" s="84" t="inlineStr">
        <is>
          <t>S&amp;P 500(US)</t>
        </is>
      </c>
      <c r="AU12" s="84" t="inlineStr">
        <is>
          <t>Nasdaq(US)</t>
        </is>
      </c>
      <c r="AV12" s="84" t="inlineStr">
        <is>
          <t>Nikkei(Japan)</t>
        </is>
      </c>
      <c r="AW12" s="84" t="inlineStr">
        <is>
          <t>Dax Index(Germany)</t>
        </is>
      </c>
      <c r="AX12" s="84" t="inlineStr">
        <is>
          <t>CAC 40 Index(France)</t>
        </is>
      </c>
      <c r="AY12" s="84" t="inlineStr">
        <is>
          <t>FTSE(UK)</t>
        </is>
      </c>
      <c r="AZ12" s="84" t="inlineStr">
        <is>
          <t>Hang Seng(Hong Kong)</t>
        </is>
      </c>
      <c r="BA12" s="84" t="inlineStr">
        <is>
          <t>USD/INR</t>
        </is>
      </c>
      <c r="BB12" s="84" t="inlineStr">
        <is>
          <t>Gold(USD)</t>
        </is>
      </c>
      <c r="BC12" s="84" t="inlineStr">
        <is>
          <t>Silver(USD)</t>
        </is>
      </c>
      <c r="BD12" s="84" t="inlineStr">
        <is>
          <t>Shanghai(China)</t>
        </is>
      </c>
      <c r="BE12" s="84" t="inlineStr">
        <is>
          <t>BSE 500</t>
        </is>
      </c>
      <c r="BF12" s="84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3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3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3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3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3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3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3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3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3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3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3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3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3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3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3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3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3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3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3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3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3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3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3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3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3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3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3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3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3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3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3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3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3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3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3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3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3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3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3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3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3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3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3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3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3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3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3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3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3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3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3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3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3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3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3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3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3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3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3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3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3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3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3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3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3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3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3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3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3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3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3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3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3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3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3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3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3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3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3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3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3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3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3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3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3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3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3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3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3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3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3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3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3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3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3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3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3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3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3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3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3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3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3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3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3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3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3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3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3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3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3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3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3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3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3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3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3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3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3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3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3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3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3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3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3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3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3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3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3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3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3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3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3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3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3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3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3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3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3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3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3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3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3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3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3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3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3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3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3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3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3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3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3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3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3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3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3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3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3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3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3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3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3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3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3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3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3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3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3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3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3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3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3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3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3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3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3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3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3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3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3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3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3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3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3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3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3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3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3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3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3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3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3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3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3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3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3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3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3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3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3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3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3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3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3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3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3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3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3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3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3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3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3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3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3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3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3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3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3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3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3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3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3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3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3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3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3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3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3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3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3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3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3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3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3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3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3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3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3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3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3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3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3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3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3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3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3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3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3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3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3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3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3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3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3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3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3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3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3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3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3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3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3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3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3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3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3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3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3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3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3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3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3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3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3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3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3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3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3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3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3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3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3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3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3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3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3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3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3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3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3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3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3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3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3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3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3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3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3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3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3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3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3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3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3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3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3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3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3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3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3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3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3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3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3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3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3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3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3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3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3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3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3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3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3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3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3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3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3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3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3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3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3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3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3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3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3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3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3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3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3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3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3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3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3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3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3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3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3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3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3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3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3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3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3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3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3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3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3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3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3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3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3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3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3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3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3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3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3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3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3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3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3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3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3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3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3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3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3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3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3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3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3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3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3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3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3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3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3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3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3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3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3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3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3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3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3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3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3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3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3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3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3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3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3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3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3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3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3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3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3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3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3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3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3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3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3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3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3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3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3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3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3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3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3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3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3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3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3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3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3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3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3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3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3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3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3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3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3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3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3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3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3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3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3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3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3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3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3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3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3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3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3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3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3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3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3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3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3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3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3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3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3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3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3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3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3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3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3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3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3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3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3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3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3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3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3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3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3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3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3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3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3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3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3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3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3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3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3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3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3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3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3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3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3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3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3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3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3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3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3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3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3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3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3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3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3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3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3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3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3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3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3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3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3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3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3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3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3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3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3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3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3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3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3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3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3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3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3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3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3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3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3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3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3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3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3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3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3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3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3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3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3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3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3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3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3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3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3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3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3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3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3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3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3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3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3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3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3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3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3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3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3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3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3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3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3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3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3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3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3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3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3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3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3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3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3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3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3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3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3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3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3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3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3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3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3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3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3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3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3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3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3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3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3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3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3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3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3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3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3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3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3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3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3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3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3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3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3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3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3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3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3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3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3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3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3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3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3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3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3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3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3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3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3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3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3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3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3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3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3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3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3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3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3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3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3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3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3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3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3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3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3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3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3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3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3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3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3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3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3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3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3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3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3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3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3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3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3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3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3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3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3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3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3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3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3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3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3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3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3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3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3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3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3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3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3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3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3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3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3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3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3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3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3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3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3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3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3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3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3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3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3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3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3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3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3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3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3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3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3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3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3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3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3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3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3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3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3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3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3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3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3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3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3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3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3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3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3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3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3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3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3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3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3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3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3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3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3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3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3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3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3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3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3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3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3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3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3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3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3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3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3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3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3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3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3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3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3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3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3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3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3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3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3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3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3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3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3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3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3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3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3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3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3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3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3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3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3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3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3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3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3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3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3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3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3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3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3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3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3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3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3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3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3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3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3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3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3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3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3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3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3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3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3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3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3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3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3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3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3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3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3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3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3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3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3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3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3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3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3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3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3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3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3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3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3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3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3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3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3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3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3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3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3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3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3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3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3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3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3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3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3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3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3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3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3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3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3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3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3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3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3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3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3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3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3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3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3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3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3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3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3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3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3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3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3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3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3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3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3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3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3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3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3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3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3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3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3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3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3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3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3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3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3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3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3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3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3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3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3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3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3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3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3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3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3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3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3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3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3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3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3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3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3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3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3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3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3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3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3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3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3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3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3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3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3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3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3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3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3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3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3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3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3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3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3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3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3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3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3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3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3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3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3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3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3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3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3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3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3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3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3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3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3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3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3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3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3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3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3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3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3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3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3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3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3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3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3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3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3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3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3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3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3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3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3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3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3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3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3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3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3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3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3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3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3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3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3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3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3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3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3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3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3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3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3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3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3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3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3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3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3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3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3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3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3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3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3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3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3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3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3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3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3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3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3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3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3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3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3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3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3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3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3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3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3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3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3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3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3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3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3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3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3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3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3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3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3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3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3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3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3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3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3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3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3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3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3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3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3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3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3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3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3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3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3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3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3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3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3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3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3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3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3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3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3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3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3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3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3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3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3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3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3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3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3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3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3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3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3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3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3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3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3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3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3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3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3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3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3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3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3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3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3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3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3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3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3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3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3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3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3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3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3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3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3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3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3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3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3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3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3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3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3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3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3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3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3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3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3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3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3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3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3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3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3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3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3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3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3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3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3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3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3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3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3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3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3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3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3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3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3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3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3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3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3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3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3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3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3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3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3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3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3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3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3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3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3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3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3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3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3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3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3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3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3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3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3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3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3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3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3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3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3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3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3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3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3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3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3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3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3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3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3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3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3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3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3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3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3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3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3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3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3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3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3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3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3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3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3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3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3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3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3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3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3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3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3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3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3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3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3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3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3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3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3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3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3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3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3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3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3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3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3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3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3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3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3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3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3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3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3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3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3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3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3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3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3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3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3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3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3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3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3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3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3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3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3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3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3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3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3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3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3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3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3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3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3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3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3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3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3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3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3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3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3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3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3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3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3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3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3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3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3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3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3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3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3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3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3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3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3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3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3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3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3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3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3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3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3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3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3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3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3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3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3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3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3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3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3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3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3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3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3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3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3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3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3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3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3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3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3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3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3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3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3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3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3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3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3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3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3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3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3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3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3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3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3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3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3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3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3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3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3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3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3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3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3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3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3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3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3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3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3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3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3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3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3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3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3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3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3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3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3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3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3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3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3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3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3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3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3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3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3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3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3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3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3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3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3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3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3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3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3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3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3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3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3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3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3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3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3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3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3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3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3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3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3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3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3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3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3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3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3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3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3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3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3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3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3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3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3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3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3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3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3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3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3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3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3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3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3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3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3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3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3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3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3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3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3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3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3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3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3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3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3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3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3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3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3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3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3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3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3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3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3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3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3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3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3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3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3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3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3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3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3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3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3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3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3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3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3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3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3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3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3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3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3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3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3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3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3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3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3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3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3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3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3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3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3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3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3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3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3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3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3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3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3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3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3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3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3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3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3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3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3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3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3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3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3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3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3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3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3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3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3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3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3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3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3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3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3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3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3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3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3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3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3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3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3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3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3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3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3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3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3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3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3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3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3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3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3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3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3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3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3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3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3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3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3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3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3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3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3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3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3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3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3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3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3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3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3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3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3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3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3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3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3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3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3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3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3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3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3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3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3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3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3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3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3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3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3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3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3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3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3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3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3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3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3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3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3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3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3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3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3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3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3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3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3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3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3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3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3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3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3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3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3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3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3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3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3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3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3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3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3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3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3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3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3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3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3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3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3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3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3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3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3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3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3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3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3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3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3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3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3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3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3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3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3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3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3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3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3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3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3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3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3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3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3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3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3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3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3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3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3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3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3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3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3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3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3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3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3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3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3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3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3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3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3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3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3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3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3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3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3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3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3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3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3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3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3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3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3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3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3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3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3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3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3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3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3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3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3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3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3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3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3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3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3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3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3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3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3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3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3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3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3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3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3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3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3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3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3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3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3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3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3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3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3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3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3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3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3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3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3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3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3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3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3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3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3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3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3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3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3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3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3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3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3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3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3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3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3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3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3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3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3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3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3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3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3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3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3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3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3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3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3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3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3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3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3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3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3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3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3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3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3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3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3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3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3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3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3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3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3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3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3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3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3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3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3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3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3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3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3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3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3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3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3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3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3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3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3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3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3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3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3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3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3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3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3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3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3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3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3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3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3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3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3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3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3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3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3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3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3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3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3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3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3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3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3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3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3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3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3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3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3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3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3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3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3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3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3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3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3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3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3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3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3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3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3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3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3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3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3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3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3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3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3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3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3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3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3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3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3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3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3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3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3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3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3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3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3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3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3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3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3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3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3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3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3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3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3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3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3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3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3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3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3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3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3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3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3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3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3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3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3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3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3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3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3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3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3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3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3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3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3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3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3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3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3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3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3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3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3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3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3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3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3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3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3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3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3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3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3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3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3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3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3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3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3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3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3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3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3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3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3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3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3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3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3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3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3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3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3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3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3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3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3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3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3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3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3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3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3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3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3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3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3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3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3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3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3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3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3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3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3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3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3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3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3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3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3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3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3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3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3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3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3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3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3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3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3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3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3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3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3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3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3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3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3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3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3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3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3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3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3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3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3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3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3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3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3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3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3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3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3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3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3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3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3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3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3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3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3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3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3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3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3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3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3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3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3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3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3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3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3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3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3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3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3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3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3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3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3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3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3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3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3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3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3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3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3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3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3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3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3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3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3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3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3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3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3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3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3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3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3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3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3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3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3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3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3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3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3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3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3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3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3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3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3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3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3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3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3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3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3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3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3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3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3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3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3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3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3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3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3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3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3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3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3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3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3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3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3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3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3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3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3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3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3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3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3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3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3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3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3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3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3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3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3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3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3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3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3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3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3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3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3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3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3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3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3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3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3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3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3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3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3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3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3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3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3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3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3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3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3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3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3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3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3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3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3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3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3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3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3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3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3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3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3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3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3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3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3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3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3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3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3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3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3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3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3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3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3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3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3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3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3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3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3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3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3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3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3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3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3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3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3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3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3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3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3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3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3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3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3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3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3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3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3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3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3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3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3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3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3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3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3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3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3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3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3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3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3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3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3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3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3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3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3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3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3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3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3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3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3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3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3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3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3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3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3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3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3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3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3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3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3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3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3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3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3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3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3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3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3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3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3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3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3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3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3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3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3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3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3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3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3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3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3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3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3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3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3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3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3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3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3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3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3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3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3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3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3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3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3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3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3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3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3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3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3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3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3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3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3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3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3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3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3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3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3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3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3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3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3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3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3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3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3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3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3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3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3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3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3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3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3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3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3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3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3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3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3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3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3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3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3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3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3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3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3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3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3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3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3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3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3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3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3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3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3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3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3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3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3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3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3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3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3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3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3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3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3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3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3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3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3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3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3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3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3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3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3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3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3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3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3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3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3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3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3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3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3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3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3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3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3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3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3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3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3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3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3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3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3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3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3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3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3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3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3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3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3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3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3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3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3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3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3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3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3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3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3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3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3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3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3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3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3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3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3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3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3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3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3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3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3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3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3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3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3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3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3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3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3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3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3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3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3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3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3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3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3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3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3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3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3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3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3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3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3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3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3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3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3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3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3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3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3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3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3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3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3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3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3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3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3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3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3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3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3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3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3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3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3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3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3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3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3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3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3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3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3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3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3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3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3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3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3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3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3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3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3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3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3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3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3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3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3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3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3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3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3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3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3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3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3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3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3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3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3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3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3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3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3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3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3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3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3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3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3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3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3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3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3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3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3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3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3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3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3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3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3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3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3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3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3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3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3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3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3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3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3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3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3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3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3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3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3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3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3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3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3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3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3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3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3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3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3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3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3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3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3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3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3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3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3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3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3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3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3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3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3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3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3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3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3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3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3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3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3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3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3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3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3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3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3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3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3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3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3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3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3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3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3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3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3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3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3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3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3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3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3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3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3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3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3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3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3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3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3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3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3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3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3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3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3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3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3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3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3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3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3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3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3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3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3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3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3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3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3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3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3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3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3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3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3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3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3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3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3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3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3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3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3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3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3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3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3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3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3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3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3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3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3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3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3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3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3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3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3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3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3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3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3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3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3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3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3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3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3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3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3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3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3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3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3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3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3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3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3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3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3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3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3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3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3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3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3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3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3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3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3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3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3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3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3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3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3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3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3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3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3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3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3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3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3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3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3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3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3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3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3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3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3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3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3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3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3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3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3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3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3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3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3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3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3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3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3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3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3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3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3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3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3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3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3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3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3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3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3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3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3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3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3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3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3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3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3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3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3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3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3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3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3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3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3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3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3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3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3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3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3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3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3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3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3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3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3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3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3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3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3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3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3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3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3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3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3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3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3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3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3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3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3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3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3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3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3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3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3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3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3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3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3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3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3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3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3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3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3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3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3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3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3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3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3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3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3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3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3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3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3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3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3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3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3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3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3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3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3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3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3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3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3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3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3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3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3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3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3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3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3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3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3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3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3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3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3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3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3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3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3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3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3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3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3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3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3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3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3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3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3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3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3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3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3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3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3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3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3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3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3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3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3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3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3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3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3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3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3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3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3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3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3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3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3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3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3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3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3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3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3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3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3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3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3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3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3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3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3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3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3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3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3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3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3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3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3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3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3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3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3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3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3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3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3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3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3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3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3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3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3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3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3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3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3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3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3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3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3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3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3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3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3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3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3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3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3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3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3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3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3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3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3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3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3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3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3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3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3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3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3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3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3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3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3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3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3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3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3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3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3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3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3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3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3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3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3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3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3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3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3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3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3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3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3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3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3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3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3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3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3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3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3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3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3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3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3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3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3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3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3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3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3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3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3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3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3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3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3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3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3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3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3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3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3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3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3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3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3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3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3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3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3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3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3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3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3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3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3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3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3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3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3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3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3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3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3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3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3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3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3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3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3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3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3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3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3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3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3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3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3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3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3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3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3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3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3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3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3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3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3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3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3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3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3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3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3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3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3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3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3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3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3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3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3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3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3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3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3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3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3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3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3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3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3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3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3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3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3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3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3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3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3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3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3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3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3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3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3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3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3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3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3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3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3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3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3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3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3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3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3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3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3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3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3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3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3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3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3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3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3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3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3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3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3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3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3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3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3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3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3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3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3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3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3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3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3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3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3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3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3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3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3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3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3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3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3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3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3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3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3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3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3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3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3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3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3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3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3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3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3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3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3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3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3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3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3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3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3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3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3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3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3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3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3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3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3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3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3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3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3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3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3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3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3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3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3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3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3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3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3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3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3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3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3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3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3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3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3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3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3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3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3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3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3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3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3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3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3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3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3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3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3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3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3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3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3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3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3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3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3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3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3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3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3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3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3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3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3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3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3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3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3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3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3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3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3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3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3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3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3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3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3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3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3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3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3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3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3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3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3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3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3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3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3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3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3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3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3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3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3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3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3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3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3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3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3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3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3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3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3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3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3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3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3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3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3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3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3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3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3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3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3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3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3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3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3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3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3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3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3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3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3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3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3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3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3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3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3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3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3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3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3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3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3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3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3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3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3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3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3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3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3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3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3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3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3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3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3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3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3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3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3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3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3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3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3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3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3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3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3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3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3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3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3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3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3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3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3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3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3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3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3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3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3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3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3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3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3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3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3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3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3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3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3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3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3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3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3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3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3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3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3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3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3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3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3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3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3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3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3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3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3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3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3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3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3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3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3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3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3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3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3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3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3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3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3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3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3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3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3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3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3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3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3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3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3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3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3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3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3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3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3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3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3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3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3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3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3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3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3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3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3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3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3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3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3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3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3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3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3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3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3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3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3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3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3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3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3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3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3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3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3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3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3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3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3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3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3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3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3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3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3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3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3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3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3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3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3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3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3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3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3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3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3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3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3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3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3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3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3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3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3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3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3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3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3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3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3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3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3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3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3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3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3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3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3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3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3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3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3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3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3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3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3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3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3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3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3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3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3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3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3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3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3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3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3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3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3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3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3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3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3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3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3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3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3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3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3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3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3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3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3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3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3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3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3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3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3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3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3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3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3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3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3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3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3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3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3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3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3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3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3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3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3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3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3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3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3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3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3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3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3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3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3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3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3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3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3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3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3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3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3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3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3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3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3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3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3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3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3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3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3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3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3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3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3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3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3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3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3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3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3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3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3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3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3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3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3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3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3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3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3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3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3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3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3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3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3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3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3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3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3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3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3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3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3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3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3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3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3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3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3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3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3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3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3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3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3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3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3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3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3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3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3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3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3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3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3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3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3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3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3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3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3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3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3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3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3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3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3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3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3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3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3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3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3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3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3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3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3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3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3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3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3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3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3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3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3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3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3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3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3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3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3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3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3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3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3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3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3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3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3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3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3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3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3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3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3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3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3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3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3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3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3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3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3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3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3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3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3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3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3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3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3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3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3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3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3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3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3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3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3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3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3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3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3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3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3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3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3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3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3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3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3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3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3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3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3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3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3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3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3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3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3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3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3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3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3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3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3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3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3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3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3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3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3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3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3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3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3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3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3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3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3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3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3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3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3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3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3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3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3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3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3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3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3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3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3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3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3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3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3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3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3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3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3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3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3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3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3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3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3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3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3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3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3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3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3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3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3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3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3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3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3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3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3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3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3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3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3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3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3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3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3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3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3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3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3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3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3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3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3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3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3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3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3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3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3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3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3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3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3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3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3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3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3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3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3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3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3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3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3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3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3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3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3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3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3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3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3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3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3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3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3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3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3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3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3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3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3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3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3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3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3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3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3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3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3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3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3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3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3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3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3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3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3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3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3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3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3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3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3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3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3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3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3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3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3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3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3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3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3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3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3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3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3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3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3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3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3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3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3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3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3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3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3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3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3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3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3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3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3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3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3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3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3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3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3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3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3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3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3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3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3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3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3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3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3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3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3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3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3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3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3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3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3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3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3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3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3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3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3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3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3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3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3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3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3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3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3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3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3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3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3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3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3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3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3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3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3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3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3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3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3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3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3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3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3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3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3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3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3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3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3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3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3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3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3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3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3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3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3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3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3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3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3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3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3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3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3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3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3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3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3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3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3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3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3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3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3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3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3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3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3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3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3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3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3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3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3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3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3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3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3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3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3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3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3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3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3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3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3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3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3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3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3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3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3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3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3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3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3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3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3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3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3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3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3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3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3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3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3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3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3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3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3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3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3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3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3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3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3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3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3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3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3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3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3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3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3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3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3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3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3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3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3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3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3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3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3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3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3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3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3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3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3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3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3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3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3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3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3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3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3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3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3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3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3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3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3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3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3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3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3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3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3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3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3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3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3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3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3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3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3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3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3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3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3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3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3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3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3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3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3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3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3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3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3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3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3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3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3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3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3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3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3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3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3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3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3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3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3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3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3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3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3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3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3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3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3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3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3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3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3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3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3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3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3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3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3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3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3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3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3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3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3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3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3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3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3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3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3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3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3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3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3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3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3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3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3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3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3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3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3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3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3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3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3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3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3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3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3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3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3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3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3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3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3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3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3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3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3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3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3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3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3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3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3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3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3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3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3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3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3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3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3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3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3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3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3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3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3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3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3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3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3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3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3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3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3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3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3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3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3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3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3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3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3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3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3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3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3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3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3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3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3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3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3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3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3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3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3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3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3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3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3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3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3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3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3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3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3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3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3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3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3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3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3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3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3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3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3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3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3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3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3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3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3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3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3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3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3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3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3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3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3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3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3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3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3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3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3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3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3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3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3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3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3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3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3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3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3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3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3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3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3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3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3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3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3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3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3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3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3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3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3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3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3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3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3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3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3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3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3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3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3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3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3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3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3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3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3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3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3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3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3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3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3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3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3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3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3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3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3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3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3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3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3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3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3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3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3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3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3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3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3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3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3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3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3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3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3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3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3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3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3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3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3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3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3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3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3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3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3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3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3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3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3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3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3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3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3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3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3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3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3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3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3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3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3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3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3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3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3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3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3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3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3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3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3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3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3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3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3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3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3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3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3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3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3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3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3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3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3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3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3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3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3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3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3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3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3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3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3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3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3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3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3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3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3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3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3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3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3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3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3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3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3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3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3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3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3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3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3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3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3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3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3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3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3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3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3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3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3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3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3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3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3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3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3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3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3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3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3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3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3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3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3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3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3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3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3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3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3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3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3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3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3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3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3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3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3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3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3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3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3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3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3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3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3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3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3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3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3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3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3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3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3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3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3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3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3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3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3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3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3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3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3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3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3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3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3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3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3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3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3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3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3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3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3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3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3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3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3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3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3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3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3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3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3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3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3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3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3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3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3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3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3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3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3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3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3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3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3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3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3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3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3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3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3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3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3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3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3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3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3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3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3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3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3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3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3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3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3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3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3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3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3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3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3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3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3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3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3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3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3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3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3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3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3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3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3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3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3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3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3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3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3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3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3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3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3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3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3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3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3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3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3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3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3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3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3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3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3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3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3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3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3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3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3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3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3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3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3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3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3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3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3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3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3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3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3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3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3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3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3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3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3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3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3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3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3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3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3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3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3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3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3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3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3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3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3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3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3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3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3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3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3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3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3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3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3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3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3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3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3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3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3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3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3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3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3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3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3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3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3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3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3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3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3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3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3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3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3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3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3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3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3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3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3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3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3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3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3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3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3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3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3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3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3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3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3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3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3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3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3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3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3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3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3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3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3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3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3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3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3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3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3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3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3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3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3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3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3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3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3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3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3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3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3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3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3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3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3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3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3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3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3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3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3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3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3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3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3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3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3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3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3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3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3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3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3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3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3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3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3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3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3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3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3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3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3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3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3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3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3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3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3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3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3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3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3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3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3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3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3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3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3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3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3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3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3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3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3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3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3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3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3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3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3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3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3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3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3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3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3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3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3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3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3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3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3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3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3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3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3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3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3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3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3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3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3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3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3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3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3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3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3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3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3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3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3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3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3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3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3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3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3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3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3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3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3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3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3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3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3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3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3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3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3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3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3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3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3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3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3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3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3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3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3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3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3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3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3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3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3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3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3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3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3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3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3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3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3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3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3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3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3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3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3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3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3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3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3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3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3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3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3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3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3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3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3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3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3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3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3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3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3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3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3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3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3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3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3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3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3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3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3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3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3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3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3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3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3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3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3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3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3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3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3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3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3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3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3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3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3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3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3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3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3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3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3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3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3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3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3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3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3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3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3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3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3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3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3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3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3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3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3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3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3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3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3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3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3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3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3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3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3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3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3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3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3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3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3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3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3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3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3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3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3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3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3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3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3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3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3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3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3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3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3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3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3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3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3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3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3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3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3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3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3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3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3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3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3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3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3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3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3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3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3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3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3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3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3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3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3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3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3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3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3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3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3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3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3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3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3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3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3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3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3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3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3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3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3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3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3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3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3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3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3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3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3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3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3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3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3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3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3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3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3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3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3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3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3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3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3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3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3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3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3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3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3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3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3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3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3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3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3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3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3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3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3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3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3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3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3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3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3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3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3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3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3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3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3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3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3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3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3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3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3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3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3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3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3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3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3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3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3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3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3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3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3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3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3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3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3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3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3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3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3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3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3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3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3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3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3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3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3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3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3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3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3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3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3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3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3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3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3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3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3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3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3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3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3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3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3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3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3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3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3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3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3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3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3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3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3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3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3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3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3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3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3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3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3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3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3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3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3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3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3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3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3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3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3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3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3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3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3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3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3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3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3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3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3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3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3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3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3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3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3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3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3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3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3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3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3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3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3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3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3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3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3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3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3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3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3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3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3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3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3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3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3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3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3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3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3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3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3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3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3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3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3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3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3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3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3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3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3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3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3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3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3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3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3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3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3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3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3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3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3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3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3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3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3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3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3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3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3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3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3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3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3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3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3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3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3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3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3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3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3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3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3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3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3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3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3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3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3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3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3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3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3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3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3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3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3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3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3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3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3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3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3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3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3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3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3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3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3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3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3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3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3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3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3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3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3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3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3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3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3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3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3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3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3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3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3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3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3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3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3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3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3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3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3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3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3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3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3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3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3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3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3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3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3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3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3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3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3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3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3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3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3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3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3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3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3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3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3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3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3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3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3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3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3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3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3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3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3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3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3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3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3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3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3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3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3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3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3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3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3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3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3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3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3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3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3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3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3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3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3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3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3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3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3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3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3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3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3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3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3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3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3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3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3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3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3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3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3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3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3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3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3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3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3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3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3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3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3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3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3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3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3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3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3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3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3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3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3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3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3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3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3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3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3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3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3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3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3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3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3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3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3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3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3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3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3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3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3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3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3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3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3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3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3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3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3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3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3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3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3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3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3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3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3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3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3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3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3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3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3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3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3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3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3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3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3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3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3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3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3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3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3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3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3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3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3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3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3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3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3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3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3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3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3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3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3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3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3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3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3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3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3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3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3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3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3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3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3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3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3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3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3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3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3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3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3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3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3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3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3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3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3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3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3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3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3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3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3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3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3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3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3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3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3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3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3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3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3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3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3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3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3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3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3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3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3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3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3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3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3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3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3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3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3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3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3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3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3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3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3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3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3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3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3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3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3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3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3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3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3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3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3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3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3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3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3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3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3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3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3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3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3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3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3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3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3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3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3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3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3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3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3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3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3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3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3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3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3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3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3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3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3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3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3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3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3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3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3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3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3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3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3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3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3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3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3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3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3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3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3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3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3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3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3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3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3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3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3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3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3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3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3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3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3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3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3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3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3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3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3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3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3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3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3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3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3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3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3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3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3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3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3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3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3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3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3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3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3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3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3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3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3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3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3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3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3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3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3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3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3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3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3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3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3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3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3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3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3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3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3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3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3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3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3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3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3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3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3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3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3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3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3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3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3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3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3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3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3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3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3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3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3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3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3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3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3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3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3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3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3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3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3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3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3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3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3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3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3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3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3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3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3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3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3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3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3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3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3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3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3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3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3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3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3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3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3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3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3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3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3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3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3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3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3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3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3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3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3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3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3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3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3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3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3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3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3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3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3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3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3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3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3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3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3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3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3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3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3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3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3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3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3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3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3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3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3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3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3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3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3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3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3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3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3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3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3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3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3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3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3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3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3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3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3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3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3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3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3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3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3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3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3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3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3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3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3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3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3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3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3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3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3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3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3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3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3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3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3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3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3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3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3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3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3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3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3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3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3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3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3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3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3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3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3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3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3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3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3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3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3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3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3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3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3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3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3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3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3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3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3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3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3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3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3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3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3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3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3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3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3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3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3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3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3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3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3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3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3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3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3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3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3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3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3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3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3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3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3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3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3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3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3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3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3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3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3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3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3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3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3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3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3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3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3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3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3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3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3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3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3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3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3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3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3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3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3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3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3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3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3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3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3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3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3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3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3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3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3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3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3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3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3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3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3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3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3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3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3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3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3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3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3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3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3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3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3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3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3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3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3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3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3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3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3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3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3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3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3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3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3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3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3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3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3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3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3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3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3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3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3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3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3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3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3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3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3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3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3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3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3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3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3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3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3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3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3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3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3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3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3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3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3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3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3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3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3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3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3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3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3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3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3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3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3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3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3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3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3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3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3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3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3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3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3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3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3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3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3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3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3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3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3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3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3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3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3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3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3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3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3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3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3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3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3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3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3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3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3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3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3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3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3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3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3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3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3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3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3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3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3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3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3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3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3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3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3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3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3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3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3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3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3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3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3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3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3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3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3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3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3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3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3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3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3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3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3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3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3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3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3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3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3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3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3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3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3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3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3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3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3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3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3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3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3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3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3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3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3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3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3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3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3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3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3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3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3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3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3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3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3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3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3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3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3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3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3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3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3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3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3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3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3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3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3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3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3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3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3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3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3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3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3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3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3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3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3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3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3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3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3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3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3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3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3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3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3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3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3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3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3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3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3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3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3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3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3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3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3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3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3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3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3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3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3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3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3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3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3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3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3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3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3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3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3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3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3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3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3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3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3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3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3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3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3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3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3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3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3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3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3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3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3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3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3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3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3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3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3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3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3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3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3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3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3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3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3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3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3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3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3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3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3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3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3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3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3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3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3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3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3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3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3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3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3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3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3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3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3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3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3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3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3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3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3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3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3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3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3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3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3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3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3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3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3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3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3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3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3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3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3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3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3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3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3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3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3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3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3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3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3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3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3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3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3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3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3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3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3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3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3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3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3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3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3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3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3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3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3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3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3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3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3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3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3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3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3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3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3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3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3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3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3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3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3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3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3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3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3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3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3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3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3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3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3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3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3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3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3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3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3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3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3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3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3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3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3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3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3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3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3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3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3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3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3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3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3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3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3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3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3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3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3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3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3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3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3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3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3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3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3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3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3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3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3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3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3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3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3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3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3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3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3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3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3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3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3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3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3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3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3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3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3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3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3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3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3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3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3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3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3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3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3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3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3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3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3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3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3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3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3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3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3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3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3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3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3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3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3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3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3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3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3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3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3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3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3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3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3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3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3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3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3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3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3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3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3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3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3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3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3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3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3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3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3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3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3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3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3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3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3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3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3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3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3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3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3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3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3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3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3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3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3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3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3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3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3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3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3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3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3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3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3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3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3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3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3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3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3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3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3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3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3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3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3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3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3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3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3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3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3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3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3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3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3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3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3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3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3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3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3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3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3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3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3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3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3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3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3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3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3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3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3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3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3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3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3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3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3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3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3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3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3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3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3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3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3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3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3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3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3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3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3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3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3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3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3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3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3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3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3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3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3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3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3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3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3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3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3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3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3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3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3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3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3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3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3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3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3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3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3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3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3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3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3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3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3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3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3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3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3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3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3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3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3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3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3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3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3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3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3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3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3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3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3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3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3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3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3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3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3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3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3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3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3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3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3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3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3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3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3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3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3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3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3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3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3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3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3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3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3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3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3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3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3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3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3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3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3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3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3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3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3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3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3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3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3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3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3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3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3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3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3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3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3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3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3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3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3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3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3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3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3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3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3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3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3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3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3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3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3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3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3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3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3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3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3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3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3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3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3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3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3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3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3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3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3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3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3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3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3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3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3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3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3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3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3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3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3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3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3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3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3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3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3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3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3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3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3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3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3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3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3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3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3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3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3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3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3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3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3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3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3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3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3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3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3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3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3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3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3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3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3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3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3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3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3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3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3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3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3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3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3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3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3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3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3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3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3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3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3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3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3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3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3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3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3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3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3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3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3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3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3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3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3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3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3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3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3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3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3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3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3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3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3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3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3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3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3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3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3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3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3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3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3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3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3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3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3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3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3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3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3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3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3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3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3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3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3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3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3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3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3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3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3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3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3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3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3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3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3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3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3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3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3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3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3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3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3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3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3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3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3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3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3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3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3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3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3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3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3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3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3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3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3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3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3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3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3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3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3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3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3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3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3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3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3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3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3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3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3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3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3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3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3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3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3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3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3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3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3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3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3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3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3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3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3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3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3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3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3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3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3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3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3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3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3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3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3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3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3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3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3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3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3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3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3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3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3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3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3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3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3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3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3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3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3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3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3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3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3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3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3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3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3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3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3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3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3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3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3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3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3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3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3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3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3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3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3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3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3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3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3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3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3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3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3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3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3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3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3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3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3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3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3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3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3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3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3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3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3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3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3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3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3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3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3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3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3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3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3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3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3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3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3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3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3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3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3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3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3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3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3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3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3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3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3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3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3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3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3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3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3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3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3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3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3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3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3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3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3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3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3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3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3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3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3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3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3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3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3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3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3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3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3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3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3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3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3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3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3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3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3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3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3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3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3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3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3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3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3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3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3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3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3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3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3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3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3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3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3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3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3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3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3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3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3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3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3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3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3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3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3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3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3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3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3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3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3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3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3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3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3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3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3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3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3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3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3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3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3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3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3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3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3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3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3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3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3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3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3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3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3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3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3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3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3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3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3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3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3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3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3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3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3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3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3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3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3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3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3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3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3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3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3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3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3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3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3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3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3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3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3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3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3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3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3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3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3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3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3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3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3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3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3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3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3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3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3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3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3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3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3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3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3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3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3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3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3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3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3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3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3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3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3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3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3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3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3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3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3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3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3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3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3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3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3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3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3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3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3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3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3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3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3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3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3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3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3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3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3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3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3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3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3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3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3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3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3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3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3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3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3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3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3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3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3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3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3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3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3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3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3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3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3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3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3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3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3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3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3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3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3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3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3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3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3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3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3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3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3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3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3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3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3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3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3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3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3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3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3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3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3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3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3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3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3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3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3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3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3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3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3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3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3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3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3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3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3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3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3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3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3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3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3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3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3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3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3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3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3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3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3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3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3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3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3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3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3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3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3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3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3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3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3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3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3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3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3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3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3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3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3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3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3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3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3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3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3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3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3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3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3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3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3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3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3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3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3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3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3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3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3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3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3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3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3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3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3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3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3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3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3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3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3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3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3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3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3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3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3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3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3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3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3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3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3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3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3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3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3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3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3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3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3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3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3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3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3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3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3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3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3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3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3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3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3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3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3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3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3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3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3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3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3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3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3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3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3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3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3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3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3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3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3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3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3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3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3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3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3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3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3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3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3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3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3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3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3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3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3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3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3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3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3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3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3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3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3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3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3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3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3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3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3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3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3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3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3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3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3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3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3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3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3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3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3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3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3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3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3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3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3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3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3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3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3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3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3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3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3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3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3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3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3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3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3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3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3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3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3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3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3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3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3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3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3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3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3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3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3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3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3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3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3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3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3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3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3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3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3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3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3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3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3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3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3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3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3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3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3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3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3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3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3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3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3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3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3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3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3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3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3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3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3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3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3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3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3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3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3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3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3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3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3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3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3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3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3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3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3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3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3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3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3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3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3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3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3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3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3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3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3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3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3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3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3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3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3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3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3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3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3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3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3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3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3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3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3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3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3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3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3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3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3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3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3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3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3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3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3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3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3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3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3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3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3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3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3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3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3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3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3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3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3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3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3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3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3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3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3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3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3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3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3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3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3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3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3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3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3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3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3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3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3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3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3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3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3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3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3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3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3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3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3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3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3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3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3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3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3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3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3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3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3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3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3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3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3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3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3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3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3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3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3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3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3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3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3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3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3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3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3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3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3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3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3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3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3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3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3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3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3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3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3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3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3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3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3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3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3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3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3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3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3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3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3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3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3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3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3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3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3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3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3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3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3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3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3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3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3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3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3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3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3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3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3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3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3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3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3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3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3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3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3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3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3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3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3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3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3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3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3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3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3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3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3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3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3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3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3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3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3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3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3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3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3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3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3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3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3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3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3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3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3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3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3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3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3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3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3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3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3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3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3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3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3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3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3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3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3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3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3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3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3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3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3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3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3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3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3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3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3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3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3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3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3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3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3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3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3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3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3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3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3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3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3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3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3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3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3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3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3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3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3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3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3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3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3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3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3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3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3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3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3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3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3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3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3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3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3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3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3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3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3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3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3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3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3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3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3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3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3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3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3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3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3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3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3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3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3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3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3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3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3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3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3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3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3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3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3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3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3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3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3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3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3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3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3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3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3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3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3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3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3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3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3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3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3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3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3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3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3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3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3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3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3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3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3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3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3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3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3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3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3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3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3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3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3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3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3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3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3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3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3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3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3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3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3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3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3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3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3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3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3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3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3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3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3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3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3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3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3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3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3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3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3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3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3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3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3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3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3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3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3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3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3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3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3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3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3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3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3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3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3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3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3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3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3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3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3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3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3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3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3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3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3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3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3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3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3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3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3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3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3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3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3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3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3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3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3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3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3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3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3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3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3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3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3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3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3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3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3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3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3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3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3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3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3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3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3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3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3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3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3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3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3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3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3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3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3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3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3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3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3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3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3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3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3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3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3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3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3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3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3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3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3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3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3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3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3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3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3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3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3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3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3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3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3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3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3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3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3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3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3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3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3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3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3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3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3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3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3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3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3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3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3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3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3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3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3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3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3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3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3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3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3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3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3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3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3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3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3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3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3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3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3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3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3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3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3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3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3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3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3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3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3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3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3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3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3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3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3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3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3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3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3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3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3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3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3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3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3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3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3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3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3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3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3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3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3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3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3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3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3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3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3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3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3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3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3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3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3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3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3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3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3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3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3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3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3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3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3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3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3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3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3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3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3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3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3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3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3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3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3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3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3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3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3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3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3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3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3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3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3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3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3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3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3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3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3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3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3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3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3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3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3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3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3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3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3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3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3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3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3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3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3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3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3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3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3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3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3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3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3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3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3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3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3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3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3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3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3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3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3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3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3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3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3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3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3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3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3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3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3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3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3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3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3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3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3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3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3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3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3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3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3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3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3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3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3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3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3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3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3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3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3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3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3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3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3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3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3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3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3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3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3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3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3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3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3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3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3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3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3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3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3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3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3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3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3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3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3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3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3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3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3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3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3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3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3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3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3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3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3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3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3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3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3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3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3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3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3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3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3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3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3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3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3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3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3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3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3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3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3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3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3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3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3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3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3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3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3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3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3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3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3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3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3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3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3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3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3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3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3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3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3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3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3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3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3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3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3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3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3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3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3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3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3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3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3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3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3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3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3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3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3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3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3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3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3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3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3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3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3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3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3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3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3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3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3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3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3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3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3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3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3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3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3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3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3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3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3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3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3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3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3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3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3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3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3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3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3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3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3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3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3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3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3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3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3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3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3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3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3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3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3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3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3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3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3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3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3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3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3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3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3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3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3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3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3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3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3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3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3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3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3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3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3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3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3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3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3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3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3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3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3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3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3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3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3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3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3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3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3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3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3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3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3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3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3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3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3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3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3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3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3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3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3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3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3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3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3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3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3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3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3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3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3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3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3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3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3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3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3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3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3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3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3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3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3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3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3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3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3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3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3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3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3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3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3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3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3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3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3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3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3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3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3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3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3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3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3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3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3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3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3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3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3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3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3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3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3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3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3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3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3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3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3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3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3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3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3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3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3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3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3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3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3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3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3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3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3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3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3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3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3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3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3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3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3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3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3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3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3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3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3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3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3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3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3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3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3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3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3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3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3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3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3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3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3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3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3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3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3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3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3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3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3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3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3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3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3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3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3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3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3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3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3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3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3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3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3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3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3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3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3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3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3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3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3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3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3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3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3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3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3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3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3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3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3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3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3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3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3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3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3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3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3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3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3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3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3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3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3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3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3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3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3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3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3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3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3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3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3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3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3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3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3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3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3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3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3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3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3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3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3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3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3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3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3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3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3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3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3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3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3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3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3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3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3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3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3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3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3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3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3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3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3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3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3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3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3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3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3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3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3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3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3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3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3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3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3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3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3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3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3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3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3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3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3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3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3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3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3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3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3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3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3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3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3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3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3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3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3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3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3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3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3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3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3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3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3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3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3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3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3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3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3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3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3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3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3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3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3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3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3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3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3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3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3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3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3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3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3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3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3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3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3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3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3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3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3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3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3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3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3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3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3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3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3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3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3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3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3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3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3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3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3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3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3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3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3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3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3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3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3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3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3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3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3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3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3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3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3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3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3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3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3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3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3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3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3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3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3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3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3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3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3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3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3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3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3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3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3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3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3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3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3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3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3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3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3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3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3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3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3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3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3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3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3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3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3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3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3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3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3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3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3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3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3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3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3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3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3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3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3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3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3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3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3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3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3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3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3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3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3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3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3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3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3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3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3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3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3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3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3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3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3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3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3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3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3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3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3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3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3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3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3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3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3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3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3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3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3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3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3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3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3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3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3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3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3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3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3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3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3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3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3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3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3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3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3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3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3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3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3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3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3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3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3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3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3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3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3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3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3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3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3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3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3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3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3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3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3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3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3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3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3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3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3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3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3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3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3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3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3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3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3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3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3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3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3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3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3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3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3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3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3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3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3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3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3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3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3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3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3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3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3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3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3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3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3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3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3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3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3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3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3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3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3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3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3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3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3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3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3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3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3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3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3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3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3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3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3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3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3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3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3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3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3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3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3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3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3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3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3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3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3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3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3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3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3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3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3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3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3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3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3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3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3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3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3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3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3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3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3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3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3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3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3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3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3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3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3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3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3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3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3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3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3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3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3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3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3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3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3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3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3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3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3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3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3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3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3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3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3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3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3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3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3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3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3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3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3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3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3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3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3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3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3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3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3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3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3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3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3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3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3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3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3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3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3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3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3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3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3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3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3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3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3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3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3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3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3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3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3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3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3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3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3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3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3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3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3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3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3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3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3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3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3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3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3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3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3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3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3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3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3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3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3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3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3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3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3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3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3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3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3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3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3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3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3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3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3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3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3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3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3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3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3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3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3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3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3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3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3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3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3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3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3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3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3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3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3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3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3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3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3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3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3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3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3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3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3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3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3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3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3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3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3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3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3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3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3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3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3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3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3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3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3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3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3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3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3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3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3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3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3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3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3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3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3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3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3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3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3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3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3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3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3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3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3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3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3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3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3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3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3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3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3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3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3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3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3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3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3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3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3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3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3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3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3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3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3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3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3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3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3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3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3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3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3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3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3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3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3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3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3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3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3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3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3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3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3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3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3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3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3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3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3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3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3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3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3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3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3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3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3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3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3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3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3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3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3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3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3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3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3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3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3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3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3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3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3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3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3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3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3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3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3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3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3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3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3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3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3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3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3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3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3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3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3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3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3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3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3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3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3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3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3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3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3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3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3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3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3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3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3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3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3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3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3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3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3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3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3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3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3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3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3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3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3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3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3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3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3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3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3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3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3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3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3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3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3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3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3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3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3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3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3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3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3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3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3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3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3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3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3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3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3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3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3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3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3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3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3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3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3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3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3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3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3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3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3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3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3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3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3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3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3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3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3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3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3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3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3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3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3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3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3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3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3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3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3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3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3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3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3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3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3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3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3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3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3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3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3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3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3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3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3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3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3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3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3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3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3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3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3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3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3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3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3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3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3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3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3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3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3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3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3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3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3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3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3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3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3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3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3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3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3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3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3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3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3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3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3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3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3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3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3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3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3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3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3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3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3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3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3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3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3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3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3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3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3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3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3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3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3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3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3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3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3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3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3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3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3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3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3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3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3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3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3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3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3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3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3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3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3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3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3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3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3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3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3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3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3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3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3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3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3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3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3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3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3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3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3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3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3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3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3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3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3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3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3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3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3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3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3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3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3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3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3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3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3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3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3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3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3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3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3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3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3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3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3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3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3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3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3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3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3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3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3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3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3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3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3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3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3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3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3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3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3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3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3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3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3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3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3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3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3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3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3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3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3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3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3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3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3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3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3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3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3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3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3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3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3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3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3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3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3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3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3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3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3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3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3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3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3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3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3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3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3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3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3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3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3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3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3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3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3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3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3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3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3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3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3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3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3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3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3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3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3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3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3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3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3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3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3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3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3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3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3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3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3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3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3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3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3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3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3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3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3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3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3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3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3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3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3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3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3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3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3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3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3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3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3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3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3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3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3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3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3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3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3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3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3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3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3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3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3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3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3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3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3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3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3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3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3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3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3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3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3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3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3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3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3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3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3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3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3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3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3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3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3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3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3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3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3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3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3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3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3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3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3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3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3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3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3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3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3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3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3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3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3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3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3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3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3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3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3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3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3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3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3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3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3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3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3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3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3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3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3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3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3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3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3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3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3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3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3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3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3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3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3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3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3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3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3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3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3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3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3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3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3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3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3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3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3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3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3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3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3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3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3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3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3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3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3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3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3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3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3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3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3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3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3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3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3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3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3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3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3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3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3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3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3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3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3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3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3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3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3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3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3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3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3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3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3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3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3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3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3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3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3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3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3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3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3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3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3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3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3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3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3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3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3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3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3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3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3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3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3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3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3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3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3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3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3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3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3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3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3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3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3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3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3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3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3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3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3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3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3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3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3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3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3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3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3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3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3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3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3" t="n">
        <v>46281</v>
      </c>
      <c r="C9403" t="n">
        <v>36312.44</v>
      </c>
      <c r="D9403" t="n">
        <v>23217.6</v>
      </c>
      <c r="E9403" t="n">
        <v>74329.63280000001</v>
      </c>
      <c r="F9403" t="n">
        <v>105572.4</v>
      </c>
      <c r="G9403" t="n">
        <v>70368.60000000001</v>
      </c>
      <c r="H9403" t="n">
        <v>34720.4</v>
      </c>
      <c r="I9403" t="n">
        <v>24282.95</v>
      </c>
      <c r="J9403" t="n">
        <v>22368.8</v>
      </c>
      <c r="K9403" t="n">
        <v>16120.65</v>
      </c>
      <c r="L9403" t="n">
        <v>17863.3</v>
      </c>
      <c r="M9403" t="n">
        <v>31669.65</v>
      </c>
      <c r="N9403" t="n">
        <v>33426.35</v>
      </c>
      <c r="O9403" t="n">
        <v>37403.65</v>
      </c>
      <c r="P9403" t="n">
        <v>18143.16</v>
      </c>
      <c r="Q9403" t="n">
        <v>22532</v>
      </c>
      <c r="R9403" t="n">
        <v>25503.07</v>
      </c>
      <c r="S9403" t="n">
        <v>37368.99</v>
      </c>
      <c r="T9403" t="n">
        <v>28238.7</v>
      </c>
      <c r="U9403" t="n">
        <v>19298.7</v>
      </c>
      <c r="V9403" t="n">
        <v>29703.5</v>
      </c>
      <c r="W9403" t="n">
        <v>5430.65</v>
      </c>
      <c r="X9403" t="n">
        <v>54665.6</v>
      </c>
      <c r="Y9403" t="n">
        <v>25954.05</v>
      </c>
      <c r="Z9403" t="n">
        <v>10115.98</v>
      </c>
      <c r="AA9403" t="n">
        <v>11361.33</v>
      </c>
      <c r="AB9403" t="n">
        <v>17200.12</v>
      </c>
      <c r="AC9403" t="n">
        <v>916.55</v>
      </c>
      <c r="AD9403" t="n">
        <v>35999</v>
      </c>
      <c r="AE9403" t="n">
        <v>20511.22</v>
      </c>
      <c r="AF9403" t="n">
        <v>11767.56</v>
      </c>
      <c r="AG9403" t="n">
        <v>19425.8</v>
      </c>
      <c r="AH9403" t="n">
        <v>19440.19</v>
      </c>
      <c r="AI9403" t="n">
        <v>9735.99</v>
      </c>
      <c r="AJ9403" t="n">
        <v>32325.83</v>
      </c>
      <c r="AK9403" t="n">
        <v>14073.22</v>
      </c>
      <c r="AL9403" t="n">
        <v>79018.42</v>
      </c>
      <c r="AM9403" t="n">
        <v>5381.66</v>
      </c>
      <c r="AN9403" t="n">
        <v>32297.32</v>
      </c>
      <c r="AO9403" t="n">
        <v>5878.62</v>
      </c>
      <c r="AP9403" t="n">
        <v>75597.22</v>
      </c>
      <c r="AQ9403" t="n">
        <v>16737.03</v>
      </c>
      <c r="AR9403" t="n">
        <v>65837.55</v>
      </c>
      <c r="AS9403" t="n">
        <v>42008.16</v>
      </c>
      <c r="AT9403" t="n">
        <v>7551.8101</v>
      </c>
      <c r="AU9403" t="n">
        <v>28945.0605</v>
      </c>
      <c r="AV9403" t="n">
        <v>63662.8984</v>
      </c>
      <c r="AW9403" t="n">
        <v>25369.2305</v>
      </c>
      <c r="AX9403" t="n">
        <v>8088.7998</v>
      </c>
      <c r="AY9403" t="n">
        <v>10680.5303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35276.25</v>
      </c>
      <c r="BF9403" t="n">
        <v>20744.9</v>
      </c>
    </row>
    <row r="9404">
      <c r="B9404" s="83" t="n">
        <v>46282</v>
      </c>
      <c r="C9404" t="n">
        <v>36312.44</v>
      </c>
      <c r="D9404" t="n">
        <v>23270.6</v>
      </c>
      <c r="E9404" t="n">
        <v>74314.5938</v>
      </c>
      <c r="F9404" t="n">
        <v>105572.4</v>
      </c>
      <c r="G9404" t="n">
        <v>71144</v>
      </c>
      <c r="H9404" t="n">
        <v>34720.4</v>
      </c>
      <c r="I9404" t="n">
        <v>24377.75</v>
      </c>
      <c r="J9404" t="n">
        <v>22568.85</v>
      </c>
      <c r="K9404" t="n">
        <v>16224.6</v>
      </c>
      <c r="L9404" t="n">
        <v>18009.25</v>
      </c>
      <c r="M9404" t="n">
        <v>31892.3</v>
      </c>
      <c r="N9404" t="n">
        <v>33705.7</v>
      </c>
      <c r="O9404" t="n">
        <v>37403.65</v>
      </c>
      <c r="P9404" t="n">
        <v>18233.33</v>
      </c>
      <c r="Q9404" t="n">
        <v>22654.65</v>
      </c>
      <c r="R9404" t="n">
        <v>25570.99</v>
      </c>
      <c r="S9404" t="n">
        <v>37906.17</v>
      </c>
      <c r="T9404" t="n">
        <v>28353.18</v>
      </c>
      <c r="U9404" t="n">
        <v>19378.85</v>
      </c>
      <c r="V9404" t="n">
        <v>30130.5</v>
      </c>
      <c r="W9404" t="n">
        <v>5457.8</v>
      </c>
      <c r="X9404" t="n">
        <v>55090.4</v>
      </c>
      <c r="Y9404" t="n">
        <v>26101</v>
      </c>
      <c r="Z9404" t="n">
        <v>10274.17</v>
      </c>
      <c r="AA9404" t="n">
        <v>11343.39</v>
      </c>
      <c r="AB9404" t="n">
        <v>17308.14</v>
      </c>
      <c r="AC9404" t="n">
        <v>929.86</v>
      </c>
      <c r="AD9404" t="n">
        <v>36354.4</v>
      </c>
      <c r="AE9404" t="n">
        <v>20788.01</v>
      </c>
      <c r="AF9404" t="n">
        <v>11847.6</v>
      </c>
      <c r="AG9404" t="n">
        <v>19729.57</v>
      </c>
      <c r="AH9404" t="n">
        <v>19622.27</v>
      </c>
      <c r="AI9404" t="n">
        <v>9818</v>
      </c>
      <c r="AJ9404" t="n">
        <v>32397.43</v>
      </c>
      <c r="AK9404" t="n">
        <v>14161.71</v>
      </c>
      <c r="AL9404" t="n">
        <v>78686.11</v>
      </c>
      <c r="AM9404" t="n">
        <v>5418.38</v>
      </c>
      <c r="AN9404" t="n">
        <v>32161.16</v>
      </c>
      <c r="AO9404" t="n">
        <v>5907.25</v>
      </c>
      <c r="AP9404" t="n">
        <v>75619.97</v>
      </c>
      <c r="AQ9404" t="n">
        <v>16713.77</v>
      </c>
      <c r="AR9404" t="n">
        <v>66188.71000000001</v>
      </c>
      <c r="AS9404" t="n">
        <v>42106.33</v>
      </c>
      <c r="AT9404" t="n">
        <v>7637.7598</v>
      </c>
      <c r="AU9404" t="n">
        <v>29446.9805</v>
      </c>
      <c r="AV9404" t="n">
        <v>64136.25</v>
      </c>
      <c r="AW9404" t="n">
        <v>25677.4707</v>
      </c>
      <c r="AX9404" t="n">
        <v>8160.3901</v>
      </c>
      <c r="AY9404" t="n">
        <v>10708.1504</v>
      </c>
      <c r="AZ9404" t="n">
        <v>24604.2891</v>
      </c>
      <c r="BA9404" t="n">
        <v>95.93000000000001</v>
      </c>
      <c r="BB9404" t="n">
        <v>4355.8999</v>
      </c>
      <c r="BC9404" t="n">
        <v>64.455</v>
      </c>
      <c r="BD9404" t="n">
        <v>4460.16</v>
      </c>
      <c r="BE9404" t="n">
        <v>35439.31</v>
      </c>
      <c r="BF9404" t="n">
        <v>20924.9</v>
      </c>
    </row>
    <row r="9405">
      <c r="B9405" s="83" t="n">
        <v>46283</v>
      </c>
      <c r="C9405" t="n">
        <v>36312.44</v>
      </c>
      <c r="D9405" t="n">
        <v>23346.4</v>
      </c>
      <c r="E9405" t="n">
        <v>74294.96090000001</v>
      </c>
      <c r="F9405" t="n">
        <v>105572.4</v>
      </c>
      <c r="G9405" t="n">
        <v>72025.39999999999</v>
      </c>
      <c r="H9405" t="n">
        <v>34720.4</v>
      </c>
      <c r="I9405" t="n">
        <v>24498.75</v>
      </c>
      <c r="J9405" t="n">
        <v>22901.85</v>
      </c>
      <c r="K9405" t="n">
        <v>16385.6</v>
      </c>
      <c r="L9405" t="n">
        <v>18287.4</v>
      </c>
      <c r="M9405" t="n">
        <v>31943.2</v>
      </c>
      <c r="N9405" t="n">
        <v>33968</v>
      </c>
      <c r="O9405" t="n">
        <v>37403.65</v>
      </c>
      <c r="P9405" t="n">
        <v>18351.23</v>
      </c>
      <c r="Q9405" t="n">
        <v>22840.55</v>
      </c>
      <c r="R9405" t="n">
        <v>25660.26</v>
      </c>
      <c r="S9405" t="n">
        <v>38277.74</v>
      </c>
      <c r="T9405" t="n">
        <v>28332.96</v>
      </c>
      <c r="U9405" t="n">
        <v>19359.85</v>
      </c>
      <c r="V9405" t="n">
        <v>30425.85</v>
      </c>
      <c r="W9405" t="n">
        <v>5444.35</v>
      </c>
      <c r="X9405" t="n">
        <v>56192.35</v>
      </c>
      <c r="Y9405" t="n">
        <v>26110.95</v>
      </c>
      <c r="Z9405" t="n">
        <v>10363.48</v>
      </c>
      <c r="AA9405" t="n">
        <v>11418.56</v>
      </c>
      <c r="AB9405" t="n">
        <v>17385.42</v>
      </c>
      <c r="AC9405" t="n">
        <v>940.97</v>
      </c>
      <c r="AD9405" t="n">
        <v>36314.06</v>
      </c>
      <c r="AE9405" t="n">
        <v>20923.37</v>
      </c>
      <c r="AF9405" t="n">
        <v>11982.33</v>
      </c>
      <c r="AG9405" t="n">
        <v>19830.73</v>
      </c>
      <c r="AH9405" t="n">
        <v>19918.59</v>
      </c>
      <c r="AI9405" t="n">
        <v>9852.52</v>
      </c>
      <c r="AJ9405" t="n">
        <v>32642.69</v>
      </c>
      <c r="AK9405" t="n">
        <v>14258.59</v>
      </c>
      <c r="AL9405" t="n">
        <v>79111.42</v>
      </c>
      <c r="AM9405" t="n">
        <v>5480.88</v>
      </c>
      <c r="AN9405" t="n">
        <v>32304.13</v>
      </c>
      <c r="AO9405" t="n">
        <v>5950.87</v>
      </c>
      <c r="AP9405" t="n">
        <v>75444.25</v>
      </c>
      <c r="AQ9405" t="n">
        <v>16854.44</v>
      </c>
      <c r="AR9405" t="n">
        <v>66882.39999999999</v>
      </c>
      <c r="AS9405" t="n">
        <v>41671.52</v>
      </c>
      <c r="AT9405" t="n">
        <v>7650.5</v>
      </c>
      <c r="AU9405" t="n">
        <v>29644.1699</v>
      </c>
      <c r="AV9405" t="n">
        <v>65018.9492</v>
      </c>
      <c r="AW9405" t="n">
        <v>25304.0605</v>
      </c>
      <c r="AX9405" t="n">
        <v>8065.02</v>
      </c>
      <c r="AY9405" t="n">
        <v>10659.1299</v>
      </c>
      <c r="AZ9405" t="n">
        <v>24750.7793</v>
      </c>
      <c r="BA9405" t="n">
        <v>95.8725</v>
      </c>
      <c r="BB9405" t="n">
        <v>4424.8999</v>
      </c>
      <c r="BC9405" t="n">
        <v>67.149</v>
      </c>
      <c r="BD9405" t="n">
        <v>4507.39</v>
      </c>
      <c r="BE9405" t="n">
        <v>35625.23</v>
      </c>
      <c r="BF9405" t="n">
        <v>21238.65</v>
      </c>
    </row>
    <row r="9406">
      <c r="B9406" s="83" t="n">
        <v>46284</v>
      </c>
      <c r="C9406" t="n">
        <v>36312.44</v>
      </c>
      <c r="D9406" t="n">
        <v>23346.4</v>
      </c>
      <c r="E9406" t="n">
        <v>74294.96090000001</v>
      </c>
      <c r="F9406" t="n">
        <v>105572.4</v>
      </c>
      <c r="G9406" t="n">
        <v>72025.39999999999</v>
      </c>
      <c r="H9406" t="n">
        <v>34720.4</v>
      </c>
      <c r="I9406" t="n">
        <v>24498.75</v>
      </c>
      <c r="J9406" t="n">
        <v>22901.85</v>
      </c>
      <c r="K9406" t="n">
        <v>16385.6</v>
      </c>
      <c r="L9406" t="n">
        <v>18287.4</v>
      </c>
      <c r="M9406" t="n">
        <v>31943.2</v>
      </c>
      <c r="N9406" t="n">
        <v>33968</v>
      </c>
      <c r="O9406" t="n">
        <v>37403.65</v>
      </c>
      <c r="P9406" t="n">
        <v>18351.23</v>
      </c>
      <c r="Q9406" t="n">
        <v>22840.55</v>
      </c>
      <c r="R9406" t="n">
        <v>25660.26</v>
      </c>
      <c r="S9406" t="n">
        <v>38277.74</v>
      </c>
      <c r="T9406" t="n">
        <v>28332.96</v>
      </c>
      <c r="U9406" t="n">
        <v>19359.85</v>
      </c>
      <c r="V9406" t="n">
        <v>30425.85</v>
      </c>
      <c r="W9406" t="n">
        <v>5444.35</v>
      </c>
      <c r="X9406" t="n">
        <v>56192.35</v>
      </c>
      <c r="Y9406" t="n">
        <v>26110.95</v>
      </c>
      <c r="Z9406" t="n">
        <v>10363.48</v>
      </c>
      <c r="AA9406" t="n">
        <v>11418.56</v>
      </c>
      <c r="AB9406" t="n">
        <v>17385.42</v>
      </c>
      <c r="AC9406" t="n">
        <v>940.97</v>
      </c>
      <c r="AD9406" t="n">
        <v>36314.06</v>
      </c>
      <c r="AE9406" t="n">
        <v>20923.37</v>
      </c>
      <c r="AF9406" t="n">
        <v>11982.33</v>
      </c>
      <c r="AG9406" t="n">
        <v>19830.73</v>
      </c>
      <c r="AH9406" t="n">
        <v>19918.59</v>
      </c>
      <c r="AI9406" t="n">
        <v>9852.52</v>
      </c>
      <c r="AJ9406" t="n">
        <v>32642.69</v>
      </c>
      <c r="AK9406" t="n">
        <v>14258.59</v>
      </c>
      <c r="AL9406" t="n">
        <v>79111.42</v>
      </c>
      <c r="AM9406" t="n">
        <v>5480.88</v>
      </c>
      <c r="AN9406" t="n">
        <v>32304.13</v>
      </c>
      <c r="AO9406" t="n">
        <v>5950.87</v>
      </c>
      <c r="AP9406" t="n">
        <v>75444.25</v>
      </c>
      <c r="AQ9406" t="n">
        <v>16854.44</v>
      </c>
      <c r="AR9406" t="n">
        <v>66882.39999999999</v>
      </c>
      <c r="AS9406" t="n">
        <v>41671.52</v>
      </c>
      <c r="AT9406" t="n">
        <v>7650.5</v>
      </c>
      <c r="AU9406" t="n">
        <v>29644.1699</v>
      </c>
      <c r="AV9406" t="n">
        <v>65018.9492</v>
      </c>
      <c r="AW9406" t="n">
        <v>25304.0605</v>
      </c>
      <c r="AX9406" t="n">
        <v>8065.02</v>
      </c>
      <c r="AY9406" t="n">
        <v>10659.1299</v>
      </c>
      <c r="AZ9406" t="n">
        <v>24750.7793</v>
      </c>
      <c r="BA9406" t="n">
        <v>95.8725</v>
      </c>
      <c r="BB9406" t="n">
        <v>4424.8999</v>
      </c>
      <c r="BC9406" t="n">
        <v>67.149</v>
      </c>
      <c r="BD9406" t="n">
        <v>4507.39</v>
      </c>
      <c r="BE9406" t="n">
        <v>35625.23</v>
      </c>
      <c r="BF9406" t="n">
        <v>21238.65</v>
      </c>
    </row>
    <row r="9407">
      <c r="B9407" s="83" t="n">
        <v>46285</v>
      </c>
      <c r="C9407" t="n">
        <v>36312.44</v>
      </c>
      <c r="D9407" t="n">
        <v>23346.4</v>
      </c>
      <c r="E9407" t="n">
        <v>74294.96090000001</v>
      </c>
      <c r="F9407" t="n">
        <v>105572.4</v>
      </c>
      <c r="G9407" t="n">
        <v>72025.39999999999</v>
      </c>
      <c r="H9407" t="n">
        <v>34720.4</v>
      </c>
      <c r="I9407" t="n">
        <v>24498.75</v>
      </c>
      <c r="J9407" t="n">
        <v>22901.85</v>
      </c>
      <c r="K9407" t="n">
        <v>16385.6</v>
      </c>
      <c r="L9407" t="n">
        <v>18287.4</v>
      </c>
      <c r="M9407" t="n">
        <v>31943.2</v>
      </c>
      <c r="N9407" t="n">
        <v>33968</v>
      </c>
      <c r="O9407" t="n">
        <v>37403.65</v>
      </c>
      <c r="P9407" t="n">
        <v>18351.23</v>
      </c>
      <c r="Q9407" t="n">
        <v>22840.55</v>
      </c>
      <c r="R9407" t="n">
        <v>25660.26</v>
      </c>
      <c r="S9407" t="n">
        <v>38277.74</v>
      </c>
      <c r="T9407" t="n">
        <v>28332.96</v>
      </c>
      <c r="U9407" t="n">
        <v>19359.85</v>
      </c>
      <c r="V9407" t="n">
        <v>30425.85</v>
      </c>
      <c r="W9407" t="n">
        <v>5444.35</v>
      </c>
      <c r="X9407" t="n">
        <v>56192.35</v>
      </c>
      <c r="Y9407" t="n">
        <v>26110.95</v>
      </c>
      <c r="Z9407" t="n">
        <v>10363.48</v>
      </c>
      <c r="AA9407" t="n">
        <v>11418.56</v>
      </c>
      <c r="AB9407" t="n">
        <v>17385.42</v>
      </c>
      <c r="AC9407" t="n">
        <v>940.97</v>
      </c>
      <c r="AD9407" t="n">
        <v>36314.06</v>
      </c>
      <c r="AE9407" t="n">
        <v>20923.37</v>
      </c>
      <c r="AF9407" t="n">
        <v>11982.33</v>
      </c>
      <c r="AG9407" t="n">
        <v>19830.73</v>
      </c>
      <c r="AH9407" t="n">
        <v>19918.59</v>
      </c>
      <c r="AI9407" t="n">
        <v>9852.52</v>
      </c>
      <c r="AJ9407" t="n">
        <v>32642.69</v>
      </c>
      <c r="AK9407" t="n">
        <v>14258.59</v>
      </c>
      <c r="AL9407" t="n">
        <v>79111.42</v>
      </c>
      <c r="AM9407" t="n">
        <v>5480.88</v>
      </c>
      <c r="AN9407" t="n">
        <v>32304.13</v>
      </c>
      <c r="AO9407" t="n">
        <v>5950.87</v>
      </c>
      <c r="AP9407" t="n">
        <v>75444.25</v>
      </c>
      <c r="AQ9407" t="n">
        <v>16854.44</v>
      </c>
      <c r="AR9407" t="n">
        <v>66882.39999999999</v>
      </c>
      <c r="AS9407" t="n">
        <v>41671.52</v>
      </c>
      <c r="AT9407" t="n">
        <v>7650.5</v>
      </c>
      <c r="AU9407" t="n">
        <v>29644.1699</v>
      </c>
      <c r="AV9407" t="n">
        <v>65018.9492</v>
      </c>
      <c r="AW9407" t="n">
        <v>25304.0605</v>
      </c>
      <c r="AX9407" t="n">
        <v>8065.02</v>
      </c>
      <c r="AY9407" t="n">
        <v>10659.1299</v>
      </c>
      <c r="AZ9407" t="n">
        <v>24750.7793</v>
      </c>
      <c r="BA9407" t="n">
        <v>95.88</v>
      </c>
      <c r="BB9407" t="n">
        <v>4424.8999</v>
      </c>
      <c r="BC9407" t="n">
        <v>67.149</v>
      </c>
      <c r="BD9407" t="n">
        <v>4507.39</v>
      </c>
      <c r="BE9407" t="n">
        <v>35625.23</v>
      </c>
      <c r="BF9407" t="n">
        <v>21238.65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>
        <f>Tracker!C5</f>
        <v/>
      </c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>
        <f>D3-7</f>
        <v/>
      </c>
      <c r="F5" s="78">
        <f>EOMONTH(D3,-1)</f>
        <v/>
      </c>
      <c r="G5" s="78">
        <f>EDATE($D$3,-1)</f>
        <v/>
      </c>
      <c r="H5" s="78">
        <f>EDATE($D$3,-3)</f>
        <v/>
      </c>
      <c r="I5" s="78">
        <f>EDATE(D3,-6)</f>
        <v/>
      </c>
      <c r="J5" s="9">
        <f>DATE(YEAR(D3)-1,12,31)</f>
        <v/>
      </c>
      <c r="K5" s="2">
        <f>IF(MONTH($D$3)&gt;=4,DATE(YEAR(D3),3,31),DATE(YEAR(D3)-1,3,31))</f>
        <v/>
      </c>
      <c r="L5" s="78">
        <f>EDATE(D3,-12)</f>
        <v/>
      </c>
      <c r="M5" s="78">
        <f>EDATE(D3,-24)</f>
        <v/>
      </c>
      <c r="N5" s="78">
        <f>EDATE(D3,-36)</f>
        <v/>
      </c>
      <c r="O5" s="78">
        <f>EDATE(D3,-60)</f>
        <v/>
      </c>
      <c r="P5" s="78">
        <f>EDATE(D3,-120)</f>
        <v/>
      </c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>
        <f>IFERROR(IF(INDEX(Sheet1!$B:$B,MATCH('Indices Return'!$D$3,Sheet1!$B:$B,0))='Indices Return'!$D$3,(VLOOKUP('Indices Return'!$D$3,Sheet1!$B$15:$BE$1048576,ROW('Indices Return'!C2))/VLOOKUP('Indices Return'!$E$5,Sheet1!$B$15:$BE$1048576,ROW('Indices Return'!C2)))-1,"Error"),"N/A")</f>
        <v/>
      </c>
      <c r="F7" s="23">
        <f>IFERROR(IF(INDEX(Sheet1!$B:$B,MATCH('Indices Return'!$D$3,Sheet1!$B:$B,0))='Indices Return'!$D$3,(VLOOKUP('Indices Return'!$D$3,Sheet1!$B$15:$BE$1048576,ROW('Indices Return'!G2))/VLOOKUP($F$5,Sheet1!$B$12:$BE$1048576,ROW('Indices Return'!G2)))-1,"Error"),"N/A")</f>
        <v/>
      </c>
      <c r="G7" s="23">
        <f>IFERROR(IF(INDEX(Sheet1!$B:$B,MATCH('Indices Return'!$D$3,Sheet1!$B:$B,0))='Indices Return'!$D$3,(VLOOKUP('Indices Return'!$D$3,Sheet1!$B$15:$BE$1048576,ROW('Indices Return'!D2))/VLOOKUP($G$5,Sheet1!$B$12:$BE$1048576,ROW('Indices Return'!D2)))-1,"Error"),"N/A")</f>
        <v/>
      </c>
      <c r="H7" s="23">
        <f>IFERROR(IF(INDEX(Sheet1!$B:$B,MATCH('Indices Return'!$D$3,Sheet1!$B:$B,0))='Indices Return'!$D$3,(VLOOKUP('Indices Return'!$D$3,Sheet1!$B$15:$BE$1048576,ROW('Indices Return'!E2))/VLOOKUP($H$5,Sheet1!$B$12:$BE$1048576,ROW('Indices Return'!E2)))-1,"Error"),"N/A")</f>
        <v/>
      </c>
      <c r="I7" s="23">
        <f>IFERROR(IF(INDEX(Sheet1!$B:$B,MATCH('Indices Return'!$D$3,Sheet1!$B:$B,0))='Indices Return'!$D$3,(VLOOKUP('Indices Return'!$D$3,Sheet1!$B$15:$BE$1048576,ROW('Indices Return'!H2))/VLOOKUP($I$5,Sheet1!$B$12:$BE$1048576,ROW('Indices Return'!H2)))-1,"Error"),"N/A")</f>
        <v/>
      </c>
      <c r="J7" s="23">
        <f>IFERROR(IF(INDEX(Sheet1!$B:$B,MATCH('Indices Return'!$D$3,Sheet1!$B:$B,0))='Indices Return'!$D$3,(VLOOKUP('Indices Return'!$D$3,Sheet1!$B$15:$BE$1048576,ROW('Indices Return'!J2))/VLOOKUP($J$5,Sheet1!$B$12:$BE$1048576,ROW('Indices Return'!J2)))-1,"Error"),"N/A")</f>
        <v/>
      </c>
      <c r="K7" s="6">
        <f>IFERROR(IF(INDEX(Sheet1!$B:$B,MATCH('Indices Return'!$D$3,Sheet1!$B:$B,0))='Indices Return'!$D$3,(VLOOKUP('Indices Return'!$D$3,Sheet1!$B$15:$BE$1048576,ROW('Indices Return'!Q2))/VLOOKUP($K$5,Sheet1!$B$12:$BE$1048576,ROW('Indices Return'!Q2)))-1,"Error"),"N/A")</f>
        <v/>
      </c>
      <c r="L7" s="23">
        <f>IFERROR(IF(INDEX(Sheet1!$B:$B,MATCH('Indices Return'!$D$3,Sheet1!$B:$B,0))='Indices Return'!$D$3,(VLOOKUP('Indices Return'!$D$3,Sheet1!$B$15:$BE$1048576,ROW('Indices Return'!F2))/VLOOKUP($L$5,Sheet1!$B$12:$BE$1048576,ROW('Indices Return'!F2)))-1,"Error"),"N/A")</f>
        <v/>
      </c>
      <c r="M7" s="23">
        <f>IFERROR(IF(INDEX(Sheet1!$B:$B,MATCH('Indices Return'!$D$3,Sheet1!$B:$B,0))='Indices Return'!$D$3,(VLOOKUP('Indices Return'!$D$3,Sheet1!$B$15:$BE$1048576,ROW('Indices Return'!M2))/VLOOKUP($M$5,Sheet1!$B$12:$BE$1048576,ROW('Indices Return'!M2)))^0.5-1,"Error"),"N/A")</f>
        <v/>
      </c>
      <c r="N7" s="23">
        <f>IFERROR(IF(INDEX(Sheet1!$B:$B,MATCH('Indices Return'!$D$3,Sheet1!$B:$B,0))='Indices Return'!$D$3,(VLOOKUP('Indices Return'!$D$3,Sheet1!$B$15:$BE$1048576,ROW('Indices Return'!L2))/VLOOKUP($N$5,Sheet1!$B$12:$BE$1048576,ROW('Indices Return'!L2)))^0.333-1,"Error"),"N/A")</f>
        <v/>
      </c>
      <c r="O7" s="23">
        <f>IFERROR(IF(INDEX(Sheet1!$B:$B,MATCH('Indices Return'!$D$3,Sheet1!$B:$B,0))='Indices Return'!$D$3,(VLOOKUP('Indices Return'!$D$3,Sheet1!$B$15:$BE$1048576,ROW('Indices Return'!O2))/VLOOKUP($O$5,Sheet1!$B$12:$BE$1048576,ROW('Indices Return'!O2)))^0.2-1,"Error"),"N/A")</f>
        <v/>
      </c>
      <c r="P7" s="23">
        <f>IFERROR(IF(INDEX(Sheet1!$B:$B,MATCH('Indices Return'!$D$3,Sheet1!$B:$B,0))='Indices Return'!$D$3,(VLOOKUP('Indices Return'!$D$3,Sheet1!$B$15:$BE$1048576,ROW('Indices Return'!P2))/VLOOKUP($P$5,Sheet1!$B$12:$BE$1048576,ROW('Indices Return'!P2)))^0.1-1,"Error"),"N/A")</f>
        <v/>
      </c>
    </row>
    <row r="8">
      <c r="C8" s="15" t="inlineStr">
        <is>
          <t xml:space="preserve">Nifty 50 </t>
        </is>
      </c>
      <c r="D8" s="46" t="n"/>
      <c r="E8" s="23">
        <f>IFERROR(IF(INDEX(Sheet1!$B:$B,MATCH('Indices Return'!$D$3,Sheet1!$B:$B,0))='Indices Return'!$D$3,(VLOOKUP('Indices Return'!$D$3,Sheet1!$B$15:$BE$1048576,ROW('Indices Return'!C3))/VLOOKUP('Indices Return'!$E$5,Sheet1!$B$15:$BE$1048576,ROW('Indices Return'!C3)))-1,"Error"),"N/A")</f>
        <v/>
      </c>
      <c r="F8" s="23">
        <f>IFERROR(IF(INDEX(Sheet1!$B:$B,MATCH('Indices Return'!$D$3,Sheet1!$B:$B,0))='Indices Return'!$D$3,(VLOOKUP('Indices Return'!$D$3,Sheet1!$B$15:$BE$1048576,ROW('Indices Return'!G3))/VLOOKUP($F$5,Sheet1!$B$12:$BE$1048576,ROW('Indices Return'!G3)))-1,"Error"),"N/A")</f>
        <v/>
      </c>
      <c r="G8" s="23">
        <f>IFERROR(IF(INDEX(Sheet1!$B:$B,MATCH('Indices Return'!$D$3,Sheet1!$B:$B,0))='Indices Return'!$D$3,(VLOOKUP('Indices Return'!$D$3,Sheet1!$B$15:$BE$1048576,ROW('Indices Return'!D3))/VLOOKUP($G$5,Sheet1!$B$12:$BE$1048576,ROW('Indices Return'!D3)))-1,"Error"),"N/A")</f>
        <v/>
      </c>
      <c r="H8" s="23">
        <f>IFERROR(IF(INDEX(Sheet1!$B:$B,MATCH('Indices Return'!$D$3,Sheet1!$B:$B,0))='Indices Return'!$D$3,(VLOOKUP('Indices Return'!$D$3,Sheet1!$B$15:$BE$1048576,ROW('Indices Return'!E3))/VLOOKUP($H$5,Sheet1!$B$12:$BE$1048576,ROW('Indices Return'!E3)))-1,"Error"),"N/A")</f>
        <v/>
      </c>
      <c r="I8" s="23">
        <f>IFERROR(IF(INDEX(Sheet1!$B:$B,MATCH('Indices Return'!$D$3,Sheet1!$B:$B,0))='Indices Return'!$D$3,(VLOOKUP('Indices Return'!$D$3,Sheet1!$B$15:$BE$1048576,ROW('Indices Return'!H3))/VLOOKUP($I$5,Sheet1!$B$12:$BE$1048576,ROW('Indices Return'!H3)))-1,"Error"),"N/A")</f>
        <v/>
      </c>
      <c r="J8" s="23">
        <f>IFERROR(IF(INDEX(Sheet1!$B:$B,MATCH('Indices Return'!$D$3,Sheet1!$B:$B,0))='Indices Return'!$D$3,(VLOOKUP('Indices Return'!$D$3,Sheet1!$B$15:$BE$1048576,ROW('Indices Return'!J3))/VLOOKUP($J$5,Sheet1!$B$12:$BE$1048576,ROW('Indices Return'!J3)))-1,"Error"),"N/A")</f>
        <v/>
      </c>
      <c r="K8" s="6">
        <f>IFERROR(IF(INDEX(Sheet1!$B:$B,MATCH('Indices Return'!$D$3,Sheet1!$B:$B,0))='Indices Return'!$D$3,(VLOOKUP('Indices Return'!$D$3,Sheet1!$B$15:$BE$1048576,ROW('Indices Return'!Q3))/VLOOKUP($K$5,Sheet1!$B$12:$BE$1048576,ROW('Indices Return'!Q3)))-1,"Error"),"N/A")</f>
        <v/>
      </c>
      <c r="L8" s="23">
        <f>IFERROR(IF(INDEX(Sheet1!$B:$B,MATCH('Indices Return'!$D$3,Sheet1!$B:$B,0))='Indices Return'!$D$3,(VLOOKUP('Indices Return'!$D$3,Sheet1!$B$15:$BE$1048576,ROW('Indices Return'!F3))/VLOOKUP($L$5,Sheet1!$B$12:$BE$1048576,ROW('Indices Return'!F3)))-1,"Error"),"N/A")</f>
        <v/>
      </c>
      <c r="M8" s="23">
        <f>IFERROR(IF(INDEX(Sheet1!$B:$B,MATCH('Indices Return'!$D$3,Sheet1!$B:$B,0))='Indices Return'!$D$3,(VLOOKUP('Indices Return'!$D$3,Sheet1!$B$15:$BE$1048576,ROW('Indices Return'!M3))/VLOOKUP($M$5,Sheet1!$B$12:$BE$1048576,ROW('Indices Return'!M3)))^0.5-1,"Error"),"N/A")</f>
        <v/>
      </c>
      <c r="N8" s="23">
        <f>IFERROR(IF(INDEX(Sheet1!$B:$B,MATCH('Indices Return'!$D$3,Sheet1!$B:$B,0))='Indices Return'!$D$3,(VLOOKUP('Indices Return'!$D$3,Sheet1!$B$15:$BE$1048576,ROW('Indices Return'!L3))/VLOOKUP($N$5,Sheet1!$B$12:$BE$1048576,ROW('Indices Return'!L3)))^0.333-1,"Error"),"N/A")</f>
        <v/>
      </c>
      <c r="O8" s="23">
        <f>IFERROR(IF(INDEX(Sheet1!$B:$B,MATCH('Indices Return'!$D$3,Sheet1!$B:$B,0))='Indices Return'!$D$3,(VLOOKUP('Indices Return'!$D$3,Sheet1!$B$15:$BE$1048576,ROW('Indices Return'!O3))/VLOOKUP($O$5,Sheet1!$B$12:$BE$1048576,ROW('Indices Return'!O3)))^0.2-1,"Error"),"N/A")</f>
        <v/>
      </c>
      <c r="P8" s="23">
        <f>IFERROR(IF(INDEX(Sheet1!$B:$B,MATCH('Indices Return'!$D$3,Sheet1!$B:$B,0))='Indices Return'!$D$3,(VLOOKUP('Indices Return'!$D$3,Sheet1!$B$15:$BE$1048576,ROW('Indices Return'!P3))/VLOOKUP($P$5,Sheet1!$B$12:$BE$1048576,ROW('Indices Return'!P3)))^0.1-1,"Error"),"N/A")</f>
        <v/>
      </c>
    </row>
    <row r="9">
      <c r="C9" s="15" t="inlineStr">
        <is>
          <t>Sensex</t>
        </is>
      </c>
      <c r="D9" s="46" t="n"/>
      <c r="E9" s="23">
        <f>IFERROR(IF(INDEX(Sheet1!$B:$B,MATCH('Indices Return'!$D$3,Sheet1!$B:$B,0))='Indices Return'!$D$3,(VLOOKUP('Indices Return'!$D$3,Sheet1!$B$15:$BE$1048576,ROW('Indices Return'!C4))/VLOOKUP('Indices Return'!$E$5,Sheet1!$B$15:$BE$1048576,ROW('Indices Return'!C4)))-1,"Error"),"N/A")</f>
        <v/>
      </c>
      <c r="F9" s="23">
        <f>IFERROR(IF(INDEX(Sheet1!$B:$B,MATCH('Indices Return'!$D$3,Sheet1!$B:$B,0))='Indices Return'!$D$3,(VLOOKUP('Indices Return'!$D$3,Sheet1!$B$15:$BE$1048576,ROW('Indices Return'!G4))/VLOOKUP($F$5,Sheet1!$B$12:$BE$1048576,ROW('Indices Return'!G4)))-1,"Error"),"N/A")</f>
        <v/>
      </c>
      <c r="G9" s="23">
        <f>IFERROR(IF(INDEX(Sheet1!$B:$B,MATCH('Indices Return'!$D$3,Sheet1!$B:$B,0))='Indices Return'!$D$3,(VLOOKUP('Indices Return'!$D$3,Sheet1!$B$15:$BE$1048576,ROW('Indices Return'!D4))/VLOOKUP($G$5,Sheet1!$B$12:$BE$1048576,ROW('Indices Return'!D4)))-1,"Error"),"N/A")</f>
        <v/>
      </c>
      <c r="H9" s="23">
        <f>IFERROR(IF(INDEX(Sheet1!$B:$B,MATCH('Indices Return'!$D$3,Sheet1!$B:$B,0))='Indices Return'!$D$3,(VLOOKUP('Indices Return'!$D$3,Sheet1!$B$15:$BE$1048576,ROW('Indices Return'!E4))/VLOOKUP($H$5,Sheet1!$B$12:$BE$1048576,ROW('Indices Return'!E4)))-1,"Error"),"N/A")</f>
        <v/>
      </c>
      <c r="I9" s="23">
        <f>IFERROR(IF(INDEX(Sheet1!$B:$B,MATCH('Indices Return'!$D$3,Sheet1!$B:$B,0))='Indices Return'!$D$3,(VLOOKUP('Indices Return'!$D$3,Sheet1!$B$15:$BE$1048576,ROW('Indices Return'!H4))/VLOOKUP($I$5,Sheet1!$B$12:$BE$1048576,ROW('Indices Return'!H4)))-1,"Error"),"N/A")</f>
        <v/>
      </c>
      <c r="J9" s="23">
        <f>IFERROR(IF(INDEX(Sheet1!$B:$B,MATCH('Indices Return'!$D$3,Sheet1!$B:$B,0))='Indices Return'!$D$3,(VLOOKUP('Indices Return'!$D$3,Sheet1!$B$15:$BE$1048576,ROW('Indices Return'!J4))/VLOOKUP($J$5,Sheet1!$B$12:$BE$1048576,ROW('Indices Return'!J4)))-1,"Error"),"N/A")</f>
        <v/>
      </c>
      <c r="K9" s="6">
        <f>IFERROR(IF(INDEX(Sheet1!$B:$B,MATCH('Indices Return'!$D$3,Sheet1!$B:$B,0))='Indices Return'!$D$3,(VLOOKUP('Indices Return'!$D$3,Sheet1!$B$15:$BE$1048576,ROW('Indices Return'!Q4))/VLOOKUP($K$5,Sheet1!$B$12:$BE$1048576,ROW('Indices Return'!Q4)))-1,"Error"),"N/A")</f>
        <v/>
      </c>
      <c r="L9" s="23">
        <f>IFERROR(IF(INDEX(Sheet1!$B:$B,MATCH('Indices Return'!$D$3,Sheet1!$B:$B,0))='Indices Return'!$D$3,(VLOOKUP('Indices Return'!$D$3,Sheet1!$B$15:$BE$1048576,ROW('Indices Return'!F4))/VLOOKUP($L$5,Sheet1!$B$12:$BE$1048576,ROW('Indices Return'!F4)))-1,"Error"),"N/A")</f>
        <v/>
      </c>
      <c r="M9" s="23">
        <f>IFERROR(IF(INDEX(Sheet1!$B:$B,MATCH('Indices Return'!$D$3,Sheet1!$B:$B,0))='Indices Return'!$D$3,(VLOOKUP('Indices Return'!$D$3,Sheet1!$B$15:$BE$1048576,ROW('Indices Return'!M4))/VLOOKUP($M$5,Sheet1!$B$12:$BE$1048576,ROW('Indices Return'!M4)))^0.5-1,"Error"),"N/A")</f>
        <v/>
      </c>
      <c r="N9" s="23">
        <f>IFERROR(IF(INDEX(Sheet1!$B:$B,MATCH('Indices Return'!$D$3,Sheet1!$B:$B,0))='Indices Return'!$D$3,(VLOOKUP('Indices Return'!$D$3,Sheet1!$B$15:$BE$1048576,ROW('Indices Return'!L4))/VLOOKUP($N$5,Sheet1!$B$12:$BE$1048576,ROW('Indices Return'!L4)))^0.333-1,"Error"),"N/A")</f>
        <v/>
      </c>
      <c r="O9" s="23">
        <f>IFERROR(IF(INDEX(Sheet1!$B:$B,MATCH('Indices Return'!$D$3,Sheet1!$B:$B,0))='Indices Return'!$D$3,(VLOOKUP('Indices Return'!$D$3,Sheet1!$B$15:$BE$1048576,ROW('Indices Return'!O4))/VLOOKUP($O$5,Sheet1!$B$12:$BE$1048576,ROW('Indices Return'!O4)))^0.2-1,"Error"),"N/A")</f>
        <v/>
      </c>
      <c r="P9" s="23">
        <f>IFERROR(IF(INDEX(Sheet1!$B:$B,MATCH('Indices Return'!$D$3,Sheet1!$B:$B,0))='Indices Return'!$D$3,(VLOOKUP('Indices Return'!$D$3,Sheet1!$B$15:$BE$1048576,ROW('Indices Return'!P4))/VLOOKUP($P$5,Sheet1!$B$12:$BE$1048576,ROW('Indices Return'!P4)))^0.1-1,"Error"),"N/A")</f>
        <v/>
      </c>
    </row>
    <row r="10">
      <c r="C10" s="15" t="inlineStr">
        <is>
          <t>Nifty Next 50 TRI</t>
        </is>
      </c>
      <c r="D10" s="46" t="n"/>
      <c r="E10" s="23">
        <f>IFERROR(IF(INDEX(Sheet1!$B:$B,MATCH('Indices Return'!$D$3,Sheet1!$B:$B,0))='Indices Return'!$D$3,(VLOOKUP('Indices Return'!$D$3,Sheet1!$B$15:$BE$1048576,ROW('Indices Return'!C5))/VLOOKUP('Indices Return'!$E$5,Sheet1!$B$15:$BE$1048576,ROW('Indices Return'!C5)))-1,"Error"),"N/A")</f>
        <v/>
      </c>
      <c r="F10" s="23">
        <f>IFERROR(IF(INDEX(Sheet1!$B:$B,MATCH('Indices Return'!$D$3,Sheet1!$B:$B,0))='Indices Return'!$D$3,(VLOOKUP('Indices Return'!$D$3,Sheet1!$B$15:$BE$1048576,ROW('Indices Return'!G5))/VLOOKUP($F$5,Sheet1!$B$12:$BE$1048576,ROW('Indices Return'!G5)))-1,"Error"),"N/A")</f>
        <v/>
      </c>
      <c r="G10" s="23">
        <f>IFERROR(IF(INDEX(Sheet1!$B:$B,MATCH('Indices Return'!$D$3,Sheet1!$B:$B,0))='Indices Return'!$D$3,(VLOOKUP('Indices Return'!$D$3,Sheet1!$B$15:$BE$1048576,ROW('Indices Return'!D5))/VLOOKUP($G$5,Sheet1!$B$12:$BE$1048576,ROW('Indices Return'!D5)))-1,"Error"),"N/A")</f>
        <v/>
      </c>
      <c r="H10" s="23">
        <f>IFERROR(IF(INDEX(Sheet1!$B:$B,MATCH('Indices Return'!$D$3,Sheet1!$B:$B,0))='Indices Return'!$D$3,(VLOOKUP('Indices Return'!$D$3,Sheet1!$B$15:$BE$1048576,ROW('Indices Return'!E5))/VLOOKUP($H$5,Sheet1!$B$12:$BE$1048576,ROW('Indices Return'!E5)))-1,"Error"),"N/A")</f>
        <v/>
      </c>
      <c r="I10" s="23">
        <f>IFERROR(IF(INDEX(Sheet1!$B:$B,MATCH('Indices Return'!$D$3,Sheet1!$B:$B,0))='Indices Return'!$D$3,(VLOOKUP('Indices Return'!$D$3,Sheet1!$B$15:$BE$1048576,ROW('Indices Return'!H5))/VLOOKUP($I$5,Sheet1!$B$12:$BE$1048576,ROW('Indices Return'!H5)))-1,"Error"),"N/A")</f>
        <v/>
      </c>
      <c r="J10" s="23">
        <f>IFERROR(IF(INDEX(Sheet1!$B:$B,MATCH('Indices Return'!$D$3,Sheet1!$B:$B,0))='Indices Return'!$D$3,(VLOOKUP('Indices Return'!$D$3,Sheet1!$B$15:$BE$1048576,ROW('Indices Return'!I5))/VLOOKUP($J$5,Sheet1!$B$12:$BE$1048576,ROW('Indices Return'!I5)))-1,"Error"),"N/A")</f>
        <v/>
      </c>
      <c r="K10" s="6">
        <f>IFERROR(IF(INDEX(Sheet1!$B:$B,MATCH('Indices Return'!$D$3,Sheet1!$B:$B,0))='Indices Return'!$D$3,(VLOOKUP('Indices Return'!$D$3,Sheet1!$B$15:$BE$1048576,ROW('Indices Return'!O5))/VLOOKUP($K$5,Sheet1!$B$12:$BE$1048576,ROW('Indices Return'!O5)))-1,"Error"),"N/A")</f>
        <v/>
      </c>
      <c r="L10" s="23">
        <f>IFERROR(IF(INDEX(Sheet1!$B:$B,MATCH('Indices Return'!$D$3,Sheet1!$B:$B,0))='Indices Return'!$D$3,(VLOOKUP('Indices Return'!$D$3,Sheet1!$B$15:$BE$1048576,ROW('Indices Return'!F5))/VLOOKUP($L$5,Sheet1!$B$12:$BE$1048576,ROW('Indices Return'!F5)))-1,"Error"),"N/A")</f>
        <v/>
      </c>
      <c r="M10" s="23">
        <f>IFERROR(IF(INDEX(Sheet1!$B:$B,MATCH('Indices Return'!$D$3,Sheet1!$B:$B,0))='Indices Return'!$D$3,(VLOOKUP('Indices Return'!$D$3,Sheet1!$B$15:$BE$1048576,ROW('Indices Return'!L5))/VLOOKUP($M$5,Sheet1!$B$12:$BE$1048576,ROW('Indices Return'!L5)))^0.5-1,"Error"),"N/A")</f>
        <v/>
      </c>
      <c r="N10" s="23">
        <f>IFERROR(IF(INDEX(Sheet1!$B:$B,MATCH('Indices Return'!$D$3,Sheet1!$B:$B,0))='Indices Return'!$D$3,(VLOOKUP('Indices Return'!$D$3,Sheet1!$B$15:$BE$1048576,ROW('Indices Return'!J5))/VLOOKUP($N$5,Sheet1!$B$12:$BE$1048576,ROW('Indices Return'!J5)))^0.333-1,"Error"),"N/A")</f>
        <v/>
      </c>
      <c r="O10" s="23">
        <f>IFERROR(IF(INDEX(Sheet1!$B:$B,MATCH('Indices Return'!$D$3,Sheet1!$B:$B,0))='Indices Return'!$D$3,(VLOOKUP('Indices Return'!$D$3,Sheet1!$B$15:$BE$1048576,ROW('Indices Return'!M5))/VLOOKUP($O$5,Sheet1!$B$12:$BE$1048576,ROW('Indices Return'!M5)))^0.2-1,"Error"),"N/A")</f>
        <v/>
      </c>
      <c r="P10" s="23">
        <f>IFERROR(IF(INDEX(Sheet1!$B:$B,MATCH('Indices Return'!$D$3,Sheet1!$B:$B,0))='Indices Return'!$D$3,(VLOOKUP('Indices Return'!$D$3,Sheet1!$B$15:$BE$1048576,ROW('Indices Return'!N5))/VLOOKUP($P$5,Sheet1!$B$12:$BE$1048576,ROW('Indices Return'!N5)))^0.1-1,"Error"),"N/A")</f>
        <v/>
      </c>
    </row>
    <row r="11">
      <c r="C11" s="15" t="inlineStr">
        <is>
          <t xml:space="preserve">Nifty Next 50 </t>
        </is>
      </c>
      <c r="D11" s="46" t="n"/>
      <c r="E11" s="23">
        <f>IFERROR(IF(INDEX(Sheet1!$B:$B,MATCH('Indices Return'!$D$3,Sheet1!$B:$B,0))='Indices Return'!$D$3,(VLOOKUP('Indices Return'!$D$3,Sheet1!$B$15:$BE$1048576,ROW('Indices Return'!C6))/VLOOKUP('Indices Return'!$E$5,Sheet1!$B$15:$BE$1048576,ROW('Indices Return'!C6)))-1,"Error"),"N/A")</f>
        <v/>
      </c>
      <c r="F11" s="23">
        <f>IFERROR(IF(INDEX(Sheet1!$B:$B,MATCH('Indices Return'!$D$3,Sheet1!$B:$B,0))='Indices Return'!$D$3,(VLOOKUP('Indices Return'!$D$3,Sheet1!$B$15:$BE$1048576,ROW('Indices Return'!G6))/VLOOKUP($F$5,Sheet1!$B$12:$BE$1048576,ROW('Indices Return'!G6)))-1,"Error"),"N/A")</f>
        <v/>
      </c>
      <c r="G11" s="23">
        <f>IFERROR(IF(INDEX(Sheet1!$B:$B,MATCH('Indices Return'!$D$3,Sheet1!$B:$B,0))='Indices Return'!$D$3,(VLOOKUP('Indices Return'!$D$3,Sheet1!$B$15:$BE$1048576,ROW('Indices Return'!D6))/VLOOKUP($G$5,Sheet1!$B$12:$BE$1048576,ROW('Indices Return'!D6)))-1,"Error"),"N/A")</f>
        <v/>
      </c>
      <c r="H11" s="23">
        <f>IFERROR(IF(INDEX(Sheet1!$B:$B,MATCH('Indices Return'!$D$3,Sheet1!$B:$B,0))='Indices Return'!$D$3,(VLOOKUP('Indices Return'!$D$3,Sheet1!$B$15:$BE$1048576,ROW('Indices Return'!E6))/VLOOKUP($H$5,Sheet1!$B$12:$BE$1048576,ROW('Indices Return'!E6)))-1,"Error"),"N/A")</f>
        <v/>
      </c>
      <c r="I11" s="23">
        <f>IFERROR(IF(INDEX(Sheet1!$B:$B,MATCH('Indices Return'!$D$3,Sheet1!$B:$B,0))='Indices Return'!$D$3,(VLOOKUP('Indices Return'!$D$3,Sheet1!$B$15:$BE$1048576,ROW('Indices Return'!H6))/VLOOKUP($I$5,Sheet1!$B$12:$BE$1048576,ROW('Indices Return'!H6)))-1,"Error"),"N/A")</f>
        <v/>
      </c>
      <c r="J11" s="23">
        <f>IFERROR(IF(INDEX(Sheet1!$B:$B,MATCH('Indices Return'!$D$3,Sheet1!$B:$B,0))='Indices Return'!$D$3,(VLOOKUP('Indices Return'!$D$3,Sheet1!$B$15:$BE$1048576,ROW('Indices Return'!I6))/VLOOKUP($J$5,Sheet1!$B$12:$BE$1048576,ROW('Indices Return'!I6)))-1,"Error"),"N/A")</f>
        <v/>
      </c>
      <c r="K11" s="6">
        <f>IFERROR(IF(INDEX(Sheet1!$B:$B,MATCH('Indices Return'!$D$3,Sheet1!$B:$B,0))='Indices Return'!$D$3,(VLOOKUP('Indices Return'!$D$3,Sheet1!$B$15:$BE$1048576,ROW('Indices Return'!O6))/VLOOKUP($K$5,Sheet1!$B$12:$BE$1048576,ROW('Indices Return'!O6)))-1,"Error"),"N/A")</f>
        <v/>
      </c>
      <c r="L11" s="23">
        <f>IFERROR(IF(INDEX(Sheet1!$B:$B,MATCH('Indices Return'!$D$3,Sheet1!$B:$B,0))='Indices Return'!$D$3,(VLOOKUP('Indices Return'!$D$3,Sheet1!$B$15:$BE$1048576,ROW('Indices Return'!F6))/VLOOKUP($L$5,Sheet1!$B$12:$BE$1048576,ROW('Indices Return'!F6)))-1,"Error"),"N/A")</f>
        <v/>
      </c>
      <c r="M11" s="23">
        <f>IFERROR(IF(INDEX(Sheet1!$B:$B,MATCH('Indices Return'!$D$3,Sheet1!$B:$B,0))='Indices Return'!$D$3,(VLOOKUP('Indices Return'!$D$3,Sheet1!$B$15:$BE$1048576,ROW('Indices Return'!L6))/VLOOKUP($M$5,Sheet1!$B$12:$BE$1048576,ROW('Indices Return'!L6)))^0.5-1,"Error"),"N/A")</f>
        <v/>
      </c>
      <c r="N11" s="23">
        <f>IFERROR(IF(INDEX(Sheet1!$B:$B,MATCH('Indices Return'!$D$3,Sheet1!$B:$B,0))='Indices Return'!$D$3,(VLOOKUP('Indices Return'!$D$3,Sheet1!$B$15:$BE$1048576,ROW('Indices Return'!J6))/VLOOKUP($N$5,Sheet1!$B$12:$BE$1048576,ROW('Indices Return'!J6)))^0.333-1,"Error"),"N/A")</f>
        <v/>
      </c>
      <c r="O11" s="23">
        <f>IFERROR(IF(INDEX(Sheet1!$B:$B,MATCH('Indices Return'!$D$3,Sheet1!$B:$B,0))='Indices Return'!$D$3,(VLOOKUP('Indices Return'!$D$3,Sheet1!$B$15:$BE$1048576,ROW('Indices Return'!M6))/VLOOKUP($O$5,Sheet1!$B$12:$BE$1048576,ROW('Indices Return'!M6)))^0.2-1,"Error"),"N/A")</f>
        <v/>
      </c>
      <c r="P11" s="23">
        <f>IFERROR(IF(INDEX(Sheet1!$B:$B,MATCH('Indices Return'!$D$3,Sheet1!$B:$B,0))='Indices Return'!$D$3,(VLOOKUP('Indices Return'!$D$3,Sheet1!$B$15:$BE$1048576,ROW('Indices Return'!N6))/VLOOKUP($P$5,Sheet1!$B$12:$BE$1048576,ROW('Indices Return'!N6)))^0.1-1,"Error"),"N/A")</f>
        <v/>
      </c>
    </row>
    <row r="12">
      <c r="C12" s="15" t="inlineStr">
        <is>
          <t>Nifty 100 TRI</t>
        </is>
      </c>
      <c r="D12" s="46" t="n"/>
      <c r="E12" s="23">
        <f>IFERROR(IF(INDEX(Sheet1!$B:$B,MATCH('Indices Return'!$D$3,Sheet1!$B:$B,0))='Indices Return'!$D$3,(VLOOKUP('Indices Return'!$D$3,Sheet1!$B$15:$BE$1048576,ROW('Indices Return'!C7))/VLOOKUP('Indices Return'!$E$5,Sheet1!$B$15:$BE$1048576,ROW('Indices Return'!C7)))-1,"Error"),"N/A")</f>
        <v/>
      </c>
      <c r="F12" s="23">
        <f>IFERROR(IF(INDEX(Sheet1!$B:$B,MATCH('Indices Return'!$D$3,Sheet1!$B:$B,0))='Indices Return'!$D$3,(VLOOKUP('Indices Return'!$D$3,Sheet1!$B$15:$BE$1048576,ROW('Indices Return'!G7))/VLOOKUP($F$5,Sheet1!$B$12:$BE$1048576,ROW('Indices Return'!G7)))-1,"Error"),"N/A")</f>
        <v/>
      </c>
      <c r="G12" s="23">
        <f>IFERROR(IF(INDEX(Sheet1!$B:$B,MATCH('Indices Return'!$D$3,Sheet1!$B:$B,0))='Indices Return'!$D$3,(VLOOKUP('Indices Return'!$D$3,Sheet1!$B$15:$BE$1048576,ROW('Indices Return'!D7))/VLOOKUP($G$5,Sheet1!$B$12:$BE$1048576,ROW('Indices Return'!D7)))-1,"Error"),"N/A")</f>
        <v/>
      </c>
      <c r="H12" s="23">
        <f>IFERROR(IF(INDEX(Sheet1!$B:$B,MATCH('Indices Return'!$D$3,Sheet1!$B:$B,0))='Indices Return'!$D$3,(VLOOKUP('Indices Return'!$D$3,Sheet1!$B$15:$BE$1048576,ROW('Indices Return'!E7))/VLOOKUP($H$5,Sheet1!$B$12:$BE$1048576,ROW('Indices Return'!E7)))-1,"Error"),"N/A")</f>
        <v/>
      </c>
      <c r="I12" s="23">
        <f>IFERROR(IF(INDEX(Sheet1!$B:$B,MATCH('Indices Return'!$D$3,Sheet1!$B:$B,0))='Indices Return'!$D$3,(VLOOKUP('Indices Return'!$D$3,Sheet1!$B$15:$BE$1048576,ROW('Indices Return'!H7))/VLOOKUP($I$5,Sheet1!$B$12:$BE$1048576,ROW('Indices Return'!H7)))-1,"Error"),"N/A")</f>
        <v/>
      </c>
      <c r="J12" s="23">
        <f>IFERROR(IF(INDEX(Sheet1!$B:$B,MATCH('Indices Return'!$D$3,Sheet1!$B:$B,0))='Indices Return'!$D$3,(VLOOKUP('Indices Return'!$D$3,Sheet1!$B$15:$BE$1048576,ROW('Indices Return'!I7))/VLOOKUP($J$5,Sheet1!$B$12:$BE$1048576,ROW('Indices Return'!I7)))-1,"Error"),"N/A")</f>
        <v/>
      </c>
      <c r="K12" s="6">
        <f>IFERROR(IF(INDEX(Sheet1!$B:$B,MATCH('Indices Return'!$D$3,Sheet1!$B:$B,0))='Indices Return'!$D$3,(VLOOKUP('Indices Return'!$D$3,Sheet1!$B$15:$BE$1048576,ROW('Indices Return'!O7))/VLOOKUP($K$5,Sheet1!$B$12:$BE$1048576,ROW('Indices Return'!O7)))-1,"Error"),"N/A")</f>
        <v/>
      </c>
      <c r="L12" s="23">
        <f>IFERROR(IF(INDEX(Sheet1!$B:$B,MATCH('Indices Return'!$D$3,Sheet1!$B:$B,0))='Indices Return'!$D$3,(VLOOKUP('Indices Return'!$D$3,Sheet1!$B$15:$BE$1048576,ROW('Indices Return'!F7))/VLOOKUP($L$5,Sheet1!$B$12:$BE$1048576,ROW('Indices Return'!F7)))-1,"Error"),"N/A")</f>
        <v/>
      </c>
      <c r="M12" s="23">
        <f>IFERROR(IF(INDEX(Sheet1!$B:$B,MATCH('Indices Return'!$D$3,Sheet1!$B:$B,0))='Indices Return'!$D$3,(VLOOKUP('Indices Return'!$D$3,Sheet1!$B$15:$BE$1048576,ROW('Indices Return'!L7))/VLOOKUP($M$5,Sheet1!$B$12:$BE$1048576,ROW('Indices Return'!L7)))^0.5-1,"Error"),"N/A")</f>
        <v/>
      </c>
      <c r="N12" s="23">
        <f>IFERROR(IF(INDEX(Sheet1!$B:$B,MATCH('Indices Return'!$D$3,Sheet1!$B:$B,0))='Indices Return'!$D$3,(VLOOKUP('Indices Return'!$D$3,Sheet1!$B$15:$BE$1048576,ROW('Indices Return'!J7))/VLOOKUP($N$5,Sheet1!$B$12:$BE$1048576,ROW('Indices Return'!J7)))^0.333-1,"Error"),"N/A")</f>
        <v/>
      </c>
      <c r="O12" s="23">
        <f>IFERROR(IF(INDEX(Sheet1!$B:$B,MATCH('Indices Return'!$D$3,Sheet1!$B:$B,0))='Indices Return'!$D$3,(VLOOKUP('Indices Return'!$D$3,Sheet1!$B$15:$BE$1048576,ROW('Indices Return'!M7))/VLOOKUP($O$5,Sheet1!$B$12:$BE$1048576,ROW('Indices Return'!M7)))^0.2-1,"Error"),"N/A")</f>
        <v/>
      </c>
      <c r="P12" s="23">
        <f>IFERROR(IF(INDEX(Sheet1!$B:$B,MATCH('Indices Return'!$D$3,Sheet1!$B:$B,0))='Indices Return'!$D$3,(VLOOKUP('Indices Return'!$D$3,Sheet1!$B$15:$BE$1048576,ROW('Indices Return'!N7))/VLOOKUP($P$5,Sheet1!$B$12:$BE$1048576,ROW('Indices Return'!N7)))^0.1-1,"Error"),"N/A")</f>
        <v/>
      </c>
    </row>
    <row r="13">
      <c r="C13" s="15" t="inlineStr">
        <is>
          <t xml:space="preserve">Nifty 100 </t>
        </is>
      </c>
      <c r="D13" s="46" t="n"/>
      <c r="E13" s="23">
        <f>IFERROR(IF(INDEX(Sheet1!$B:$B,MATCH('Indices Return'!$D$3,Sheet1!$B:$B,0))='Indices Return'!$D$3,(VLOOKUP('Indices Return'!$D$3,Sheet1!$B$15:$BE$1048576,ROW('Indices Return'!C8))/VLOOKUP('Indices Return'!$E$5,Sheet1!$B$15:$BE$1048576,ROW('Indices Return'!C8)))-1,"Error"),"N/A")</f>
        <v/>
      </c>
      <c r="F13" s="23">
        <f>IFERROR(IF(INDEX(Sheet1!$B:$B,MATCH('Indices Return'!$D$3,Sheet1!$B:$B,0))='Indices Return'!$D$3,(VLOOKUP('Indices Return'!$D$3,Sheet1!$B$15:$BE$1048576,ROW('Indices Return'!G8))/VLOOKUP($F$5,Sheet1!$B$12:$BE$1048576,ROW('Indices Return'!G8)))-1,"Error"),"N/A")</f>
        <v/>
      </c>
      <c r="G13" s="23">
        <f>IFERROR(IF(INDEX(Sheet1!$B:$B,MATCH('Indices Return'!$D$3,Sheet1!$B:$B,0))='Indices Return'!$D$3,(VLOOKUP('Indices Return'!$D$3,Sheet1!$B$15:$BE$1048576,ROW('Indices Return'!D8))/VLOOKUP($G$5,Sheet1!$B$12:$BE$1048576,ROW('Indices Return'!D8)))-1,"Error"),"N/A")</f>
        <v/>
      </c>
      <c r="H13" s="23">
        <f>IFERROR(IF(INDEX(Sheet1!$B:$B,MATCH('Indices Return'!$D$3,Sheet1!$B:$B,0))='Indices Return'!$D$3,(VLOOKUP('Indices Return'!$D$3,Sheet1!$B$15:$BE$1048576,ROW('Indices Return'!E8))/VLOOKUP($H$5,Sheet1!$B$12:$BE$1048576,ROW('Indices Return'!E8)))-1,"Error"),"N/A")</f>
        <v/>
      </c>
      <c r="I13" s="23">
        <f>IFERROR(IF(INDEX(Sheet1!$B:$B,MATCH('Indices Return'!$D$3,Sheet1!$B:$B,0))='Indices Return'!$D$3,(VLOOKUP('Indices Return'!$D$3,Sheet1!$B$15:$BE$1048576,ROW('Indices Return'!H8))/VLOOKUP($I$5,Sheet1!$B$12:$BE$1048576,ROW('Indices Return'!H8)))-1,"Error"),"N/A")</f>
        <v/>
      </c>
      <c r="J13" s="23">
        <f>IFERROR(IF(INDEX(Sheet1!$B:$B,MATCH('Indices Return'!$D$3,Sheet1!$B:$B,0))='Indices Return'!$D$3,(VLOOKUP('Indices Return'!$D$3,Sheet1!$B$15:$BE$1048576,ROW('Indices Return'!I8))/VLOOKUP($J$5,Sheet1!$B$12:$BE$1048576,ROW('Indices Return'!I8)))-1,"Error"),"N/A")</f>
        <v/>
      </c>
      <c r="K13" s="6">
        <f>IFERROR(IF(INDEX(Sheet1!$B:$B,MATCH('Indices Return'!$D$3,Sheet1!$B:$B,0))='Indices Return'!$D$3,(VLOOKUP('Indices Return'!$D$3,Sheet1!$B$15:$BE$1048576,ROW('Indices Return'!O8))/VLOOKUP($K$5,Sheet1!$B$12:$BE$1048576,ROW('Indices Return'!O8)))-1,"Error"),"N/A")</f>
        <v/>
      </c>
      <c r="L13" s="23">
        <f>IFERROR(IF(INDEX(Sheet1!$B:$B,MATCH('Indices Return'!$D$3,Sheet1!$B:$B,0))='Indices Return'!$D$3,(VLOOKUP('Indices Return'!$D$3,Sheet1!$B$15:$BE$1048576,ROW('Indices Return'!F8))/VLOOKUP($L$5,Sheet1!$B$12:$BE$1048576,ROW('Indices Return'!F8)))-1,"Error"),"N/A")</f>
        <v/>
      </c>
      <c r="M13" s="23">
        <f>IFERROR(IF(INDEX(Sheet1!$B:$B,MATCH('Indices Return'!$D$3,Sheet1!$B:$B,0))='Indices Return'!$D$3,(VLOOKUP('Indices Return'!$D$3,Sheet1!$B$15:$BE$1048576,ROW('Indices Return'!L8))/VLOOKUP($M$5,Sheet1!$B$12:$BE$1048576,ROW('Indices Return'!L8)))^0.5-1,"Error"),"N/A")</f>
        <v/>
      </c>
      <c r="N13" s="23">
        <f>IFERROR(IF(INDEX(Sheet1!$B:$B,MATCH('Indices Return'!$D$3,Sheet1!$B:$B,0))='Indices Return'!$D$3,(VLOOKUP('Indices Return'!$D$3,Sheet1!$B$15:$BE$1048576,ROW('Indices Return'!J8))/VLOOKUP($N$5,Sheet1!$B$12:$BE$1048576,ROW('Indices Return'!J8)))^0.333-1,"Error"),"N/A")</f>
        <v/>
      </c>
      <c r="O13" s="23">
        <f>IFERROR(IF(INDEX(Sheet1!$B:$B,MATCH('Indices Return'!$D$3,Sheet1!$B:$B,0))='Indices Return'!$D$3,(VLOOKUP('Indices Return'!$D$3,Sheet1!$B$15:$BE$1048576,ROW('Indices Return'!M8))/VLOOKUP($O$5,Sheet1!$B$12:$BE$1048576,ROW('Indices Return'!M8)))^0.2-1,"Error"),"N/A")</f>
        <v/>
      </c>
      <c r="P13" s="23">
        <f>IFERROR(IF(INDEX(Sheet1!$B:$B,MATCH('Indices Return'!$D$3,Sheet1!$B:$B,0))='Indices Return'!$D$3,(VLOOKUP('Indices Return'!$D$3,Sheet1!$B$15:$BE$1048576,ROW('Indices Return'!N8))/VLOOKUP($P$5,Sheet1!$B$12:$BE$1048576,ROW('Indices Return'!N8)))^0.1-1,"Error"),"N/A")</f>
        <v/>
      </c>
    </row>
    <row r="14">
      <c r="C14" s="15" t="inlineStr">
        <is>
          <t xml:space="preserve">Nifty Midcap 150 </t>
        </is>
      </c>
      <c r="D14" s="46" t="n"/>
      <c r="E14" s="23">
        <f>IFERROR(IF(INDEX(Sheet1!$B:$B,MATCH('Indices Return'!$D$3,Sheet1!$B:$B,0))='Indices Return'!$D$3,(VLOOKUP('Indices Return'!$D$3,Sheet1!$B$15:$BE$1048576,ROW('Indices Return'!C9))/VLOOKUP('Indices Return'!$E$5,Sheet1!$B$15:$BE$1048576,ROW('Indices Return'!C9)))-1,"Error"),"N/A")</f>
        <v/>
      </c>
      <c r="F14" s="23">
        <f>IFERROR(IF(INDEX(Sheet1!$B:$B,MATCH('Indices Return'!$D$3,Sheet1!$B:$B,0))='Indices Return'!$D$3,(VLOOKUP('Indices Return'!$D$3,Sheet1!$B$15:$BE$1048576,ROW('Indices Return'!G9))/VLOOKUP($F$5,Sheet1!$B$12:$BE$1048576,ROW('Indices Return'!G9)))-1,"Error"),"N/A")</f>
        <v/>
      </c>
      <c r="G14" s="23">
        <f>IFERROR(IF(INDEX(Sheet1!$B:$B,MATCH('Indices Return'!$D$3,Sheet1!$B:$B,0))='Indices Return'!$D$3,(VLOOKUP('Indices Return'!$D$3,Sheet1!$B$15:$BE$1048576,ROW('Indices Return'!D9))/VLOOKUP($G$5,Sheet1!$B$12:$BE$1048576,ROW('Indices Return'!D9)))-1,"Error"),"N/A")</f>
        <v/>
      </c>
      <c r="H14" s="23">
        <f>IFERROR(IF(INDEX(Sheet1!$B:$B,MATCH('Indices Return'!$D$3,Sheet1!$B:$B,0))='Indices Return'!$D$3,(VLOOKUP('Indices Return'!$D$3,Sheet1!$B$15:$BE$1048576,ROW('Indices Return'!E9))/VLOOKUP($H$5,Sheet1!$B$12:$BE$1048576,ROW('Indices Return'!E9)))-1,"Error"),"N/A")</f>
        <v/>
      </c>
      <c r="I14" s="23">
        <f>IFERROR(IF(INDEX(Sheet1!$B:$B,MATCH('Indices Return'!$D$3,Sheet1!$B:$B,0))='Indices Return'!$D$3,(VLOOKUP('Indices Return'!$D$3,Sheet1!$B$15:$BE$1048576,ROW('Indices Return'!H9))/VLOOKUP($I$5,Sheet1!$B$12:$BE$1048576,ROW('Indices Return'!H9)))-1,"Error"),"N/A")</f>
        <v/>
      </c>
      <c r="J14" s="23">
        <f>IFERROR(IF(INDEX(Sheet1!$B:$B,MATCH('Indices Return'!$D$3,Sheet1!$B:$B,0))='Indices Return'!$D$3,(VLOOKUP('Indices Return'!$D$3,Sheet1!$B$15:$BE$1048576,ROW('Indices Return'!I9))/VLOOKUP($J$5,Sheet1!$B$12:$BE$1048576,ROW('Indices Return'!I9)))-1,"Error"),"N/A")</f>
        <v/>
      </c>
      <c r="K14" s="6">
        <f>IFERROR(IF(INDEX(Sheet1!$B:$B,MATCH('Indices Return'!$D$3,Sheet1!$B:$B,0))='Indices Return'!$D$3,(VLOOKUP('Indices Return'!$D$3,Sheet1!$B$15:$BE$1048576,ROW('Indices Return'!O9))/VLOOKUP($K$5,Sheet1!$B$12:$BE$1048576,ROW('Indices Return'!O9)))-1,"Error"),"N/A")</f>
        <v/>
      </c>
      <c r="L14" s="23">
        <f>IFERROR(IF(INDEX(Sheet1!$B:$B,MATCH('Indices Return'!$D$3,Sheet1!$B:$B,0))='Indices Return'!$D$3,(VLOOKUP('Indices Return'!$D$3,Sheet1!$B$15:$BE$1048576,ROW('Indices Return'!F9))/VLOOKUP($L$5,Sheet1!$B$12:$BE$1048576,ROW('Indices Return'!F9)))-1,"Error"),"N/A")</f>
        <v/>
      </c>
      <c r="M14" s="23">
        <f>IFERROR(IF(INDEX(Sheet1!$B:$B,MATCH('Indices Return'!$D$3,Sheet1!$B:$B,0))='Indices Return'!$D$3,(VLOOKUP('Indices Return'!$D$3,Sheet1!$B$15:$BE$1048576,ROW('Indices Return'!L9))/VLOOKUP($M$5,Sheet1!$B$12:$BE$1048576,ROW('Indices Return'!L9)))^0.5-1,"Error"),"N/A")</f>
        <v/>
      </c>
      <c r="N14" s="23">
        <f>IFERROR(IF(INDEX(Sheet1!$B:$B,MATCH('Indices Return'!$D$3,Sheet1!$B:$B,0))='Indices Return'!$D$3,(VLOOKUP('Indices Return'!$D$3,Sheet1!$B$15:$BE$1048576,ROW('Indices Return'!J9))/VLOOKUP($N$5,Sheet1!$B$12:$BE$1048576,ROW('Indices Return'!J9)))^0.333-1,"Error"),"N/A")</f>
        <v/>
      </c>
      <c r="O14" s="23">
        <f>IFERROR(IF(INDEX(Sheet1!$B:$B,MATCH('Indices Return'!$D$3,Sheet1!$B:$B,0))='Indices Return'!$D$3,(VLOOKUP('Indices Return'!$D$3,Sheet1!$B$15:$BE$1048576,ROW('Indices Return'!M9))/VLOOKUP($O$5,Sheet1!$B$12:$BE$1048576,ROW('Indices Return'!M9)))^0.2-1,"Error"),"N/A")</f>
        <v/>
      </c>
      <c r="P14" s="23">
        <f>IFERROR(IF(INDEX(Sheet1!$B:$B,MATCH('Indices Return'!$D$3,Sheet1!$B:$B,0))='Indices Return'!$D$3,(VLOOKUP('Indices Return'!$D$3,Sheet1!$B$15:$BE$1048576,ROW('Indices Return'!N9))/VLOOKUP($P$5,Sheet1!$B$12:$BE$1048576,ROW('Indices Return'!N9)))^0.1-1,"Error"),"N/A")</f>
        <v/>
      </c>
    </row>
    <row r="15">
      <c r="C15" s="15" t="inlineStr">
        <is>
          <t xml:space="preserve">Nifty Large Midcap 250 </t>
        </is>
      </c>
      <c r="D15" s="46" t="n"/>
      <c r="E15" s="23">
        <f>IFERROR(IF(INDEX(Sheet1!$B:$B,MATCH('Indices Return'!$D$3,Sheet1!$B:$B,0))='Indices Return'!$D$3,(VLOOKUP('Indices Return'!$D$3,Sheet1!$B$15:$BE$1048576,ROW('Indices Return'!C10))/VLOOKUP('Indices Return'!$E$5,Sheet1!$B$15:$BE$1048576,ROW('Indices Return'!C10)))-1,"Error"),"N/A")</f>
        <v/>
      </c>
      <c r="F15" s="23">
        <f>IFERROR(IF(INDEX(Sheet1!$B:$B,MATCH('Indices Return'!$D$3,Sheet1!$B:$B,0))='Indices Return'!$D$3,(VLOOKUP('Indices Return'!$D$3,Sheet1!$B$15:$BE$1048576,ROW('Indices Return'!G10))/VLOOKUP($F$5,Sheet1!$B$12:$BE$1048576,ROW('Indices Return'!G10)))-1,"Error"),"N/A")</f>
        <v/>
      </c>
      <c r="G15" s="23">
        <f>IFERROR(IF(INDEX(Sheet1!$B:$B,MATCH('Indices Return'!$D$3,Sheet1!$B:$B,0))='Indices Return'!$D$3,(VLOOKUP('Indices Return'!$D$3,Sheet1!$B$15:$BE$1048576,ROW('Indices Return'!D10))/VLOOKUP($G$5,Sheet1!$B$12:$BE$1048576,ROW('Indices Return'!D10)))-1,"Error"),"N/A")</f>
        <v/>
      </c>
      <c r="H15" s="23">
        <f>IFERROR(IF(INDEX(Sheet1!$B:$B,MATCH('Indices Return'!$D$3,Sheet1!$B:$B,0))='Indices Return'!$D$3,(VLOOKUP('Indices Return'!$D$3,Sheet1!$B$15:$BE$1048576,ROW('Indices Return'!E10))/VLOOKUP($H$5,Sheet1!$B$12:$BE$1048576,ROW('Indices Return'!E10)))-1,"Error"),"N/A")</f>
        <v/>
      </c>
      <c r="I15" s="23">
        <f>IFERROR(IF(INDEX(Sheet1!$B:$B,MATCH('Indices Return'!$D$3,Sheet1!$B:$B,0))='Indices Return'!$D$3,(VLOOKUP('Indices Return'!$D$3,Sheet1!$B$15:$BE$1048576,ROW('Indices Return'!H10))/VLOOKUP($I$5,Sheet1!$B$12:$BE$1048576,ROW('Indices Return'!H10)))-1,"Error"),"N/A")</f>
        <v/>
      </c>
      <c r="J15" s="23">
        <f>IFERROR(IF(INDEX(Sheet1!$B:$B,MATCH('Indices Return'!$D$3,Sheet1!$B:$B,0))='Indices Return'!$D$3,(VLOOKUP('Indices Return'!$D$3,Sheet1!$B$15:$BE$1048576,ROW('Indices Return'!I10))/VLOOKUP($J$5,Sheet1!$B$12:$BE$1048576,ROW('Indices Return'!I10)))-1,"Error"),"N/A")</f>
        <v/>
      </c>
      <c r="K15" s="6">
        <f>IFERROR(IF(INDEX(Sheet1!$B:$B,MATCH('Indices Return'!$D$3,Sheet1!$B:$B,0))='Indices Return'!$D$3,(VLOOKUP('Indices Return'!$D$3,Sheet1!$B$15:$BE$1048576,ROW('Indices Return'!O10))/VLOOKUP($K$5,Sheet1!$B$12:$BE$1048576,ROW('Indices Return'!O10)))-1,"Error"),"N/A")</f>
        <v/>
      </c>
      <c r="L15" s="23">
        <f>IFERROR(IF(INDEX(Sheet1!$B:$B,MATCH('Indices Return'!$D$3,Sheet1!$B:$B,0))='Indices Return'!$D$3,(VLOOKUP('Indices Return'!$D$3,Sheet1!$B$15:$BE$1048576,ROW('Indices Return'!F10))/VLOOKUP($L$5,Sheet1!$B$12:$BE$1048576,ROW('Indices Return'!F10)))-1,"Error"),"N/A")</f>
        <v/>
      </c>
      <c r="M15" s="23">
        <f>IFERROR(IF(INDEX(Sheet1!$B:$B,MATCH('Indices Return'!$D$3,Sheet1!$B:$B,0))='Indices Return'!$D$3,(VLOOKUP('Indices Return'!$D$3,Sheet1!$B$15:$BE$1048576,ROW('Indices Return'!L10))/VLOOKUP($M$5,Sheet1!$B$12:$BE$1048576,ROW('Indices Return'!L10)))^0.5-1,"Error"),"N/A")</f>
        <v/>
      </c>
      <c r="N15" s="23">
        <f>IFERROR(IF(INDEX(Sheet1!$B:$B,MATCH('Indices Return'!$D$3,Sheet1!$B:$B,0))='Indices Return'!$D$3,(VLOOKUP('Indices Return'!$D$3,Sheet1!$B$15:$BE$1048576,ROW('Indices Return'!J10))/VLOOKUP($N$5,Sheet1!$B$12:$BE$1048576,ROW('Indices Return'!J10)))^0.333-1,"Error"),"N/A")</f>
        <v/>
      </c>
      <c r="O15" s="23">
        <f>IFERROR(IF(INDEX(Sheet1!$B:$B,MATCH('Indices Return'!$D$3,Sheet1!$B:$B,0))='Indices Return'!$D$3,(VLOOKUP('Indices Return'!$D$3,Sheet1!$B$15:$BE$1048576,ROW('Indices Return'!M10))/VLOOKUP($O$5,Sheet1!$B$12:$BE$1048576,ROW('Indices Return'!M10)))^0.2-1,"Error"),"N/A")</f>
        <v/>
      </c>
      <c r="P15" s="23">
        <f>IFERROR(IF(INDEX(Sheet1!$B:$B,MATCH('Indices Return'!$D$3,Sheet1!$B:$B,0))='Indices Return'!$D$3,(VLOOKUP('Indices Return'!$D$3,Sheet1!$B$15:$BE$1048576,ROW('Indices Return'!N10))/VLOOKUP($P$5,Sheet1!$B$12:$BE$1048576,ROW('Indices Return'!N10)))^0.1-1,"Error"),"N/A")</f>
        <v/>
      </c>
    </row>
    <row r="16">
      <c r="C16" s="15" t="inlineStr">
        <is>
          <t xml:space="preserve">Nifty Smallcap 250 </t>
        </is>
      </c>
      <c r="D16" s="46" t="n"/>
      <c r="E16" s="23">
        <f>IFERROR(IF(INDEX(Sheet1!$B:$B,MATCH('Indices Return'!$D$3,Sheet1!$B:$B,0))='Indices Return'!$D$3,(VLOOKUP('Indices Return'!$D$3,Sheet1!$B$15:$BE$1048576,ROW('Indices Return'!C11))/VLOOKUP('Indices Return'!$E$5,Sheet1!$B$15:$BE$1048576,ROW('Indices Return'!C11)))-1,"Error"),"N/A")</f>
        <v/>
      </c>
      <c r="F16" s="23">
        <f>IFERROR(IF(INDEX(Sheet1!$B:$B,MATCH('Indices Return'!$D$3,Sheet1!$B:$B,0))='Indices Return'!$D$3,(VLOOKUP('Indices Return'!$D$3,Sheet1!$B$15:$BE$1048576,ROW('Indices Return'!G11))/VLOOKUP($F$5,Sheet1!$B$12:$BE$1048576,ROW('Indices Return'!G11)))-1,"Error"),"N/A")</f>
        <v/>
      </c>
      <c r="G16" s="23">
        <f>IFERROR(IF(INDEX(Sheet1!$B:$B,MATCH('Indices Return'!$D$3,Sheet1!$B:$B,0))='Indices Return'!$D$3,(VLOOKUP('Indices Return'!$D$3,Sheet1!$B$15:$BE$1048576,ROW('Indices Return'!D11))/VLOOKUP($G$5,Sheet1!$B$12:$BE$1048576,ROW('Indices Return'!D11)))-1,"Error"),"N/A")</f>
        <v/>
      </c>
      <c r="H16" s="23">
        <f>IFERROR(IF(INDEX(Sheet1!$B:$B,MATCH('Indices Return'!$D$3,Sheet1!$B:$B,0))='Indices Return'!$D$3,(VLOOKUP('Indices Return'!$D$3,Sheet1!$B$15:$BE$1048576,ROW('Indices Return'!E11))/VLOOKUP($H$5,Sheet1!$B$12:$BE$1048576,ROW('Indices Return'!E11)))-1,"Error"),"N/A")</f>
        <v/>
      </c>
      <c r="I16" s="23">
        <f>IFERROR(IF(INDEX(Sheet1!$B:$B,MATCH('Indices Return'!$D$3,Sheet1!$B:$B,0))='Indices Return'!$D$3,(VLOOKUP('Indices Return'!$D$3,Sheet1!$B$15:$BE$1048576,ROW('Indices Return'!H11))/VLOOKUP($I$5,Sheet1!$B$12:$BE$1048576,ROW('Indices Return'!H11)))-1,"Error"),"N/A")</f>
        <v/>
      </c>
      <c r="J16" s="23">
        <f>IFERROR(IF(INDEX(Sheet1!$B:$B,MATCH('Indices Return'!$D$3,Sheet1!$B:$B,0))='Indices Return'!$D$3,(VLOOKUP('Indices Return'!$D$3,Sheet1!$B$15:$BE$1048576,ROW('Indices Return'!I11))/VLOOKUP($J$5,Sheet1!$B$12:$BE$1048576,ROW('Indices Return'!I11)))-1,"Error"),"N/A")</f>
        <v/>
      </c>
      <c r="K16" s="6">
        <f>IFERROR(IF(INDEX(Sheet1!$B:$B,MATCH('Indices Return'!$D$3,Sheet1!$B:$B,0))='Indices Return'!$D$3,(VLOOKUP('Indices Return'!$D$3,Sheet1!$B$15:$BE$1048576,ROW('Indices Return'!O11))/VLOOKUP($K$5,Sheet1!$B$12:$BE$1048576,ROW('Indices Return'!O11)))-1,"Error"),"N/A")</f>
        <v/>
      </c>
      <c r="L16" s="23">
        <f>IFERROR(IF(INDEX(Sheet1!$B:$B,MATCH('Indices Return'!$D$3,Sheet1!$B:$B,0))='Indices Return'!$D$3,(VLOOKUP('Indices Return'!$D$3,Sheet1!$B$15:$BE$1048576,ROW('Indices Return'!F11))/VLOOKUP($L$5,Sheet1!$B$12:$BE$1048576,ROW('Indices Return'!F11)))-1,"Error"),"N/A")</f>
        <v/>
      </c>
      <c r="M16" s="23">
        <f>IFERROR(IF(INDEX(Sheet1!$B:$B,MATCH('Indices Return'!$D$3,Sheet1!$B:$B,0))='Indices Return'!$D$3,(VLOOKUP('Indices Return'!$D$3,Sheet1!$B$15:$BE$1048576,ROW('Indices Return'!L11))/VLOOKUP($M$5,Sheet1!$B$12:$BE$1048576,ROW('Indices Return'!L11)))^0.5-1,"Error"),"N/A")</f>
        <v/>
      </c>
      <c r="N16" s="23">
        <f>IFERROR(IF(INDEX(Sheet1!$B:$B,MATCH('Indices Return'!$D$3,Sheet1!$B:$B,0))='Indices Return'!$D$3,(VLOOKUP('Indices Return'!$D$3,Sheet1!$B$15:$BE$1048576,ROW('Indices Return'!J11))/VLOOKUP($N$5,Sheet1!$B$12:$BE$1048576,ROW('Indices Return'!J11)))^0.333-1,"Error"),"N/A")</f>
        <v/>
      </c>
      <c r="O16" s="23">
        <f>IFERROR(IF(INDEX(Sheet1!$B:$B,MATCH('Indices Return'!$D$3,Sheet1!$B:$B,0))='Indices Return'!$D$3,(VLOOKUP('Indices Return'!$D$3,Sheet1!$B$15:$BE$1048576,ROW('Indices Return'!M11))/VLOOKUP($O$5,Sheet1!$B$12:$BE$1048576,ROW('Indices Return'!M11)))^0.2-1,"Error"),"N/A")</f>
        <v/>
      </c>
      <c r="P16" s="23">
        <f>IFERROR(IF(INDEX(Sheet1!$B:$B,MATCH('Indices Return'!$D$3,Sheet1!$B:$B,0))='Indices Return'!$D$3,(VLOOKUP('Indices Return'!$D$3,Sheet1!$B$15:$BE$1048576,ROW('Indices Return'!N11))/VLOOKUP($P$5,Sheet1!$B$12:$BE$1048576,ROW('Indices Return'!N11)))^0.1-1,"Error"),"N/A")</f>
        <v/>
      </c>
    </row>
    <row r="17">
      <c r="C17" s="15" t="inlineStr">
        <is>
          <t xml:space="preserve">Nifty50 Equal Weight </t>
        </is>
      </c>
      <c r="D17" s="46" t="n"/>
      <c r="E17" s="23">
        <f>IFERROR(IF(INDEX(Sheet1!$B:$B,MATCH('Indices Return'!$D$3,Sheet1!$B:$B,0))='Indices Return'!$D$3,(VLOOKUP('Indices Return'!$D$3,Sheet1!$B$15:$BE$1048576,ROW('Indices Return'!C12))/VLOOKUP('Indices Return'!$E$5,Sheet1!$B$15:$BE$1048576,ROW('Indices Return'!C12)))-1,"Error"),"N/A")</f>
        <v/>
      </c>
      <c r="F17" s="23">
        <f>IFERROR(IF(INDEX(Sheet1!$B:$B,MATCH('Indices Return'!$D$3,Sheet1!$B:$B,0))='Indices Return'!$D$3,(VLOOKUP('Indices Return'!$D$3,Sheet1!$B$15:$BE$1048576,ROW('Indices Return'!G12))/VLOOKUP($F$5,Sheet1!$B$12:$BE$1048576,ROW('Indices Return'!G12)))-1,"Error"),"N/A")</f>
        <v/>
      </c>
      <c r="G17" s="23">
        <f>IFERROR(IF(INDEX(Sheet1!$B:$B,MATCH('Indices Return'!$D$3,Sheet1!$B:$B,0))='Indices Return'!$D$3,(VLOOKUP('Indices Return'!$D$3,Sheet1!$B$15:$BE$1048576,ROW('Indices Return'!D12))/VLOOKUP($G$5,Sheet1!$B$12:$BE$1048576,ROW('Indices Return'!D12)))-1,"Error"),"N/A")</f>
        <v/>
      </c>
      <c r="H17" s="23">
        <f>IFERROR(IF(INDEX(Sheet1!$B:$B,MATCH('Indices Return'!$D$3,Sheet1!$B:$B,0))='Indices Return'!$D$3,(VLOOKUP('Indices Return'!$D$3,Sheet1!$B$15:$BE$1048576,ROW('Indices Return'!E12))/VLOOKUP($H$5,Sheet1!$B$12:$BE$1048576,ROW('Indices Return'!E12)))-1,"Error"),"N/A")</f>
        <v/>
      </c>
      <c r="I17" s="23">
        <f>IFERROR(IF(INDEX(Sheet1!$B:$B,MATCH('Indices Return'!$D$3,Sheet1!$B:$B,0))='Indices Return'!$D$3,(VLOOKUP('Indices Return'!$D$3,Sheet1!$B$15:$BE$1048576,ROW('Indices Return'!H12))/VLOOKUP($I$5,Sheet1!$B$12:$BE$1048576,ROW('Indices Return'!H12)))-1,"Error"),"N/A")</f>
        <v/>
      </c>
      <c r="J17" s="23">
        <f>IFERROR(IF(INDEX(Sheet1!$B:$B,MATCH('Indices Return'!$D$3,Sheet1!$B:$B,0))='Indices Return'!$D$3,(VLOOKUP('Indices Return'!$D$3,Sheet1!$B$15:$BE$1048576,ROW('Indices Return'!I12))/VLOOKUP($J$5,Sheet1!$B$12:$BE$1048576,ROW('Indices Return'!I12)))-1,"Error"),"N/A")</f>
        <v/>
      </c>
      <c r="K17" s="6">
        <f>IFERROR(IF(INDEX(Sheet1!$B:$B,MATCH('Indices Return'!$D$3,Sheet1!$B:$B,0))='Indices Return'!$D$3,(VLOOKUP('Indices Return'!$D$3,Sheet1!$B$15:$BE$1048576,ROW('Indices Return'!O12))/VLOOKUP($K$5,Sheet1!$B$12:$BE$1048576,ROW('Indices Return'!O12)))-1,"Error"),"N/A")</f>
        <v/>
      </c>
      <c r="L17" s="23">
        <f>IFERROR(IF(INDEX(Sheet1!$B:$B,MATCH('Indices Return'!$D$3,Sheet1!$B:$B,0))='Indices Return'!$D$3,(VLOOKUP('Indices Return'!$D$3,Sheet1!$B$15:$BE$1048576,ROW('Indices Return'!F12))/VLOOKUP($L$5,Sheet1!$B$12:$BE$1048576,ROW('Indices Return'!F12)))-1,"Error"),"N/A")</f>
        <v/>
      </c>
      <c r="M17" s="23">
        <f>IFERROR(IF(INDEX(Sheet1!$B:$B,MATCH('Indices Return'!$D$3,Sheet1!$B:$B,0))='Indices Return'!$D$3,(VLOOKUP('Indices Return'!$D$3,Sheet1!$B$15:$BE$1048576,ROW('Indices Return'!L12))/VLOOKUP($M$5,Sheet1!$B$12:$BE$1048576,ROW('Indices Return'!L12)))^0.5-1,"Error"),"N/A")</f>
        <v/>
      </c>
      <c r="N17" s="23">
        <f>IFERROR(IF(INDEX(Sheet1!$B:$B,MATCH('Indices Return'!$D$3,Sheet1!$B:$B,0))='Indices Return'!$D$3,(VLOOKUP('Indices Return'!$D$3,Sheet1!$B$15:$BE$1048576,ROW('Indices Return'!J12))/VLOOKUP($N$5,Sheet1!$B$12:$BE$1048576,ROW('Indices Return'!J12)))^0.333-1,"Error"),"N/A")</f>
        <v/>
      </c>
      <c r="O17" s="23">
        <f>IFERROR(IF(INDEX(Sheet1!$B:$B,MATCH('Indices Return'!$D$3,Sheet1!$B:$B,0))='Indices Return'!$D$3,(VLOOKUP('Indices Return'!$D$3,Sheet1!$B$15:$BE$1048576,ROW('Indices Return'!M12))/VLOOKUP($O$5,Sheet1!$B$12:$BE$1048576,ROW('Indices Return'!M12)))^0.2-1,"Error"),"N/A")</f>
        <v/>
      </c>
      <c r="P17" s="23">
        <f>IFERROR(IF(INDEX(Sheet1!$B:$B,MATCH('Indices Return'!$D$3,Sheet1!$B:$B,0))='Indices Return'!$D$3,(VLOOKUP('Indices Return'!$D$3,Sheet1!$B$15:$BE$1048576,ROW('Indices Return'!N12))/VLOOKUP($P$5,Sheet1!$B$12:$BE$1048576,ROW('Indices Return'!N12)))^0.1-1,"Error"),"N/A")</f>
        <v/>
      </c>
    </row>
    <row r="18">
      <c r="C18" s="15" t="inlineStr">
        <is>
          <t xml:space="preserve">Nifty100 Equal Weight </t>
        </is>
      </c>
      <c r="D18" s="46" t="n"/>
      <c r="E18" s="23">
        <f>IFERROR(IF(INDEX(Sheet1!$B:$B,MATCH('Indices Return'!$D$3,Sheet1!$B:$B,0))='Indices Return'!$D$3,(VLOOKUP('Indices Return'!$D$3,Sheet1!$B$15:$BE$1048576,ROW('Indices Return'!C13))/VLOOKUP('Indices Return'!$E$5,Sheet1!$B$15:$BE$1048576,ROW('Indices Return'!C13)))-1,"Error"),"N/A")</f>
        <v/>
      </c>
      <c r="F18" s="23">
        <f>IFERROR(IF(INDEX(Sheet1!$B:$B,MATCH('Indices Return'!$D$3,Sheet1!$B:$B,0))='Indices Return'!$D$3,(VLOOKUP('Indices Return'!$D$3,Sheet1!$B$15:$BE$1048576,ROW('Indices Return'!G13))/VLOOKUP($F$5,Sheet1!$B$12:$BE$1048576,ROW('Indices Return'!G13)))-1,"Error"),"N/A")</f>
        <v/>
      </c>
      <c r="G18" s="23">
        <f>IFERROR(IF(INDEX(Sheet1!$B:$B,MATCH('Indices Return'!$D$3,Sheet1!$B:$B,0))='Indices Return'!$D$3,(VLOOKUP('Indices Return'!$D$3,Sheet1!$B$15:$BE$1048576,ROW('Indices Return'!D13))/VLOOKUP($G$5,Sheet1!$B$12:$BE$1048576,ROW('Indices Return'!D13)))-1,"Error"),"N/A")</f>
        <v/>
      </c>
      <c r="H18" s="23">
        <f>IFERROR(IF(INDEX(Sheet1!$B:$B,MATCH('Indices Return'!$D$3,Sheet1!$B:$B,0))='Indices Return'!$D$3,(VLOOKUP('Indices Return'!$D$3,Sheet1!$B$15:$BE$1048576,ROW('Indices Return'!E13))/VLOOKUP($H$5,Sheet1!$B$12:$BE$1048576,ROW('Indices Return'!E13)))-1,"Error"),"N/A")</f>
        <v/>
      </c>
      <c r="I18" s="23">
        <f>IFERROR(IF(INDEX(Sheet1!$B:$B,MATCH('Indices Return'!$D$3,Sheet1!$B:$B,0))='Indices Return'!$D$3,(VLOOKUP('Indices Return'!$D$3,Sheet1!$B$15:$BE$1048576,ROW('Indices Return'!H13))/VLOOKUP($I$5,Sheet1!$B$12:$BE$1048576,ROW('Indices Return'!H13)))-1,"Error"),"N/A")</f>
        <v/>
      </c>
      <c r="J18" s="23">
        <f>IFERROR(IF(INDEX(Sheet1!$B:$B,MATCH('Indices Return'!$D$3,Sheet1!$B:$B,0))='Indices Return'!$D$3,(VLOOKUP('Indices Return'!$D$3,Sheet1!$B$15:$BE$1048576,ROW('Indices Return'!I13))/VLOOKUP($J$5,Sheet1!$B$12:$BE$1048576,ROW('Indices Return'!I13)))-1,"Error"),"N/A")</f>
        <v/>
      </c>
      <c r="K18" s="6">
        <f>IFERROR(IF(INDEX(Sheet1!$B:$B,MATCH('Indices Return'!$D$3,Sheet1!$B:$B,0))='Indices Return'!$D$3,(VLOOKUP('Indices Return'!$D$3,Sheet1!$B$15:$BE$1048576,ROW('Indices Return'!O13))/VLOOKUP($K$5,Sheet1!$B$12:$BE$1048576,ROW('Indices Return'!O13)))-1,"Error"),"N/A")</f>
        <v/>
      </c>
      <c r="L18" s="23">
        <f>IFERROR(IF(INDEX(Sheet1!$B:$B,MATCH('Indices Return'!$D$3,Sheet1!$B:$B,0))='Indices Return'!$D$3,(VLOOKUP('Indices Return'!$D$3,Sheet1!$B$15:$BE$1048576,ROW('Indices Return'!F13))/VLOOKUP($L$5,Sheet1!$B$12:$BE$1048576,ROW('Indices Return'!F13)))-1,"Error"),"N/A")</f>
        <v/>
      </c>
      <c r="M18" s="23">
        <f>IFERROR(IF(INDEX(Sheet1!$B:$B,MATCH('Indices Return'!$D$3,Sheet1!$B:$B,0))='Indices Return'!$D$3,(VLOOKUP('Indices Return'!$D$3,Sheet1!$B$15:$BE$1048576,ROW('Indices Return'!L13))/VLOOKUP($M$5,Sheet1!$B$12:$BE$1048576,ROW('Indices Return'!L13)))^0.5-1,"Error"),"N/A")</f>
        <v/>
      </c>
      <c r="N18" s="23">
        <f>IFERROR(IF(INDEX(Sheet1!$B:$B,MATCH('Indices Return'!$D$3,Sheet1!$B:$B,0))='Indices Return'!$D$3,(VLOOKUP('Indices Return'!$D$3,Sheet1!$B$15:$BE$1048576,ROW('Indices Return'!J13))/VLOOKUP($N$5,Sheet1!$B$12:$BE$1048576,ROW('Indices Return'!J13)))^0.333-1,"Error"),"N/A")</f>
        <v/>
      </c>
      <c r="O18" s="23">
        <f>IFERROR(IF(INDEX(Sheet1!$B:$B,MATCH('Indices Return'!$D$3,Sheet1!$B:$B,0))='Indices Return'!$D$3,(VLOOKUP('Indices Return'!$D$3,Sheet1!$B$15:$BE$1048576,ROW('Indices Return'!M13))/VLOOKUP($O$5,Sheet1!$B$12:$BE$1048576,ROW('Indices Return'!M13)))^0.2-1,"Error"),"N/A")</f>
        <v/>
      </c>
      <c r="P18" s="23">
        <f>IFERROR(IF(INDEX(Sheet1!$B:$B,MATCH('Indices Return'!$D$3,Sheet1!$B:$B,0))='Indices Return'!$D$3,(VLOOKUP('Indices Return'!$D$3,Sheet1!$B$15:$BE$1048576,ROW('Indices Return'!N13))/VLOOKUP($P$5,Sheet1!$B$12:$BE$1048576,ROW('Indices Return'!N13)))^0.1-1,"Error"),"N/A")</f>
        <v/>
      </c>
    </row>
    <row r="19">
      <c r="C19" s="15" t="inlineStr">
        <is>
          <t>Nifty 500 TRI</t>
        </is>
      </c>
      <c r="D19" s="46" t="n"/>
      <c r="E19" s="23">
        <f>IFERROR(IF(INDEX(Sheet1!$B:$B,MATCH('Indices Return'!$D$3,Sheet1!$B:$B,0))='Indices Return'!$D$3,(VLOOKUP('Indices Return'!$D$3,Sheet1!$B$15:$BE$1048576,ROW('Indices Return'!C14))/VLOOKUP('Indices Return'!$E$5,Sheet1!$B$15:$BE$1048576,ROW('Indices Return'!C14)))-1,"Error"),"N/A")</f>
        <v/>
      </c>
      <c r="F19" s="23">
        <f>IFERROR(IF(INDEX(Sheet1!$B:$B,MATCH('Indices Return'!$D$3,Sheet1!$B:$B,0))='Indices Return'!$D$3,(VLOOKUP('Indices Return'!$D$3,Sheet1!$B$15:$BE$1048576,ROW('Indices Return'!G14))/VLOOKUP($F$5,Sheet1!$B$12:$BE$1048576,ROW('Indices Return'!G14)))-1,"Error"),"N/A")</f>
        <v/>
      </c>
      <c r="G19" s="23">
        <f>IFERROR(IF(INDEX(Sheet1!$B:$B,MATCH('Indices Return'!$D$3,Sheet1!$B:$B,0))='Indices Return'!$D$3,(VLOOKUP('Indices Return'!$D$3,Sheet1!$B$15:$BE$1048576,ROW('Indices Return'!D14))/VLOOKUP($G$5,Sheet1!$B$12:$BE$1048576,ROW('Indices Return'!D14)))-1,"Error"),"N/A")</f>
        <v/>
      </c>
      <c r="H19" s="23">
        <f>IFERROR(IF(INDEX(Sheet1!$B:$B,MATCH('Indices Return'!$D$3,Sheet1!$B:$B,0))='Indices Return'!$D$3,(VLOOKUP('Indices Return'!$D$3,Sheet1!$B$15:$BE$1048576,ROW('Indices Return'!E14))/VLOOKUP($H$5,Sheet1!$B$12:$BE$1048576,ROW('Indices Return'!E14)))-1,"Error"),"N/A")</f>
        <v/>
      </c>
      <c r="I19" s="23">
        <f>IFERROR(IF(INDEX(Sheet1!$B:$B,MATCH('Indices Return'!$D$3,Sheet1!$B:$B,0))='Indices Return'!$D$3,(VLOOKUP('Indices Return'!$D$3,Sheet1!$B$15:$BE$1048576,ROW('Indices Return'!H14))/VLOOKUP($I$5,Sheet1!$B$12:$BE$1048576,ROW('Indices Return'!H14)))-1,"Error"),"N/A")</f>
        <v/>
      </c>
      <c r="J19" s="23">
        <f>IFERROR(IF(INDEX(Sheet1!$B:$B,MATCH('Indices Return'!$D$3,Sheet1!$B:$B,0))='Indices Return'!$D$3,(VLOOKUP('Indices Return'!$D$3,Sheet1!$B$15:$BE$1048576,ROW('Indices Return'!I14))/VLOOKUP($J$5,Sheet1!$B$12:$BE$1048576,ROW('Indices Return'!I14)))-1,"Error"),"N/A")</f>
        <v/>
      </c>
      <c r="K19" s="6">
        <f>IFERROR(IF(INDEX(Sheet1!$B:$B,MATCH('Indices Return'!$D$3,Sheet1!$B:$B,0))='Indices Return'!$D$3,(VLOOKUP('Indices Return'!$D$3,Sheet1!$B$15:$BE$1048576,ROW('Indices Return'!O14))/VLOOKUP($K$5,Sheet1!$B$12:$BE$1048576,ROW('Indices Return'!O14)))-1,"Error"),"N/A")</f>
        <v/>
      </c>
      <c r="L19" s="23">
        <f>IFERROR(IF(INDEX(Sheet1!$B:$B,MATCH('Indices Return'!$D$3,Sheet1!$B:$B,0))='Indices Return'!$D$3,(VLOOKUP('Indices Return'!$D$3,Sheet1!$B$15:$BE$1048576,ROW('Indices Return'!F14))/VLOOKUP($L$5,Sheet1!$B$12:$BE$1048576,ROW('Indices Return'!F14)))-1,"Error"),"N/A")</f>
        <v/>
      </c>
      <c r="M19" s="23">
        <f>IFERROR(IF(INDEX(Sheet1!$B:$B,MATCH('Indices Return'!$D$3,Sheet1!$B:$B,0))='Indices Return'!$D$3,(VLOOKUP('Indices Return'!$D$3,Sheet1!$B$15:$BE$1048576,ROW('Indices Return'!L14))/VLOOKUP($M$5,Sheet1!$B$12:$BE$1048576,ROW('Indices Return'!L14)))^0.5-1,"Error"),"N/A")</f>
        <v/>
      </c>
      <c r="N19" s="23">
        <f>IFERROR(IF(INDEX(Sheet1!$B:$B,MATCH('Indices Return'!$D$3,Sheet1!$B:$B,0))='Indices Return'!$D$3,(VLOOKUP('Indices Return'!$D$3,Sheet1!$B$15:$BE$1048576,ROW('Indices Return'!J14))/VLOOKUP($N$5,Sheet1!$B$12:$BE$1048576,ROW('Indices Return'!J14)))^0.333-1,"Error"),"N/A")</f>
        <v/>
      </c>
      <c r="O19" s="23">
        <f>IFERROR(IF(INDEX(Sheet1!$B:$B,MATCH('Indices Return'!$D$3,Sheet1!$B:$B,0))='Indices Return'!$D$3,(VLOOKUP('Indices Return'!$D$3,Sheet1!$B$15:$BE$1048576,ROW('Indices Return'!M14))/VLOOKUP($O$5,Sheet1!$B$12:$BE$1048576,ROW('Indices Return'!M14)))^0.2-1,"Error"),"N/A")</f>
        <v/>
      </c>
      <c r="P19" s="23">
        <f>IFERROR(IF(INDEX(Sheet1!$B:$B,MATCH('Indices Return'!$D$3,Sheet1!$B:$B,0))='Indices Return'!$D$3,(VLOOKUP('Indices Return'!$D$3,Sheet1!$B$15:$BE$1048576,ROW('Indices Return'!N14))/VLOOKUP($P$5,Sheet1!$B$12:$BE$1048576,ROW('Indices Return'!N14)))^0.1-1,"Error"),"N/A")</f>
        <v/>
      </c>
    </row>
    <row r="20">
      <c r="C20" s="15" t="inlineStr">
        <is>
          <t>Nifty 200 TRI</t>
        </is>
      </c>
      <c r="D20" s="46" t="n"/>
      <c r="E20" s="23">
        <f>IFERROR(IF(INDEX(Sheet1!$B:$B,MATCH('Indices Return'!$D$3,Sheet1!$B:$B,0))='Indices Return'!$D$3,(VLOOKUP('Indices Return'!$D$3,Sheet1!$B$15:$BE$1048576,ROW('Indices Return'!C15))/VLOOKUP('Indices Return'!$E$5,Sheet1!$B$15:$BE$1048576,ROW('Indices Return'!C15)))-1,"Error"),"N/A")</f>
        <v/>
      </c>
      <c r="F20" s="23">
        <f>IFERROR(IF(INDEX(Sheet1!$B:$B,MATCH('Indices Return'!$D$3,Sheet1!$B:$B,0))='Indices Return'!$D$3,(VLOOKUP('Indices Return'!$D$3,Sheet1!$B$15:$BE$1048576,ROW('Indices Return'!G15))/VLOOKUP($F$5,Sheet1!$B$12:$BE$1048576,ROW('Indices Return'!G15)))-1,"Error"),"N/A")</f>
        <v/>
      </c>
      <c r="G20" s="23">
        <f>IFERROR(IF(INDEX(Sheet1!$B:$B,MATCH('Indices Return'!$D$3,Sheet1!$B:$B,0))='Indices Return'!$D$3,(VLOOKUP('Indices Return'!$D$3,Sheet1!$B$15:$BE$1048576,ROW('Indices Return'!D15))/VLOOKUP($G$5,Sheet1!$B$12:$BE$1048576,ROW('Indices Return'!D15)))-1,"Error"),"N/A")</f>
        <v/>
      </c>
      <c r="H20" s="23">
        <f>IFERROR(IF(INDEX(Sheet1!$B:$B,MATCH('Indices Return'!$D$3,Sheet1!$B:$B,0))='Indices Return'!$D$3,(VLOOKUP('Indices Return'!$D$3,Sheet1!$B$15:$BE$1048576,ROW('Indices Return'!E15))/VLOOKUP($H$5,Sheet1!$B$12:$BE$1048576,ROW('Indices Return'!E15)))-1,"Error"),"N/A")</f>
        <v/>
      </c>
      <c r="I20" s="23">
        <f>IFERROR(IF(INDEX(Sheet1!$B:$B,MATCH('Indices Return'!$D$3,Sheet1!$B:$B,0))='Indices Return'!$D$3,(VLOOKUP('Indices Return'!$D$3,Sheet1!$B$15:$BE$1048576,ROW('Indices Return'!H15))/VLOOKUP($I$5,Sheet1!$B$12:$BE$1048576,ROW('Indices Return'!H15)))-1,"Error"),"N/A")</f>
        <v/>
      </c>
      <c r="J20" s="23">
        <f>IFERROR(IF(INDEX(Sheet1!$B:$B,MATCH('Indices Return'!$D$3,Sheet1!$B:$B,0))='Indices Return'!$D$3,(VLOOKUP('Indices Return'!$D$3,Sheet1!$B$15:$BE$1048576,ROW('Indices Return'!I15))/VLOOKUP($J$5,Sheet1!$B$12:$BE$1048576,ROW('Indices Return'!I15)))-1,"Error"),"N/A")</f>
        <v/>
      </c>
      <c r="K20" s="6">
        <f>IFERROR(IF(INDEX(Sheet1!$B:$B,MATCH('Indices Return'!$D$3,Sheet1!$B:$B,0))='Indices Return'!$D$3,(VLOOKUP('Indices Return'!$D$3,Sheet1!$B$15:$BE$1048576,ROW('Indices Return'!O15))/VLOOKUP($K$5,Sheet1!$B$12:$BE$1048576,ROW('Indices Return'!O15)))-1,"Error"),"N/A")</f>
        <v/>
      </c>
      <c r="L20" s="23">
        <f>IFERROR(IF(INDEX(Sheet1!$B:$B,MATCH('Indices Return'!$D$3,Sheet1!$B:$B,0))='Indices Return'!$D$3,(VLOOKUP('Indices Return'!$D$3,Sheet1!$B$15:$BE$1048576,ROW('Indices Return'!F15))/VLOOKUP($L$5,Sheet1!$B$12:$BE$1048576,ROW('Indices Return'!F15)))-1,"Error"),"N/A")</f>
        <v/>
      </c>
      <c r="M20" s="23">
        <f>IFERROR(IF(INDEX(Sheet1!$B:$B,MATCH('Indices Return'!$D$3,Sheet1!$B:$B,0))='Indices Return'!$D$3,(VLOOKUP('Indices Return'!$D$3,Sheet1!$B$15:$BE$1048576,ROW('Indices Return'!L15))/VLOOKUP($M$5,Sheet1!$B$12:$BE$1048576,ROW('Indices Return'!L15)))^0.5-1,"Error"),"N/A")</f>
        <v/>
      </c>
      <c r="N20" s="23">
        <f>IFERROR(IF(INDEX(Sheet1!$B:$B,MATCH('Indices Return'!$D$3,Sheet1!$B:$B,0))='Indices Return'!$D$3,(VLOOKUP('Indices Return'!$D$3,Sheet1!$B$15:$BE$1048576,ROW('Indices Return'!J15))/VLOOKUP($N$5,Sheet1!$B$12:$BE$1048576,ROW('Indices Return'!J15)))^0.333-1,"Error"),"N/A")</f>
        <v/>
      </c>
      <c r="O20" s="23">
        <f>IFERROR(IF(INDEX(Sheet1!$B:$B,MATCH('Indices Return'!$D$3,Sheet1!$B:$B,0))='Indices Return'!$D$3,(VLOOKUP('Indices Return'!$D$3,Sheet1!$B$15:$BE$1048576,ROW('Indices Return'!M15))/VLOOKUP($O$5,Sheet1!$B$12:$BE$1048576,ROW('Indices Return'!M15)))^0.2-1,"Error"),"N/A")</f>
        <v/>
      </c>
      <c r="P20" s="23">
        <f>IFERROR(IF(INDEX(Sheet1!$B:$B,MATCH('Indices Return'!$D$3,Sheet1!$B:$B,0))='Indices Return'!$D$3,(VLOOKUP('Indices Return'!$D$3,Sheet1!$B$15:$BE$1048576,ROW('Indices Return'!N15))/VLOOKUP($P$5,Sheet1!$B$12:$BE$1048576,ROW('Indices Return'!N15)))^0.1-1,"Error"),"N/A")</f>
        <v/>
      </c>
    </row>
    <row r="21">
      <c r="C21" s="15" t="inlineStr">
        <is>
          <t xml:space="preserve">Nifty 500 </t>
        </is>
      </c>
      <c r="D21" s="46" t="n"/>
      <c r="E21" s="23">
        <f>IFERROR(IF(INDEX(Sheet1!$B:$B,MATCH('Indices Return'!$D$3,Sheet1!$B:$B,0))='Indices Return'!$D$3,(VLOOKUP('Indices Return'!$D$3,Sheet1!$B$15:$BE$1048576,ROW('Indices Return'!C16))/VLOOKUP('Indices Return'!$E$5,Sheet1!$B$15:$BE$1048576,ROW('Indices Return'!C16)))-1,"Error"),"N/A")</f>
        <v/>
      </c>
      <c r="F21" s="23">
        <f>IFERROR(IF(INDEX(Sheet1!$B:$B,MATCH('Indices Return'!$D$3,Sheet1!$B:$B,0))='Indices Return'!$D$3,(VLOOKUP('Indices Return'!$D$3,Sheet1!$B$15:$BE$1048576,ROW('Indices Return'!G16))/VLOOKUP($F$5,Sheet1!$B$12:$BE$1048576,ROW('Indices Return'!G16)))-1,"Error"),"N/A")</f>
        <v/>
      </c>
      <c r="G21" s="23">
        <f>IFERROR(IF(INDEX(Sheet1!$B:$B,MATCH('Indices Return'!$D$3,Sheet1!$B:$B,0))='Indices Return'!$D$3,(VLOOKUP('Indices Return'!$D$3,Sheet1!$B$15:$BE$1048576,ROW('Indices Return'!D16))/VLOOKUP($G$5,Sheet1!$B$12:$BE$1048576,ROW('Indices Return'!D16)))-1,"Error"),"N/A")</f>
        <v/>
      </c>
      <c r="H21" s="23">
        <f>IFERROR(IF(INDEX(Sheet1!$B:$B,MATCH('Indices Return'!$D$3,Sheet1!$B:$B,0))='Indices Return'!$D$3,(VLOOKUP('Indices Return'!$D$3,Sheet1!$B$15:$BE$1048576,ROW('Indices Return'!E16))/VLOOKUP($H$5,Sheet1!$B$12:$BE$1048576,ROW('Indices Return'!E16)))-1,"Error"),"N/A")</f>
        <v/>
      </c>
      <c r="I21" s="23">
        <f>IFERROR(IF(INDEX(Sheet1!$B:$B,MATCH('Indices Return'!$D$3,Sheet1!$B:$B,0))='Indices Return'!$D$3,(VLOOKUP('Indices Return'!$D$3,Sheet1!$B$15:$BE$1048576,ROW('Indices Return'!H16))/VLOOKUP($I$5,Sheet1!$B$12:$BE$1048576,ROW('Indices Return'!H16)))-1,"Error"),"N/A")</f>
        <v/>
      </c>
      <c r="J21" s="23">
        <f>IFERROR(IF(INDEX(Sheet1!$B:$B,MATCH('Indices Return'!$D$3,Sheet1!$B:$B,0))='Indices Return'!$D$3,(VLOOKUP('Indices Return'!$D$3,Sheet1!$B$15:$BE$1048576,ROW('Indices Return'!I16))/VLOOKUP($J$5,Sheet1!$B$12:$BE$1048576,ROW('Indices Return'!I16)))-1,"Error"),"N/A")</f>
        <v/>
      </c>
      <c r="K21" s="6">
        <f>IFERROR(IF(INDEX(Sheet1!$B:$B,MATCH('Indices Return'!$D$3,Sheet1!$B:$B,0))='Indices Return'!$D$3,(VLOOKUP('Indices Return'!$D$3,Sheet1!$B$15:$BE$1048576,ROW('Indices Return'!O16))/VLOOKUP($K$5,Sheet1!$B$12:$BE$1048576,ROW('Indices Return'!O16)))-1,"Error"),"N/A")</f>
        <v/>
      </c>
      <c r="L21" s="23">
        <f>IFERROR(IF(INDEX(Sheet1!$B:$B,MATCH('Indices Return'!$D$3,Sheet1!$B:$B,0))='Indices Return'!$D$3,(VLOOKUP('Indices Return'!$D$3,Sheet1!$B$15:$BE$1048576,ROW('Indices Return'!F16))/VLOOKUP($L$5,Sheet1!$B$12:$BE$1048576,ROW('Indices Return'!F16)))-1,"Error"),"N/A")</f>
        <v/>
      </c>
      <c r="M21" s="23">
        <f>IFERROR(IF(INDEX(Sheet1!$B:$B,MATCH('Indices Return'!$D$3,Sheet1!$B:$B,0))='Indices Return'!$D$3,(VLOOKUP('Indices Return'!$D$3,Sheet1!$B$15:$BE$1048576,ROW('Indices Return'!L16))/VLOOKUP($M$5,Sheet1!$B$12:$BE$1048576,ROW('Indices Return'!L16)))^0.5-1,"Error"),"N/A")</f>
        <v/>
      </c>
      <c r="N21" s="23">
        <f>IFERROR(IF(INDEX(Sheet1!$B:$B,MATCH('Indices Return'!$D$3,Sheet1!$B:$B,0))='Indices Return'!$D$3,(VLOOKUP('Indices Return'!$D$3,Sheet1!$B$15:$BE$1048576,ROW('Indices Return'!J16))/VLOOKUP($N$5,Sheet1!$B$12:$BE$1048576,ROW('Indices Return'!J16)))^0.333-1,"Error"),"N/A")</f>
        <v/>
      </c>
      <c r="O21" s="23">
        <f>IFERROR(IF(INDEX(Sheet1!$B:$B,MATCH('Indices Return'!$D$3,Sheet1!$B:$B,0))='Indices Return'!$D$3,(VLOOKUP('Indices Return'!$D$3,Sheet1!$B$15:$BE$1048576,ROW('Indices Return'!M16))/VLOOKUP($O$5,Sheet1!$B$12:$BE$1048576,ROW('Indices Return'!M16)))^0.2-1,"Error"),"N/A")</f>
        <v/>
      </c>
      <c r="P21" s="23">
        <f>IFERROR(IF(INDEX(Sheet1!$B:$B,MATCH('Indices Return'!$D$3,Sheet1!$B:$B,0))='Indices Return'!$D$3,(VLOOKUP('Indices Return'!$D$3,Sheet1!$B$15:$BE$1048576,ROW('Indices Return'!N16))/VLOOKUP($P$5,Sheet1!$B$12:$BE$1048576,ROW('Indices Return'!N16)))^0.1-1,"Error"),"N/A")</f>
        <v/>
      </c>
    </row>
    <row r="22">
      <c r="C22" s="15" t="inlineStr">
        <is>
          <t>Nifty200 Value 30 TRI</t>
        </is>
      </c>
      <c r="D22" s="46" t="n"/>
      <c r="E22" s="23">
        <f>IFERROR(IF(INDEX(Sheet1!$B:$B,MATCH('Indices Return'!$D$3,Sheet1!$B:$B,0))='Indices Return'!$D$3,(VLOOKUP('Indices Return'!$D$3,Sheet1!$B$15:$BE$1048576,ROW('Indices Return'!C17))/VLOOKUP('Indices Return'!$E$5,Sheet1!$B$15:$BE$1048576,ROW('Indices Return'!C17)))-1,"Error"),"N/A")</f>
        <v/>
      </c>
      <c r="F22" s="23">
        <f>IFERROR(IF(INDEX(Sheet1!$B:$B,MATCH('Indices Return'!$D$3,Sheet1!$B:$B,0))='Indices Return'!$D$3,(VLOOKUP('Indices Return'!$D$3,Sheet1!$B$15:$BE$1048576,ROW('Indices Return'!G17))/VLOOKUP($F$5,Sheet1!$B$12:$BE$1048576,ROW('Indices Return'!G17)))-1,"Error"),"N/A")</f>
        <v/>
      </c>
      <c r="G22" s="23">
        <f>IFERROR(IF(INDEX(Sheet1!$B:$B,MATCH('Indices Return'!$D$3,Sheet1!$B:$B,0))='Indices Return'!$D$3,(VLOOKUP('Indices Return'!$D$3,Sheet1!$B$15:$BE$1048576,ROW('Indices Return'!D17))/VLOOKUP($G$5,Sheet1!$B$12:$BE$1048576,ROW('Indices Return'!D17)))-1,"Error"),"N/A")</f>
        <v/>
      </c>
      <c r="H22" s="23">
        <f>IFERROR(IF(INDEX(Sheet1!$B:$B,MATCH('Indices Return'!$D$3,Sheet1!$B:$B,0))='Indices Return'!$D$3,(VLOOKUP('Indices Return'!$D$3,Sheet1!$B$15:$BE$1048576,ROW('Indices Return'!E17))/VLOOKUP($H$5,Sheet1!$B$12:$BE$1048576,ROW('Indices Return'!E17)))-1,"Error"),"N/A")</f>
        <v/>
      </c>
      <c r="I22" s="23">
        <f>IFERROR(IF(INDEX(Sheet1!$B:$B,MATCH('Indices Return'!$D$3,Sheet1!$B:$B,0))='Indices Return'!$D$3,(VLOOKUP('Indices Return'!$D$3,Sheet1!$B$15:$BE$1048576,ROW('Indices Return'!H17))/VLOOKUP($I$5,Sheet1!$B$12:$BE$1048576,ROW('Indices Return'!H17)))-1,"Error"),"N/A")</f>
        <v/>
      </c>
      <c r="J22" s="23">
        <f>IFERROR(IF(INDEX(Sheet1!$B:$B,MATCH('Indices Return'!$D$3,Sheet1!$B:$B,0))='Indices Return'!$D$3,(VLOOKUP('Indices Return'!$D$3,Sheet1!$B$15:$BE$1048576,ROW('Indices Return'!I17))/VLOOKUP($J$5,Sheet1!$B$12:$BE$1048576,ROW('Indices Return'!I17)))-1,"Error"),"N/A")</f>
        <v/>
      </c>
      <c r="K22" s="6">
        <f>IFERROR(IF(INDEX(Sheet1!$B:$B,MATCH('Indices Return'!$D$3,Sheet1!$B:$B,0))='Indices Return'!$D$3,(VLOOKUP('Indices Return'!$D$3,Sheet1!$B$15:$BE$1048576,ROW('Indices Return'!O17))/VLOOKUP($K$5,Sheet1!$B$12:$BE$1048576,ROW('Indices Return'!O17)))-1,"Error"),"N/A")</f>
        <v/>
      </c>
      <c r="L22" s="23">
        <f>IFERROR(IF(INDEX(Sheet1!$B:$B,MATCH('Indices Return'!$D$3,Sheet1!$B:$B,0))='Indices Return'!$D$3,(VLOOKUP('Indices Return'!$D$3,Sheet1!$B$15:$BE$1048576,ROW('Indices Return'!F17))/VLOOKUP($L$5,Sheet1!$B$12:$BE$1048576,ROW('Indices Return'!F17)))-1,"Error"),"N/A")</f>
        <v/>
      </c>
      <c r="M22" s="23">
        <f>IFERROR(IF(INDEX(Sheet1!$B:$B,MATCH('Indices Return'!$D$3,Sheet1!$B:$B,0))='Indices Return'!$D$3,(VLOOKUP('Indices Return'!$D$3,Sheet1!$B$15:$BE$1048576,ROW('Indices Return'!L17))/VLOOKUP($M$5,Sheet1!$B$12:$BE$1048576,ROW('Indices Return'!L17)))^0.5-1,"Error"),"N/A")</f>
        <v/>
      </c>
      <c r="N22" s="23">
        <f>IFERROR(IF(INDEX(Sheet1!$B:$B,MATCH('Indices Return'!$D$3,Sheet1!$B:$B,0))='Indices Return'!$D$3,(VLOOKUP('Indices Return'!$D$3,Sheet1!$B$15:$BE$1048576,ROW('Indices Return'!J17))/VLOOKUP($N$5,Sheet1!$B$12:$BE$1048576,ROW('Indices Return'!J17)))^0.333-1,"Error"),"N/A")</f>
        <v/>
      </c>
      <c r="O22" s="23">
        <f>IFERROR(IF(INDEX(Sheet1!$B:$B,MATCH('Indices Return'!$D$3,Sheet1!$B:$B,0))='Indices Return'!$D$3,(VLOOKUP('Indices Return'!$D$3,Sheet1!$B$15:$BE$1048576,ROW('Indices Return'!M17))/VLOOKUP($O$5,Sheet1!$B$12:$BE$1048576,ROW('Indices Return'!M17)))^0.2-1,"Error"),"N/A")</f>
        <v/>
      </c>
      <c r="P22" s="23">
        <f>IFERROR(IF(INDEX(Sheet1!$B:$B,MATCH('Indices Return'!$D$3,Sheet1!$B:$B,0))='Indices Return'!$D$3,(VLOOKUP('Indices Return'!$D$3,Sheet1!$B$15:$BE$1048576,ROW('Indices Return'!N17))/VLOOKUP($P$5,Sheet1!$B$12:$BE$1048576,ROW('Indices Return'!N17)))^0.1-1,"Error"),"N/A")</f>
        <v/>
      </c>
    </row>
    <row r="23">
      <c r="C23" s="15" t="inlineStr">
        <is>
          <t>Nifty 200 Momentum 30 Index TRI</t>
        </is>
      </c>
      <c r="D23" s="46" t="n"/>
      <c r="E23" s="23">
        <f>IFERROR(IF(INDEX(Sheet1!$B:$B,MATCH('Indices Return'!$D$3,Sheet1!$B:$B,0))='Indices Return'!$D$3,(VLOOKUP('Indices Return'!$D$3,Sheet1!$B$15:$BE$1048576,ROW('Indices Return'!C18))/VLOOKUP('Indices Return'!$E$5,Sheet1!$B$15:$BE$1048576,ROW('Indices Return'!C18)))-1,"Error"),"N/A")</f>
        <v/>
      </c>
      <c r="F23" s="23">
        <f>IFERROR(IF(INDEX(Sheet1!$B:$B,MATCH('Indices Return'!$D$3,Sheet1!$B:$B,0))='Indices Return'!$D$3,(VLOOKUP('Indices Return'!$D$3,Sheet1!$B$15:$BE$1048576,ROW('Indices Return'!G18))/VLOOKUP($F$5,Sheet1!$B$12:$BE$1048576,ROW('Indices Return'!G18)))-1,"Error"),"N/A")</f>
        <v/>
      </c>
      <c r="G23" s="23">
        <f>IFERROR(IF(INDEX(Sheet1!$B:$B,MATCH('Indices Return'!$D$3,Sheet1!$B:$B,0))='Indices Return'!$D$3,(VLOOKUP('Indices Return'!$D$3,Sheet1!$B$15:$BE$1048576,ROW('Indices Return'!D18))/VLOOKUP($G$5,Sheet1!$B$12:$BE$1048576,ROW('Indices Return'!D18)))-1,"Error"),"N/A")</f>
        <v/>
      </c>
      <c r="H23" s="23">
        <f>IFERROR(IF(INDEX(Sheet1!$B:$B,MATCH('Indices Return'!$D$3,Sheet1!$B:$B,0))='Indices Return'!$D$3,(VLOOKUP('Indices Return'!$D$3,Sheet1!$B$15:$BE$1048576,ROW('Indices Return'!E18))/VLOOKUP($H$5,Sheet1!$B$12:$BE$1048576,ROW('Indices Return'!E18)))-1,"Error"),"N/A")</f>
        <v/>
      </c>
      <c r="I23" s="23">
        <f>IFERROR(IF(INDEX(Sheet1!$B:$B,MATCH('Indices Return'!$D$3,Sheet1!$B:$B,0))='Indices Return'!$D$3,(VLOOKUP('Indices Return'!$D$3,Sheet1!$B$15:$BE$1048576,ROW('Indices Return'!H18))/VLOOKUP($I$5,Sheet1!$B$12:$BE$1048576,ROW('Indices Return'!H18)))-1,"Error"),"N/A")</f>
        <v/>
      </c>
      <c r="J23" s="23">
        <f>IFERROR(IF(INDEX(Sheet1!$B:$B,MATCH('Indices Return'!$D$3,Sheet1!$B:$B,0))='Indices Return'!$D$3,(VLOOKUP('Indices Return'!$D$3,Sheet1!$B$15:$BE$1048576,ROW('Indices Return'!I18))/VLOOKUP($J$5,Sheet1!$B$12:$BE$1048576,ROW('Indices Return'!I18)))-1,"Error"),"N/A")</f>
        <v/>
      </c>
      <c r="K23" s="6">
        <f>IFERROR(IF(INDEX(Sheet1!$B:$B,MATCH('Indices Return'!$D$3,Sheet1!$B:$B,0))='Indices Return'!$D$3,(VLOOKUP('Indices Return'!$D$3,Sheet1!$B$15:$BE$1048576,ROW('Indices Return'!O18))/VLOOKUP($K$5,Sheet1!$B$12:$BE$1048576,ROW('Indices Return'!O18)))-1,"Error"),"N/A")</f>
        <v/>
      </c>
      <c r="L23" s="23">
        <f>IFERROR(IF(INDEX(Sheet1!$B:$B,MATCH('Indices Return'!$D$3,Sheet1!$B:$B,0))='Indices Return'!$D$3,(VLOOKUP('Indices Return'!$D$3,Sheet1!$B$15:$BE$1048576,ROW('Indices Return'!F18))/VLOOKUP($L$5,Sheet1!$B$12:$BE$1048576,ROW('Indices Return'!F18)))-1,"Error"),"N/A")</f>
        <v/>
      </c>
      <c r="M23" s="23">
        <f>IFERROR(IF(INDEX(Sheet1!$B:$B,MATCH('Indices Return'!$D$3,Sheet1!$B:$B,0))='Indices Return'!$D$3,(VLOOKUP('Indices Return'!$D$3,Sheet1!$B$15:$BE$1048576,ROW('Indices Return'!L18))/VLOOKUP($M$5,Sheet1!$B$12:$BE$1048576,ROW('Indices Return'!L18)))^0.5-1,"Error"),"N/A")</f>
        <v/>
      </c>
      <c r="N23" s="23">
        <f>IFERROR(IF(INDEX(Sheet1!$B:$B,MATCH('Indices Return'!$D$3,Sheet1!$B:$B,0))='Indices Return'!$D$3,(VLOOKUP('Indices Return'!$D$3,Sheet1!$B$15:$BE$1048576,ROW('Indices Return'!J18))/VLOOKUP($N$5,Sheet1!$B$12:$BE$1048576,ROW('Indices Return'!J18)))^0.333-1,"Error"),"N/A")</f>
        <v/>
      </c>
      <c r="O23" s="23">
        <f>IFERROR(IF(INDEX(Sheet1!$B:$B,MATCH('Indices Return'!$D$3,Sheet1!$B:$B,0))='Indices Return'!$D$3,(VLOOKUP('Indices Return'!$D$3,Sheet1!$B$15:$BE$1048576,ROW('Indices Return'!M18))/VLOOKUP($O$5,Sheet1!$B$12:$BE$1048576,ROW('Indices Return'!M18)))^0.2-1,"Error"),"N/A")</f>
        <v/>
      </c>
      <c r="P23" s="23">
        <f>IFERROR(IF(INDEX(Sheet1!$B:$B,MATCH('Indices Return'!$D$3,Sheet1!$B:$B,0))='Indices Return'!$D$3,(VLOOKUP('Indices Return'!$D$3,Sheet1!$B$15:$BE$1048576,ROW('Indices Return'!N18))/VLOOKUP($P$5,Sheet1!$B$12:$BE$1048576,ROW('Indices Return'!N18)))^0.1-1,"Error"),"N/A")</f>
        <v/>
      </c>
    </row>
    <row r="24">
      <c r="C24" s="15" t="inlineStr">
        <is>
          <t>Nifty 200 Quality 30 Index TRI</t>
        </is>
      </c>
      <c r="D24" s="46" t="n"/>
      <c r="E24" s="23">
        <f>IFERROR(IF(INDEX(Sheet1!$B:$B,MATCH('Indices Return'!$D$3,Sheet1!$B:$B,0))='Indices Return'!$D$3,(VLOOKUP('Indices Return'!$D$3,Sheet1!$B$15:$BE$1048576,ROW('Indices Return'!C19))/VLOOKUP('Indices Return'!$E$5,Sheet1!$B$15:$BE$1048576,ROW('Indices Return'!C19)))-1,"Error"),"N/A")</f>
        <v/>
      </c>
      <c r="F24" s="23">
        <f>IFERROR(IF(INDEX(Sheet1!$B:$B,MATCH('Indices Return'!$D$3,Sheet1!$B:$B,0))='Indices Return'!$D$3,(VLOOKUP('Indices Return'!$D$3,Sheet1!$B$15:$BE$1048576,ROW('Indices Return'!G19))/VLOOKUP($F$5,Sheet1!$B$12:$BE$1048576,ROW('Indices Return'!G19)))-1,"Error"),"N/A")</f>
        <v/>
      </c>
      <c r="G24" s="23">
        <f>IFERROR(IF(INDEX(Sheet1!$B:$B,MATCH('Indices Return'!$D$3,Sheet1!$B:$B,0))='Indices Return'!$D$3,(VLOOKUP('Indices Return'!$D$3,Sheet1!$B$15:$BE$1048576,ROW('Indices Return'!D19))/VLOOKUP($G$5,Sheet1!$B$12:$BE$1048576,ROW('Indices Return'!D19)))-1,"Error"),"N/A")</f>
        <v/>
      </c>
      <c r="H24" s="23">
        <f>IFERROR(IF(INDEX(Sheet1!$B:$B,MATCH('Indices Return'!$D$3,Sheet1!$B:$B,0))='Indices Return'!$D$3,(VLOOKUP('Indices Return'!$D$3,Sheet1!$B$15:$BE$1048576,ROW('Indices Return'!E19))/VLOOKUP($H$5,Sheet1!$B$12:$BE$1048576,ROW('Indices Return'!E19)))-1,"Error"),"N/A")</f>
        <v/>
      </c>
      <c r="I24" s="23">
        <f>IFERROR(IF(INDEX(Sheet1!$B:$B,MATCH('Indices Return'!$D$3,Sheet1!$B:$B,0))='Indices Return'!$D$3,(VLOOKUP('Indices Return'!$D$3,Sheet1!$B$15:$BE$1048576,ROW('Indices Return'!H19))/VLOOKUP($I$5,Sheet1!$B$12:$BE$1048576,ROW('Indices Return'!H19)))-1,"Error"),"N/A")</f>
        <v/>
      </c>
      <c r="J24" s="23">
        <f>IFERROR(IF(INDEX(Sheet1!$B:$B,MATCH('Indices Return'!$D$3,Sheet1!$B:$B,0))='Indices Return'!$D$3,(VLOOKUP('Indices Return'!$D$3,Sheet1!$B$15:$BE$1048576,ROW('Indices Return'!I19))/VLOOKUP($J$5,Sheet1!$B$12:$BE$1048576,ROW('Indices Return'!I19)))-1,"Error"),"N/A")</f>
        <v/>
      </c>
      <c r="K24" s="6">
        <f>IFERROR(IF(INDEX(Sheet1!$B:$B,MATCH('Indices Return'!$D$3,Sheet1!$B:$B,0))='Indices Return'!$D$3,(VLOOKUP('Indices Return'!$D$3,Sheet1!$B$15:$BE$1048576,ROW('Indices Return'!O19))/VLOOKUP($K$5,Sheet1!$B$12:$BE$1048576,ROW('Indices Return'!O19)))-1,"Error"),"N/A")</f>
        <v/>
      </c>
      <c r="L24" s="23">
        <f>IFERROR(IF(INDEX(Sheet1!$B:$B,MATCH('Indices Return'!$D$3,Sheet1!$B:$B,0))='Indices Return'!$D$3,(VLOOKUP('Indices Return'!$D$3,Sheet1!$B$15:$BE$1048576,ROW('Indices Return'!F19))/VLOOKUP($L$5,Sheet1!$B$12:$BE$1048576,ROW('Indices Return'!F19)))-1,"Error"),"N/A")</f>
        <v/>
      </c>
      <c r="M24" s="23">
        <f>IFERROR(IF(INDEX(Sheet1!$B:$B,MATCH('Indices Return'!$D$3,Sheet1!$B:$B,0))='Indices Return'!$D$3,(VLOOKUP('Indices Return'!$D$3,Sheet1!$B$15:$BE$1048576,ROW('Indices Return'!L19))/VLOOKUP($M$5,Sheet1!$B$12:$BE$1048576,ROW('Indices Return'!L19)))^0.5-1,"Error"),"N/A")</f>
        <v/>
      </c>
      <c r="N24" s="23">
        <f>IFERROR(IF(INDEX(Sheet1!$B:$B,MATCH('Indices Return'!$D$3,Sheet1!$B:$B,0))='Indices Return'!$D$3,(VLOOKUP('Indices Return'!$D$3,Sheet1!$B$15:$BE$1048576,ROW('Indices Return'!J19))/VLOOKUP($N$5,Sheet1!$B$12:$BE$1048576,ROW('Indices Return'!J19)))^0.333-1,"Error"),"N/A")</f>
        <v/>
      </c>
      <c r="O24" s="23">
        <f>IFERROR(IF(INDEX(Sheet1!$B:$B,MATCH('Indices Return'!$D$3,Sheet1!$B:$B,0))='Indices Return'!$D$3,(VLOOKUP('Indices Return'!$D$3,Sheet1!$B$15:$BE$1048576,ROW('Indices Return'!M19))/VLOOKUP($O$5,Sheet1!$B$12:$BE$1048576,ROW('Indices Return'!M19)))^0.2-1,"Error"),"N/A")</f>
        <v/>
      </c>
      <c r="P24" s="23">
        <f>IFERROR(IF(INDEX(Sheet1!$B:$B,MATCH('Indices Return'!$D$3,Sheet1!$B:$B,0))='Indices Return'!$D$3,(VLOOKUP('Indices Return'!$D$3,Sheet1!$B$15:$BE$1048576,ROW('Indices Return'!N19))/VLOOKUP($P$5,Sheet1!$B$12:$BE$1048576,ROW('Indices Return'!N19)))^0.1-1,"Error"),"N/A")</f>
        <v/>
      </c>
    </row>
    <row r="25">
      <c r="C25" s="15" t="inlineStr">
        <is>
          <t>Nifty 100 Low volatility 30</t>
        </is>
      </c>
      <c r="D25" s="46" t="n"/>
      <c r="E25" s="23">
        <f>IFERROR(IF(INDEX(Sheet1!$B:$B,MATCH('Indices Return'!$D$3,Sheet1!$B:$B,0))='Indices Return'!$D$3,(VLOOKUP('Indices Return'!$D$3,Sheet1!$B$15:$BE$1048576,ROW('Indices Return'!C20))/VLOOKUP('Indices Return'!$E$5,Sheet1!$B$15:$BE$1048576,ROW('Indices Return'!C20)))-1,"Error"),"N/A")</f>
        <v/>
      </c>
      <c r="F25" s="23">
        <f>IFERROR(IF(INDEX(Sheet1!$B:$B,MATCH('Indices Return'!$D$3,Sheet1!$B:$B,0))='Indices Return'!$D$3,(VLOOKUP('Indices Return'!$D$3,Sheet1!$B$15:$BE$1048576,ROW('Indices Return'!G20))/VLOOKUP($F$5,Sheet1!$B$12:$BE$1048576,ROW('Indices Return'!G20)))-1,"Error"),"N/A")</f>
        <v/>
      </c>
      <c r="G25" s="23">
        <f>IFERROR(IF(INDEX(Sheet1!$B:$B,MATCH('Indices Return'!$D$3,Sheet1!$B:$B,0))='Indices Return'!$D$3,(VLOOKUP('Indices Return'!$D$3,Sheet1!$B$15:$BE$1048576,ROW('Indices Return'!D20))/VLOOKUP($G$5,Sheet1!$B$12:$BE$1048576,ROW('Indices Return'!D20)))-1,"Error"),"N/A")</f>
        <v/>
      </c>
      <c r="H25" s="23">
        <f>IFERROR(IF(INDEX(Sheet1!$B:$B,MATCH('Indices Return'!$D$3,Sheet1!$B:$B,0))='Indices Return'!$D$3,(VLOOKUP('Indices Return'!$D$3,Sheet1!$B$15:$BE$1048576,ROW('Indices Return'!E20))/VLOOKUP($H$5,Sheet1!$B$12:$BE$1048576,ROW('Indices Return'!E20)))-1,"Error"),"N/A")</f>
        <v/>
      </c>
      <c r="I25" s="23">
        <f>IFERROR(IF(INDEX(Sheet1!$B:$B,MATCH('Indices Return'!$D$3,Sheet1!$B:$B,0))='Indices Return'!$D$3,(VLOOKUP('Indices Return'!$D$3,Sheet1!$B$15:$BE$1048576,ROW('Indices Return'!H20))/VLOOKUP($I$5,Sheet1!$B$12:$BE$1048576,ROW('Indices Return'!H20)))-1,"Error"),"N/A")</f>
        <v/>
      </c>
      <c r="J25" s="23">
        <f>IFERROR(IF(INDEX(Sheet1!$B:$B,MATCH('Indices Return'!$D$3,Sheet1!$B:$B,0))='Indices Return'!$D$3,(VLOOKUP('Indices Return'!$D$3,Sheet1!$B$15:$BE$1048576,ROW('Indices Return'!I20))/VLOOKUP($J$5,Sheet1!$B$12:$BE$1048576,ROW('Indices Return'!I20)))-1,"Error"),"N/A")</f>
        <v/>
      </c>
      <c r="K25" s="6">
        <f>IFERROR(IF(INDEX(Sheet1!$B:$B,MATCH('Indices Return'!$D$3,Sheet1!$B:$B,0))='Indices Return'!$D$3,(VLOOKUP('Indices Return'!$D$3,Sheet1!$B$15:$BE$1048576,ROW('Indices Return'!O20))/VLOOKUP($K$5,Sheet1!$B$12:$BE$1048576,ROW('Indices Return'!O20)))-1,"Error"),"N/A")</f>
        <v/>
      </c>
      <c r="L25" s="23">
        <f>IFERROR(IF(INDEX(Sheet1!$B:$B,MATCH('Indices Return'!$D$3,Sheet1!$B:$B,0))='Indices Return'!$D$3,(VLOOKUP('Indices Return'!$D$3,Sheet1!$B$15:$BE$1048576,ROW('Indices Return'!F20))/VLOOKUP($L$5,Sheet1!$B$12:$BE$1048576,ROW('Indices Return'!F20)))-1,"Error"),"N/A")</f>
        <v/>
      </c>
      <c r="M25" s="23">
        <f>IFERROR(IF(INDEX(Sheet1!$B:$B,MATCH('Indices Return'!$D$3,Sheet1!$B:$B,0))='Indices Return'!$D$3,(VLOOKUP('Indices Return'!$D$3,Sheet1!$B$15:$BE$1048576,ROW('Indices Return'!L20))/VLOOKUP($M$5,Sheet1!$B$12:$BE$1048576,ROW('Indices Return'!L20)))^0.5-1,"Error"),"N/A")</f>
        <v/>
      </c>
      <c r="N25" s="23">
        <f>IFERROR(IF(INDEX(Sheet1!$B:$B,MATCH('Indices Return'!$D$3,Sheet1!$B:$B,0))='Indices Return'!$D$3,(VLOOKUP('Indices Return'!$D$3,Sheet1!$B$15:$BE$1048576,ROW('Indices Return'!J20))/VLOOKUP($N$5,Sheet1!$B$12:$BE$1048576,ROW('Indices Return'!J20)))^0.333-1,"Error"),"N/A")</f>
        <v/>
      </c>
      <c r="O25" s="23">
        <f>IFERROR(IF(INDEX(Sheet1!$B:$B,MATCH('Indices Return'!$D$3,Sheet1!$B:$B,0))='Indices Return'!$D$3,(VLOOKUP('Indices Return'!$D$3,Sheet1!$B$15:$BE$1048576,ROW('Indices Return'!M20))/VLOOKUP($O$5,Sheet1!$B$12:$BE$1048576,ROW('Indices Return'!M20)))^0.2-1,"Error"),"N/A")</f>
        <v/>
      </c>
      <c r="P25" s="23">
        <f>IFERROR(IF(INDEX(Sheet1!$B:$B,MATCH('Indices Return'!$D$3,Sheet1!$B:$B,0))='Indices Return'!$D$3,(VLOOKUP('Indices Return'!$D$3,Sheet1!$B$15:$BE$1048576,ROW('Indices Return'!N20))/VLOOKUP($P$5,Sheet1!$B$12:$BE$1048576,ROW('Indices Return'!N20)))^0.1-1,"Error"),"N/A")</f>
        <v/>
      </c>
    </row>
    <row r="26">
      <c r="C26" s="15" t="inlineStr">
        <is>
          <t xml:space="preserve">Nifty 200 Momentum 30 Index </t>
        </is>
      </c>
      <c r="D26" s="46" t="n"/>
      <c r="E26" s="23">
        <f>IFERROR(IF(INDEX(Sheet1!$B:$B,MATCH('Indices Return'!$D$3,Sheet1!$B:$B,0))='Indices Return'!$D$3,(VLOOKUP('Indices Return'!$D$3,Sheet1!$B$15:$BE$1048576,ROW('Indices Return'!C21))/VLOOKUP('Indices Return'!$E$5,Sheet1!$B$15:$BE$1048576,ROW('Indices Return'!C21)))-1,"Error"),"N/A")</f>
        <v/>
      </c>
      <c r="F26" s="23">
        <f>IFERROR(IF(INDEX(Sheet1!$B:$B,MATCH('Indices Return'!$D$3,Sheet1!$B:$B,0))='Indices Return'!$D$3,(VLOOKUP('Indices Return'!$D$3,Sheet1!$B$15:$BE$1048576,ROW('Indices Return'!G21))/VLOOKUP($F$5,Sheet1!$B$12:$BE$1048576,ROW('Indices Return'!G21)))-1,"Error"),"N/A")</f>
        <v/>
      </c>
      <c r="G26" s="23">
        <f>IFERROR(IF(INDEX(Sheet1!$B:$B,MATCH('Indices Return'!$D$3,Sheet1!$B:$B,0))='Indices Return'!$D$3,(VLOOKUP('Indices Return'!$D$3,Sheet1!$B$15:$BE$1048576,ROW('Indices Return'!D21))/VLOOKUP($G$5,Sheet1!$B$12:$BE$1048576,ROW('Indices Return'!D21)))-1,"Error"),"N/A")</f>
        <v/>
      </c>
      <c r="H26" s="23">
        <f>IFERROR(IF(INDEX(Sheet1!$B:$B,MATCH('Indices Return'!$D$3,Sheet1!$B:$B,0))='Indices Return'!$D$3,(VLOOKUP('Indices Return'!$D$3,Sheet1!$B$15:$BE$1048576,ROW('Indices Return'!E21))/VLOOKUP($H$5,Sheet1!$B$12:$BE$1048576,ROW('Indices Return'!E21)))-1,"Error"),"N/A")</f>
        <v/>
      </c>
      <c r="I26" s="23">
        <f>IFERROR(IF(INDEX(Sheet1!$B:$B,MATCH('Indices Return'!$D$3,Sheet1!$B:$B,0))='Indices Return'!$D$3,(VLOOKUP('Indices Return'!$D$3,Sheet1!$B$15:$BE$1048576,ROW('Indices Return'!H21))/VLOOKUP($I$5,Sheet1!$B$12:$BE$1048576,ROW('Indices Return'!H21)))-1,"Error"),"N/A")</f>
        <v/>
      </c>
      <c r="J26" s="23">
        <f>IFERROR(IF(INDEX(Sheet1!$B:$B,MATCH('Indices Return'!$D$3,Sheet1!$B:$B,0))='Indices Return'!$D$3,(VLOOKUP('Indices Return'!$D$3,Sheet1!$B$15:$BE$1048576,ROW('Indices Return'!I21))/VLOOKUP($J$5,Sheet1!$B$12:$BE$1048576,ROW('Indices Return'!I21)))-1,"Error"),"N/A")</f>
        <v/>
      </c>
      <c r="K26" s="6">
        <f>IFERROR(IF(INDEX(Sheet1!$B:$B,MATCH('Indices Return'!$D$3,Sheet1!$B:$B,0))='Indices Return'!$D$3,(VLOOKUP('Indices Return'!$D$3,Sheet1!$B$15:$BE$1048576,ROW('Indices Return'!O21))/VLOOKUP($K$5,Sheet1!$B$12:$BE$1048576,ROW('Indices Return'!O21)))-1,"Error"),"N/A")</f>
        <v/>
      </c>
      <c r="L26" s="23">
        <f>IFERROR(IF(INDEX(Sheet1!$B:$B,MATCH('Indices Return'!$D$3,Sheet1!$B:$B,0))='Indices Return'!$D$3,(VLOOKUP('Indices Return'!$D$3,Sheet1!$B$15:$BE$1048576,ROW('Indices Return'!F21))/VLOOKUP($L$5,Sheet1!$B$12:$BE$1048576,ROW('Indices Return'!F21)))-1,"Error"),"N/A")</f>
        <v/>
      </c>
      <c r="M26" s="23">
        <f>IFERROR(IF(INDEX(Sheet1!$B:$B,MATCH('Indices Return'!$D$3,Sheet1!$B:$B,0))='Indices Return'!$D$3,(VLOOKUP('Indices Return'!$D$3,Sheet1!$B$15:$BE$1048576,ROW('Indices Return'!L21))/VLOOKUP($M$5,Sheet1!$B$12:$BE$1048576,ROW('Indices Return'!L21)))^0.5-1,"Error"),"N/A")</f>
        <v/>
      </c>
      <c r="N26" s="23">
        <f>IFERROR(IF(INDEX(Sheet1!$B:$B,MATCH('Indices Return'!$D$3,Sheet1!$B:$B,0))='Indices Return'!$D$3,(VLOOKUP('Indices Return'!$D$3,Sheet1!$B$15:$BE$1048576,ROW('Indices Return'!J21))/VLOOKUP($N$5,Sheet1!$B$12:$BE$1048576,ROW('Indices Return'!J21)))^0.333-1,"Error"),"N/A")</f>
        <v/>
      </c>
      <c r="O26" s="23">
        <f>IFERROR(IF(INDEX(Sheet1!$B:$B,MATCH('Indices Return'!$D$3,Sheet1!$B:$B,0))='Indices Return'!$D$3,(VLOOKUP('Indices Return'!$D$3,Sheet1!$B$15:$BE$1048576,ROW('Indices Return'!M21))/VLOOKUP($O$5,Sheet1!$B$12:$BE$1048576,ROW('Indices Return'!M21)))^0.2-1,"Error"),"N/A")</f>
        <v/>
      </c>
      <c r="P26" s="23">
        <f>IFERROR(IF(INDEX(Sheet1!$B:$B,MATCH('Indices Return'!$D$3,Sheet1!$B:$B,0))='Indices Return'!$D$3,(VLOOKUP('Indices Return'!$D$3,Sheet1!$B$15:$BE$1048576,ROW('Indices Return'!N21))/VLOOKUP($P$5,Sheet1!$B$12:$BE$1048576,ROW('Indices Return'!N21)))^0.1-1,"Error"),"N/A")</f>
        <v/>
      </c>
    </row>
    <row r="27">
      <c r="C27" s="15" t="inlineStr">
        <is>
          <t xml:space="preserve">Nifty 100 Quality 30 </t>
        </is>
      </c>
      <c r="D27" s="46" t="n"/>
      <c r="E27" s="23">
        <f>IFERROR(IF(INDEX(Sheet1!$B:$B,MATCH('Indices Return'!$D$3,Sheet1!$B:$B,0))='Indices Return'!$D$3,(VLOOKUP('Indices Return'!$D$3,Sheet1!$B$15:$BE$1048576,ROW('Indices Return'!C22))/VLOOKUP('Indices Return'!$E$5,Sheet1!$B$15:$BE$1048576,ROW('Indices Return'!C22)))-1,"Error"),"N/A")</f>
        <v/>
      </c>
      <c r="F27" s="23">
        <f>IFERROR(IF(INDEX(Sheet1!$B:$B,MATCH('Indices Return'!$D$3,Sheet1!$B:$B,0))='Indices Return'!$D$3,(VLOOKUP('Indices Return'!$D$3,Sheet1!$B$15:$BE$1048576,ROW('Indices Return'!G22))/VLOOKUP($F$5,Sheet1!$B$12:$BE$1048576,ROW('Indices Return'!G22)))-1,"Error"),"N/A")</f>
        <v/>
      </c>
      <c r="G27" s="23">
        <f>IFERROR(IF(INDEX(Sheet1!$B:$B,MATCH('Indices Return'!$D$3,Sheet1!$B:$B,0))='Indices Return'!$D$3,(VLOOKUP('Indices Return'!$D$3,Sheet1!$B$15:$BE$1048576,ROW('Indices Return'!D22))/VLOOKUP($G$5,Sheet1!$B$12:$BE$1048576,ROW('Indices Return'!D22)))-1,"Error"),"N/A")</f>
        <v/>
      </c>
      <c r="H27" s="23">
        <f>IFERROR(IF(INDEX(Sheet1!$B:$B,MATCH('Indices Return'!$D$3,Sheet1!$B:$B,0))='Indices Return'!$D$3,(VLOOKUP('Indices Return'!$D$3,Sheet1!$B$15:$BE$1048576,ROW('Indices Return'!E22))/VLOOKUP($H$5,Sheet1!$B$12:$BE$1048576,ROW('Indices Return'!E22)))-1,"Error"),"N/A")</f>
        <v/>
      </c>
      <c r="I27" s="23">
        <f>IFERROR(IF(INDEX(Sheet1!$B:$B,MATCH('Indices Return'!$D$3,Sheet1!$B:$B,0))='Indices Return'!$D$3,(VLOOKUP('Indices Return'!$D$3,Sheet1!$B$15:$BE$1048576,ROW('Indices Return'!H22))/VLOOKUP($I$5,Sheet1!$B$12:$BE$1048576,ROW('Indices Return'!H22)))-1,"Error"),"N/A")</f>
        <v/>
      </c>
      <c r="J27" s="23">
        <f>IFERROR(IF(INDEX(Sheet1!$B:$B,MATCH('Indices Return'!$D$3,Sheet1!$B:$B,0))='Indices Return'!$D$3,(VLOOKUP('Indices Return'!$D$3,Sheet1!$B$15:$BE$1048576,ROW('Indices Return'!I22))/VLOOKUP($J$5,Sheet1!$B$12:$BE$1048576,ROW('Indices Return'!I22)))-1,"Error"),"N/A")</f>
        <v/>
      </c>
      <c r="K27" s="6">
        <f>IFERROR(IF(INDEX(Sheet1!$B:$B,MATCH('Indices Return'!$D$3,Sheet1!$B:$B,0))='Indices Return'!$D$3,(VLOOKUP('Indices Return'!$D$3,Sheet1!$B$15:$BE$1048576,ROW('Indices Return'!O22))/VLOOKUP($K$5,Sheet1!$B$12:$BE$1048576,ROW('Indices Return'!O22)))-1,"Error"),"N/A")</f>
        <v/>
      </c>
      <c r="L27" s="23">
        <f>IFERROR(IF(INDEX(Sheet1!$B:$B,MATCH('Indices Return'!$D$3,Sheet1!$B:$B,0))='Indices Return'!$D$3,(VLOOKUP('Indices Return'!$D$3,Sheet1!$B$15:$BE$1048576,ROW('Indices Return'!F22))/VLOOKUP($L$5,Sheet1!$B$12:$BE$1048576,ROW('Indices Return'!F22)))-1,"Error"),"N/A")</f>
        <v/>
      </c>
      <c r="M27" s="23">
        <f>IFERROR(IF(INDEX(Sheet1!$B:$B,MATCH('Indices Return'!$D$3,Sheet1!$B:$B,0))='Indices Return'!$D$3,(VLOOKUP('Indices Return'!$D$3,Sheet1!$B$15:$BE$1048576,ROW('Indices Return'!L22))/VLOOKUP($M$5,Sheet1!$B$12:$BE$1048576,ROW('Indices Return'!L22)))^0.5-1,"Error"),"N/A")</f>
        <v/>
      </c>
      <c r="N27" s="23">
        <f>IFERROR(IF(INDEX(Sheet1!$B:$B,MATCH('Indices Return'!$D$3,Sheet1!$B:$B,0))='Indices Return'!$D$3,(VLOOKUP('Indices Return'!$D$3,Sheet1!$B$15:$BE$1048576,ROW('Indices Return'!J22))/VLOOKUP($N$5,Sheet1!$B$12:$BE$1048576,ROW('Indices Return'!J22)))^0.333-1,"Error"),"N/A")</f>
        <v/>
      </c>
      <c r="O27" s="23">
        <f>IFERROR(IF(INDEX(Sheet1!$B:$B,MATCH('Indices Return'!$D$3,Sheet1!$B:$B,0))='Indices Return'!$D$3,(VLOOKUP('Indices Return'!$D$3,Sheet1!$B$15:$BE$1048576,ROW('Indices Return'!M22))/VLOOKUP($O$5,Sheet1!$B$12:$BE$1048576,ROW('Indices Return'!M22)))^0.2-1,"Error"),"N/A")</f>
        <v/>
      </c>
      <c r="P27" s="23">
        <f>IFERROR(IF(INDEX(Sheet1!$B:$B,MATCH('Indices Return'!$D$3,Sheet1!$B:$B,0))='Indices Return'!$D$3,(VLOOKUP('Indices Return'!$D$3,Sheet1!$B$15:$BE$1048576,ROW('Indices Return'!N22))/VLOOKUP($P$5,Sheet1!$B$12:$BE$1048576,ROW('Indices Return'!N22)))^0.1-1,"Error"),"N/A")</f>
        <v/>
      </c>
    </row>
    <row r="28">
      <c r="C28" s="15" t="inlineStr">
        <is>
          <t xml:space="preserve">Nifty Alpha 50 </t>
        </is>
      </c>
      <c r="D28" s="46" t="n"/>
      <c r="E28" s="23">
        <f>IFERROR(IF(INDEX(Sheet1!$B:$B,MATCH('Indices Return'!$D$3,Sheet1!$B:$B,0))='Indices Return'!$D$3,(VLOOKUP('Indices Return'!$D$3,Sheet1!$B$15:$BE$1048576,ROW('Indices Return'!C23))/VLOOKUP('Indices Return'!$E$5,Sheet1!$B$15:$BE$1048576,ROW('Indices Return'!C23)))-1,"Error"),"N/A")</f>
        <v/>
      </c>
      <c r="F28" s="23">
        <f>IFERROR(IF(INDEX(Sheet1!$B:$B,MATCH('Indices Return'!$D$3,Sheet1!$B:$B,0))='Indices Return'!$D$3,(VLOOKUP('Indices Return'!$D$3,Sheet1!$B$15:$BE$1048576,ROW('Indices Return'!G23))/VLOOKUP($F$5,Sheet1!$B$12:$BE$1048576,ROW('Indices Return'!G23)))-1,"Error"),"N/A")</f>
        <v/>
      </c>
      <c r="G28" s="23">
        <f>IFERROR(IF(INDEX(Sheet1!$B:$B,MATCH('Indices Return'!$D$3,Sheet1!$B:$B,0))='Indices Return'!$D$3,(VLOOKUP('Indices Return'!$D$3,Sheet1!$B$15:$BE$1048576,ROW('Indices Return'!D23))/VLOOKUP($G$5,Sheet1!$B$12:$BE$1048576,ROW('Indices Return'!D23)))-1,"Error"),"N/A")</f>
        <v/>
      </c>
      <c r="H28" s="23">
        <f>IFERROR(IF(INDEX(Sheet1!$B:$B,MATCH('Indices Return'!$D$3,Sheet1!$B:$B,0))='Indices Return'!$D$3,(VLOOKUP('Indices Return'!$D$3,Sheet1!$B$15:$BE$1048576,ROW('Indices Return'!E23))/VLOOKUP($H$5,Sheet1!$B$12:$BE$1048576,ROW('Indices Return'!E23)))-1,"Error"),"N/A")</f>
        <v/>
      </c>
      <c r="I28" s="23">
        <f>IFERROR(IF(INDEX(Sheet1!$B:$B,MATCH('Indices Return'!$D$3,Sheet1!$B:$B,0))='Indices Return'!$D$3,(VLOOKUP('Indices Return'!$D$3,Sheet1!$B$15:$BE$1048576,ROW('Indices Return'!H23))/VLOOKUP($I$5,Sheet1!$B$12:$BE$1048576,ROW('Indices Return'!H23)))-1,"Error"),"N/A")</f>
        <v/>
      </c>
      <c r="J28" s="23">
        <f>IFERROR(IF(INDEX(Sheet1!$B:$B,MATCH('Indices Return'!$D$3,Sheet1!$B:$B,0))='Indices Return'!$D$3,(VLOOKUP('Indices Return'!$D$3,Sheet1!$B$15:$BE$1048576,ROW('Indices Return'!I23))/VLOOKUP($J$5,Sheet1!$B$12:$BE$1048576,ROW('Indices Return'!I23)))-1,"Error"),"N/A")</f>
        <v/>
      </c>
      <c r="K28" s="6">
        <f>IFERROR(IF(INDEX(Sheet1!$B:$B,MATCH('Indices Return'!$D$3,Sheet1!$B:$B,0))='Indices Return'!$D$3,(VLOOKUP('Indices Return'!$D$3,Sheet1!$B$15:$BE$1048576,ROW('Indices Return'!O23))/VLOOKUP($K$5,Sheet1!$B$12:$BE$1048576,ROW('Indices Return'!O23)))-1,"Error"),"N/A")</f>
        <v/>
      </c>
      <c r="L28" s="23">
        <f>IFERROR(IF(INDEX(Sheet1!$B:$B,MATCH('Indices Return'!$D$3,Sheet1!$B:$B,0))='Indices Return'!$D$3,(VLOOKUP('Indices Return'!$D$3,Sheet1!$B$15:$BE$1048576,ROW('Indices Return'!F23))/VLOOKUP($L$5,Sheet1!$B$12:$BE$1048576,ROW('Indices Return'!F23)))-1,"Error"),"N/A")</f>
        <v/>
      </c>
      <c r="M28" s="23">
        <f>IFERROR(IF(INDEX(Sheet1!$B:$B,MATCH('Indices Return'!$D$3,Sheet1!$B:$B,0))='Indices Return'!$D$3,(VLOOKUP('Indices Return'!$D$3,Sheet1!$B$15:$BE$1048576,ROW('Indices Return'!L23))/VLOOKUP($M$5,Sheet1!$B$12:$BE$1048576,ROW('Indices Return'!L23)))^0.5-1,"Error"),"N/A")</f>
        <v/>
      </c>
      <c r="N28" s="23">
        <f>IFERROR(IF(INDEX(Sheet1!$B:$B,MATCH('Indices Return'!$D$3,Sheet1!$B:$B,0))='Indices Return'!$D$3,(VLOOKUP('Indices Return'!$D$3,Sheet1!$B$15:$BE$1048576,ROW('Indices Return'!J23))/VLOOKUP($N$5,Sheet1!$B$12:$BE$1048576,ROW('Indices Return'!J23)))^0.333-1,"Error"),"N/A")</f>
        <v/>
      </c>
      <c r="O28" s="23">
        <f>IFERROR(IF(INDEX(Sheet1!$B:$B,MATCH('Indices Return'!$D$3,Sheet1!$B:$B,0))='Indices Return'!$D$3,(VLOOKUP('Indices Return'!$D$3,Sheet1!$B$15:$BE$1048576,ROW('Indices Return'!M23))/VLOOKUP($O$5,Sheet1!$B$12:$BE$1048576,ROW('Indices Return'!M23)))^0.2-1,"Error"),"N/A")</f>
        <v/>
      </c>
      <c r="P28" s="23">
        <f>IFERROR(IF(INDEX(Sheet1!$B:$B,MATCH('Indices Return'!$D$3,Sheet1!$B:$B,0))='Indices Return'!$D$3,(VLOOKUP('Indices Return'!$D$3,Sheet1!$B$15:$BE$1048576,ROW('Indices Return'!N23))/VLOOKUP($P$5,Sheet1!$B$12:$BE$1048576,ROW('Indices Return'!N23)))^0.1-1,"Error"),"N/A")</f>
        <v/>
      </c>
    </row>
    <row r="29">
      <c r="C29" s="15" t="inlineStr">
        <is>
          <t xml:space="preserve">Nifty alpha Low volatility 30 </t>
        </is>
      </c>
      <c r="D29" s="46" t="n"/>
      <c r="E29" s="23">
        <f>IFERROR(IF(INDEX(Sheet1!$B:$B,MATCH('Indices Return'!$D$3,Sheet1!$B:$B,0))='Indices Return'!$D$3,(VLOOKUP('Indices Return'!$D$3,Sheet1!$B$15:$BE$1048576,ROW('Indices Return'!C24))/VLOOKUP('Indices Return'!$E$5,Sheet1!$B$15:$BE$1048576,ROW('Indices Return'!C24)))-1,"Error"),"N/A")</f>
        <v/>
      </c>
      <c r="F29" s="23">
        <f>IFERROR(IF(INDEX(Sheet1!$B:$B,MATCH('Indices Return'!$D$3,Sheet1!$B:$B,0))='Indices Return'!$D$3,(VLOOKUP('Indices Return'!$D$3,Sheet1!$B$15:$BE$1048576,ROW('Indices Return'!G24))/VLOOKUP($F$5,Sheet1!$B$12:$BE$1048576,ROW('Indices Return'!G24)))-1,"Error"),"N/A")</f>
        <v/>
      </c>
      <c r="G29" s="23">
        <f>IFERROR(IF(INDEX(Sheet1!$B:$B,MATCH('Indices Return'!$D$3,Sheet1!$B:$B,0))='Indices Return'!$D$3,(VLOOKUP('Indices Return'!$D$3,Sheet1!$B$15:$BE$1048576,ROW('Indices Return'!D24))/VLOOKUP($G$5,Sheet1!$B$12:$BE$1048576,ROW('Indices Return'!D24)))-1,"Error"),"N/A")</f>
        <v/>
      </c>
      <c r="H29" s="23">
        <f>IFERROR(IF(INDEX(Sheet1!$B:$B,MATCH('Indices Return'!$D$3,Sheet1!$B:$B,0))='Indices Return'!$D$3,(VLOOKUP('Indices Return'!$D$3,Sheet1!$B$15:$BE$1048576,ROW('Indices Return'!E24))/VLOOKUP($H$5,Sheet1!$B$12:$BE$1048576,ROW('Indices Return'!E24)))-1,"Error"),"N/A")</f>
        <v/>
      </c>
      <c r="I29" s="23">
        <f>IFERROR(IF(INDEX(Sheet1!$B:$B,MATCH('Indices Return'!$D$3,Sheet1!$B:$B,0))='Indices Return'!$D$3,(VLOOKUP('Indices Return'!$D$3,Sheet1!$B$15:$BE$1048576,ROW('Indices Return'!H24))/VLOOKUP($I$5,Sheet1!$B$12:$BE$1048576,ROW('Indices Return'!H24)))-1,"Error"),"N/A")</f>
        <v/>
      </c>
      <c r="J29" s="23">
        <f>IFERROR(IF(INDEX(Sheet1!$B:$B,MATCH('Indices Return'!$D$3,Sheet1!$B:$B,0))='Indices Return'!$D$3,(VLOOKUP('Indices Return'!$D$3,Sheet1!$B$15:$BE$1048576,ROW('Indices Return'!I24))/VLOOKUP($J$5,Sheet1!$B$12:$BE$1048576,ROW('Indices Return'!I24)))-1,"Error"),"N/A")</f>
        <v/>
      </c>
      <c r="K29" s="6">
        <f>IFERROR(IF(INDEX(Sheet1!$B:$B,MATCH('Indices Return'!$D$3,Sheet1!$B:$B,0))='Indices Return'!$D$3,(VLOOKUP('Indices Return'!$D$3,Sheet1!$B$15:$BE$1048576,ROW('Indices Return'!O24))/VLOOKUP($K$5,Sheet1!$B$12:$BE$1048576,ROW('Indices Return'!O24)))-1,"Error"),"N/A")</f>
        <v/>
      </c>
      <c r="L29" s="23">
        <f>IFERROR(IF(INDEX(Sheet1!$B:$B,MATCH('Indices Return'!$D$3,Sheet1!$B:$B,0))='Indices Return'!$D$3,(VLOOKUP('Indices Return'!$D$3,Sheet1!$B$15:$BE$1048576,ROW('Indices Return'!F24))/VLOOKUP($L$5,Sheet1!$B$12:$BE$1048576,ROW('Indices Return'!F24)))-1,"Error"),"N/A")</f>
        <v/>
      </c>
      <c r="M29" s="23">
        <f>IFERROR(IF(INDEX(Sheet1!$B:$B,MATCH('Indices Return'!$D$3,Sheet1!$B:$B,0))='Indices Return'!$D$3,(VLOOKUP('Indices Return'!$D$3,Sheet1!$B$15:$BE$1048576,ROW('Indices Return'!L24))/VLOOKUP($M$5,Sheet1!$B$12:$BE$1048576,ROW('Indices Return'!L24)))^0.5-1,"Error"),"N/A")</f>
        <v/>
      </c>
      <c r="N29" s="23">
        <f>IFERROR(IF(INDEX(Sheet1!$B:$B,MATCH('Indices Return'!$D$3,Sheet1!$B:$B,0))='Indices Return'!$D$3,(VLOOKUP('Indices Return'!$D$3,Sheet1!$B$15:$BE$1048576,ROW('Indices Return'!J24))/VLOOKUP($N$5,Sheet1!$B$12:$BE$1048576,ROW('Indices Return'!J24)))^0.333-1,"Error"),"N/A")</f>
        <v/>
      </c>
      <c r="O29" s="23">
        <f>IFERROR(IF(INDEX(Sheet1!$B:$B,MATCH('Indices Return'!$D$3,Sheet1!$B:$B,0))='Indices Return'!$D$3,(VLOOKUP('Indices Return'!$D$3,Sheet1!$B$15:$BE$1048576,ROW('Indices Return'!M24))/VLOOKUP($O$5,Sheet1!$B$12:$BE$1048576,ROW('Indices Return'!M24)))^0.2-1,"Error"),"N/A")</f>
        <v/>
      </c>
      <c r="P29" s="23">
        <f>IFERROR(IF(INDEX(Sheet1!$B:$B,MATCH('Indices Return'!$D$3,Sheet1!$B:$B,0))='Indices Return'!$D$3,(VLOOKUP('Indices Return'!$D$3,Sheet1!$B$15:$BE$1048576,ROW('Indices Return'!N24))/VLOOKUP($P$5,Sheet1!$B$12:$BE$1048576,ROW('Indices Return'!N24)))^0.1-1,"Error"),"N/A")</f>
        <v/>
      </c>
    </row>
    <row r="30">
      <c r="C30" s="15" t="inlineStr">
        <is>
          <t>Nifty India Defence TRI</t>
        </is>
      </c>
      <c r="D30" s="46" t="n"/>
      <c r="E30" s="23">
        <f>IFERROR(IF(INDEX(Sheet1!$B:$B,MATCH('Indices Return'!$D$3,Sheet1!$B:$B,0))='Indices Return'!$D$3,(VLOOKUP('Indices Return'!$D$3,Sheet1!$B$15:$BE$1048576,ROW('Indices Return'!C25))/VLOOKUP('Indices Return'!$E$5,Sheet1!$B$15:$BE$1048576,ROW('Indices Return'!C25)))-1,"Error"),"N/A")</f>
        <v/>
      </c>
      <c r="F30" s="23">
        <f>IFERROR(IF(INDEX(Sheet1!$B:$B,MATCH('Indices Return'!$D$3,Sheet1!$B:$B,0))='Indices Return'!$D$3,(VLOOKUP('Indices Return'!$D$3,Sheet1!$B$15:$BE$1048576,ROW('Indices Return'!G25))/VLOOKUP($F$5,Sheet1!$B$12:$BE$1048576,ROW('Indices Return'!G25)))-1,"Error"),"N/A")</f>
        <v/>
      </c>
      <c r="G30" s="23">
        <f>IFERROR(IF(INDEX(Sheet1!$B:$B,MATCH('Indices Return'!$D$3,Sheet1!$B:$B,0))='Indices Return'!$D$3,(VLOOKUP('Indices Return'!$D$3,Sheet1!$B$15:$BE$1048576,ROW('Indices Return'!D25))/VLOOKUP($G$5,Sheet1!$B$12:$BE$1048576,ROW('Indices Return'!D25)))-1,"Error"),"N/A")</f>
        <v/>
      </c>
      <c r="H30" s="23">
        <f>IFERROR(IF(INDEX(Sheet1!$B:$B,MATCH('Indices Return'!$D$3,Sheet1!$B:$B,0))='Indices Return'!$D$3,(VLOOKUP('Indices Return'!$D$3,Sheet1!$B$15:$BE$1048576,ROW('Indices Return'!E25))/VLOOKUP($H$5,Sheet1!$B$12:$BE$1048576,ROW('Indices Return'!E25)))-1,"Error"),"N/A")</f>
        <v/>
      </c>
      <c r="I30" s="23">
        <f>IFERROR(IF(INDEX(Sheet1!$B:$B,MATCH('Indices Return'!$D$3,Sheet1!$B:$B,0))='Indices Return'!$D$3,(VLOOKUP('Indices Return'!$D$3,Sheet1!$B$15:$BE$1048576,ROW('Indices Return'!H25))/VLOOKUP($I$5,Sheet1!$B$12:$BE$1048576,ROW('Indices Return'!H25)))-1,"Error"),"N/A")</f>
        <v/>
      </c>
      <c r="J30" s="23">
        <f>IFERROR(IF(INDEX(Sheet1!$B:$B,MATCH('Indices Return'!$D$3,Sheet1!$B:$B,0))='Indices Return'!$D$3,(VLOOKUP('Indices Return'!$D$3,Sheet1!$B$15:$BE$1048576,ROW('Indices Return'!I25))/VLOOKUP($J$5,Sheet1!$B$12:$BE$1048576,ROW('Indices Return'!I25)))-1,"Error"),"N/A")</f>
        <v/>
      </c>
      <c r="K30" s="6">
        <f>IFERROR(IF(INDEX(Sheet1!$B:$B,MATCH('Indices Return'!$D$3,Sheet1!$B:$B,0))='Indices Return'!$D$3,(VLOOKUP('Indices Return'!$D$3,Sheet1!$B$15:$BE$1048576,ROW('Indices Return'!O25))/VLOOKUP($K$5,Sheet1!$B$12:$BE$1048576,ROW('Indices Return'!O25)))-1,"Error"),"N/A")</f>
        <v/>
      </c>
      <c r="L30" s="23">
        <f>IFERROR(IF(INDEX(Sheet1!$B:$B,MATCH('Indices Return'!$D$3,Sheet1!$B:$B,0))='Indices Return'!$D$3,(VLOOKUP('Indices Return'!$D$3,Sheet1!$B$15:$BE$1048576,ROW('Indices Return'!F25))/VLOOKUP($L$5,Sheet1!$B$12:$BE$1048576,ROW('Indices Return'!F25)))-1,"Error"),"N/A")</f>
        <v/>
      </c>
      <c r="M30" s="23">
        <f>IFERROR(IF(INDEX(Sheet1!$B:$B,MATCH('Indices Return'!$D$3,Sheet1!$B:$B,0))='Indices Return'!$D$3,(VLOOKUP('Indices Return'!$D$3,Sheet1!$B$15:$BE$1048576,ROW('Indices Return'!L25))/VLOOKUP($M$5,Sheet1!$B$12:$BE$1048576,ROW('Indices Return'!L25)))^0.5-1,"Error"),"N/A")</f>
        <v/>
      </c>
      <c r="N30" s="23">
        <f>IFERROR(IF(INDEX(Sheet1!$B:$B,MATCH('Indices Return'!$D$3,Sheet1!$B:$B,0))='Indices Return'!$D$3,(VLOOKUP('Indices Return'!$D$3,Sheet1!$B$15:$BE$1048576,ROW('Indices Return'!J25))/VLOOKUP($N$5,Sheet1!$B$12:$BE$1048576,ROW('Indices Return'!J25)))^0.333-1,"Error"),"N/A")</f>
        <v/>
      </c>
      <c r="O30" s="23">
        <f>IFERROR(IF(INDEX(Sheet1!$B:$B,MATCH('Indices Return'!$D$3,Sheet1!$B:$B,0))='Indices Return'!$D$3,(VLOOKUP('Indices Return'!$D$3,Sheet1!$B$15:$BE$1048576,ROW('Indices Return'!M25))/VLOOKUP($O$5,Sheet1!$B$12:$BE$1048576,ROW('Indices Return'!M25)))^0.2-1,"Error"),"N/A")</f>
        <v/>
      </c>
      <c r="P30" s="23">
        <f>IFERROR(IF(INDEX(Sheet1!$B:$B,MATCH('Indices Return'!$D$3,Sheet1!$B:$B,0))='Indices Return'!$D$3,(VLOOKUP('Indices Return'!$D$3,Sheet1!$B$15:$BE$1048576,ROW('Indices Return'!N25))/VLOOKUP($P$5,Sheet1!$B$12:$BE$1048576,ROW('Indices Return'!N25)))^0.1-1,"Error"),"N/A")</f>
        <v/>
      </c>
    </row>
    <row r="31">
      <c r="C31" s="15" t="inlineStr">
        <is>
          <t>Nifty PSU Bank TRI</t>
        </is>
      </c>
      <c r="D31" s="46" t="n"/>
      <c r="E31" s="23">
        <f>IFERROR(IF(INDEX(Sheet1!$B:$B,MATCH('Indices Return'!$D$3,Sheet1!$B:$B,0))='Indices Return'!$D$3,(VLOOKUP('Indices Return'!$D$3,Sheet1!$B$15:$BE$1048576,ROW('Indices Return'!C26))/VLOOKUP('Indices Return'!$E$5,Sheet1!$B$15:$BE$1048576,ROW('Indices Return'!C26)))-1,"Error"),"N/A")</f>
        <v/>
      </c>
      <c r="F31" s="23">
        <f>IFERROR(IF(INDEX(Sheet1!$B:$B,MATCH('Indices Return'!$D$3,Sheet1!$B:$B,0))='Indices Return'!$D$3,(VLOOKUP('Indices Return'!$D$3,Sheet1!$B$15:$BE$1048576,ROW('Indices Return'!G26))/VLOOKUP($F$5,Sheet1!$B$12:$BE$1048576,ROW('Indices Return'!G26)))-1,"Error"),"N/A")</f>
        <v/>
      </c>
      <c r="G31" s="23">
        <f>IFERROR(IF(INDEX(Sheet1!$B:$B,MATCH('Indices Return'!$D$3,Sheet1!$B:$B,0))='Indices Return'!$D$3,(VLOOKUP('Indices Return'!$D$3,Sheet1!$B$15:$BE$1048576,ROW('Indices Return'!D26))/VLOOKUP($G$5,Sheet1!$B$12:$BE$1048576,ROW('Indices Return'!D26)))-1,"Error"),"N/A")</f>
        <v/>
      </c>
      <c r="H31" s="23">
        <f>IFERROR(IF(INDEX(Sheet1!$B:$B,MATCH('Indices Return'!$D$3,Sheet1!$B:$B,0))='Indices Return'!$D$3,(VLOOKUP('Indices Return'!$D$3,Sheet1!$B$15:$BE$1048576,ROW('Indices Return'!E26))/VLOOKUP($H$5,Sheet1!$B$12:$BE$1048576,ROW('Indices Return'!E26)))-1,"Error"),"N/A")</f>
        <v/>
      </c>
      <c r="I31" s="23">
        <f>IFERROR(IF(INDEX(Sheet1!$B:$B,MATCH('Indices Return'!$D$3,Sheet1!$B:$B,0))='Indices Return'!$D$3,(VLOOKUP('Indices Return'!$D$3,Sheet1!$B$15:$BE$1048576,ROW('Indices Return'!H26))/VLOOKUP($I$5,Sheet1!$B$12:$BE$1048576,ROW('Indices Return'!H26)))-1,"Error"),"N/A")</f>
        <v/>
      </c>
      <c r="J31" s="23">
        <f>IFERROR(IF(INDEX(Sheet1!$B:$B,MATCH('Indices Return'!$D$3,Sheet1!$B:$B,0))='Indices Return'!$D$3,(VLOOKUP('Indices Return'!$D$3,Sheet1!$B$15:$BE$1048576,ROW('Indices Return'!I26))/VLOOKUP($J$5,Sheet1!$B$12:$BE$1048576,ROW('Indices Return'!I26)))-1,"Error"),"N/A")</f>
        <v/>
      </c>
      <c r="K31" s="6">
        <f>IFERROR(IF(INDEX(Sheet1!$B:$B,MATCH('Indices Return'!$D$3,Sheet1!$B:$B,0))='Indices Return'!$D$3,(VLOOKUP('Indices Return'!$D$3,Sheet1!$B$15:$BE$1048576,ROW('Indices Return'!O26))/VLOOKUP($K$5,Sheet1!$B$12:$BE$1048576,ROW('Indices Return'!O26)))-1,"Error"),"N/A")</f>
        <v/>
      </c>
      <c r="L31" s="23">
        <f>IFERROR(IF(INDEX(Sheet1!$B:$B,MATCH('Indices Return'!$D$3,Sheet1!$B:$B,0))='Indices Return'!$D$3,(VLOOKUP('Indices Return'!$D$3,Sheet1!$B$15:$BE$1048576,ROW('Indices Return'!F26))/VLOOKUP($L$5,Sheet1!$B$12:$BE$1048576,ROW('Indices Return'!F26)))-1,"Error"),"N/A")</f>
        <v/>
      </c>
      <c r="M31" s="23">
        <f>IFERROR(IF(INDEX(Sheet1!$B:$B,MATCH('Indices Return'!$D$3,Sheet1!$B:$B,0))='Indices Return'!$D$3,(VLOOKUP('Indices Return'!$D$3,Sheet1!$B$15:$BE$1048576,ROW('Indices Return'!L26))/VLOOKUP($M$5,Sheet1!$B$12:$BE$1048576,ROW('Indices Return'!L26)))^0.5-1,"Error"),"N/A")</f>
        <v/>
      </c>
      <c r="N31" s="23">
        <f>IFERROR(IF(INDEX(Sheet1!$B:$B,MATCH('Indices Return'!$D$3,Sheet1!$B:$B,0))='Indices Return'!$D$3,(VLOOKUP('Indices Return'!$D$3,Sheet1!$B$15:$BE$1048576,ROW('Indices Return'!J26))/VLOOKUP($N$5,Sheet1!$B$12:$BE$1048576,ROW('Indices Return'!J26)))^0.333-1,"Error"),"N/A")</f>
        <v/>
      </c>
      <c r="O31" s="23">
        <f>IFERROR(IF(INDEX(Sheet1!$B:$B,MATCH('Indices Return'!$D$3,Sheet1!$B:$B,0))='Indices Return'!$D$3,(VLOOKUP('Indices Return'!$D$3,Sheet1!$B$15:$BE$1048576,ROW('Indices Return'!M26))/VLOOKUP($O$5,Sheet1!$B$12:$BE$1048576,ROW('Indices Return'!M26)))^0.2-1,"Error"),"N/A")</f>
        <v/>
      </c>
      <c r="P31" s="23">
        <f>IFERROR(IF(INDEX(Sheet1!$B:$B,MATCH('Indices Return'!$D$3,Sheet1!$B:$B,0))='Indices Return'!$D$3,(VLOOKUP('Indices Return'!$D$3,Sheet1!$B$15:$BE$1048576,ROW('Indices Return'!N26))/VLOOKUP($P$5,Sheet1!$B$12:$BE$1048576,ROW('Indices Return'!N26)))^0.1-1,"Error"),"N/A")</f>
        <v/>
      </c>
    </row>
    <row r="32">
      <c r="C32" s="15" t="inlineStr">
        <is>
          <t>Nifty PSE TRI</t>
        </is>
      </c>
      <c r="D32" s="46" t="n"/>
      <c r="E32" s="23">
        <f>IFERROR(IF(INDEX(Sheet1!$B:$B,MATCH('Indices Return'!$D$3,Sheet1!$B:$B,0))='Indices Return'!$D$3,(VLOOKUP('Indices Return'!$D$3,Sheet1!$B$15:$BE$1048576,ROW('Indices Return'!C27))/VLOOKUP('Indices Return'!$E$5,Sheet1!$B$15:$BE$1048576,ROW('Indices Return'!C27)))-1,"Error"),"N/A")</f>
        <v/>
      </c>
      <c r="F32" s="23">
        <f>IFERROR(IF(INDEX(Sheet1!$B:$B,MATCH('Indices Return'!$D$3,Sheet1!$B:$B,0))='Indices Return'!$D$3,(VLOOKUP('Indices Return'!$D$3,Sheet1!$B$15:$BE$1048576,ROW('Indices Return'!G27))/VLOOKUP($F$5,Sheet1!$B$12:$BE$1048576,ROW('Indices Return'!G27)))-1,"Error"),"N/A")</f>
        <v/>
      </c>
      <c r="G32" s="23">
        <f>IFERROR(IF(INDEX(Sheet1!$B:$B,MATCH('Indices Return'!$D$3,Sheet1!$B:$B,0))='Indices Return'!$D$3,(VLOOKUP('Indices Return'!$D$3,Sheet1!$B$15:$BE$1048576,ROW('Indices Return'!D27))/VLOOKUP($G$5,Sheet1!$B$12:$BE$1048576,ROW('Indices Return'!D27)))-1,"Error"),"N/A")</f>
        <v/>
      </c>
      <c r="H32" s="23">
        <f>IFERROR(IF(INDEX(Sheet1!$B:$B,MATCH('Indices Return'!$D$3,Sheet1!$B:$B,0))='Indices Return'!$D$3,(VLOOKUP('Indices Return'!$D$3,Sheet1!$B$15:$BE$1048576,ROW('Indices Return'!E27))/VLOOKUP($H$5,Sheet1!$B$12:$BE$1048576,ROW('Indices Return'!E27)))-1,"Error"),"N/A")</f>
        <v/>
      </c>
      <c r="I32" s="23">
        <f>IFERROR(IF(INDEX(Sheet1!$B:$B,MATCH('Indices Return'!$D$3,Sheet1!$B:$B,0))='Indices Return'!$D$3,(VLOOKUP('Indices Return'!$D$3,Sheet1!$B$15:$BE$1048576,ROW('Indices Return'!H27))/VLOOKUP($I$5,Sheet1!$B$12:$BE$1048576,ROW('Indices Return'!H27)))-1,"Error"),"N/A")</f>
        <v/>
      </c>
      <c r="J32" s="23">
        <f>IFERROR(IF(INDEX(Sheet1!$B:$B,MATCH('Indices Return'!$D$3,Sheet1!$B:$B,0))='Indices Return'!$D$3,(VLOOKUP('Indices Return'!$D$3,Sheet1!$B$15:$BE$1048576,ROW('Indices Return'!I27))/VLOOKUP($J$5,Sheet1!$B$12:$BE$1048576,ROW('Indices Return'!I27)))-1,"Error"),"N/A")</f>
        <v/>
      </c>
      <c r="K32" s="6">
        <f>IFERROR(IF(INDEX(Sheet1!$B:$B,MATCH('Indices Return'!$D$3,Sheet1!$B:$B,0))='Indices Return'!$D$3,(VLOOKUP('Indices Return'!$D$3,Sheet1!$B$15:$BE$1048576,ROW('Indices Return'!O27))/VLOOKUP($K$5,Sheet1!$B$12:$BE$1048576,ROW('Indices Return'!O27)))-1,"Error"),"N/A")</f>
        <v/>
      </c>
      <c r="L32" s="23">
        <f>IFERROR(IF(INDEX(Sheet1!$B:$B,MATCH('Indices Return'!$D$3,Sheet1!$B:$B,0))='Indices Return'!$D$3,(VLOOKUP('Indices Return'!$D$3,Sheet1!$B$15:$BE$1048576,ROW('Indices Return'!F27))/VLOOKUP($L$5,Sheet1!$B$12:$BE$1048576,ROW('Indices Return'!F27)))-1,"Error"),"N/A")</f>
        <v/>
      </c>
      <c r="M32" s="23">
        <f>IFERROR(IF(INDEX(Sheet1!$B:$B,MATCH('Indices Return'!$D$3,Sheet1!$B:$B,0))='Indices Return'!$D$3,(VLOOKUP('Indices Return'!$D$3,Sheet1!$B$15:$BE$1048576,ROW('Indices Return'!L27))/VLOOKUP($M$5,Sheet1!$B$12:$BE$1048576,ROW('Indices Return'!L27)))^0.5-1,"Error"),"N/A")</f>
        <v/>
      </c>
      <c r="N32" s="23">
        <f>IFERROR(IF(INDEX(Sheet1!$B:$B,MATCH('Indices Return'!$D$3,Sheet1!$B:$B,0))='Indices Return'!$D$3,(VLOOKUP('Indices Return'!$D$3,Sheet1!$B$15:$BE$1048576,ROW('Indices Return'!J27))/VLOOKUP($N$5,Sheet1!$B$12:$BE$1048576,ROW('Indices Return'!J27)))^0.333-1,"Error"),"N/A")</f>
        <v/>
      </c>
      <c r="O32" s="23">
        <f>IFERROR(IF(INDEX(Sheet1!$B:$B,MATCH('Indices Return'!$D$3,Sheet1!$B:$B,0))='Indices Return'!$D$3,(VLOOKUP('Indices Return'!$D$3,Sheet1!$B$15:$BE$1048576,ROW('Indices Return'!M27))/VLOOKUP($O$5,Sheet1!$B$12:$BE$1048576,ROW('Indices Return'!M27)))^0.2-1,"Error"),"N/A")</f>
        <v/>
      </c>
      <c r="P32" s="23">
        <f>IFERROR(IF(INDEX(Sheet1!$B:$B,MATCH('Indices Return'!$D$3,Sheet1!$B:$B,0))='Indices Return'!$D$3,(VLOOKUP('Indices Return'!$D$3,Sheet1!$B$15:$BE$1048576,ROW('Indices Return'!N27))/VLOOKUP($P$5,Sheet1!$B$12:$BE$1048576,ROW('Indices Return'!N27)))^0.1-1,"Error"),"N/A")</f>
        <v/>
      </c>
    </row>
    <row r="33">
      <c r="C33" s="15" t="inlineStr">
        <is>
          <t>Nifty Realty TRI</t>
        </is>
      </c>
      <c r="D33" s="46" t="n"/>
      <c r="E33" s="23">
        <f>IFERROR(IF(INDEX(Sheet1!$B:$B,MATCH('Indices Return'!$D$3,Sheet1!$B:$B,0))='Indices Return'!$D$3,(VLOOKUP('Indices Return'!$D$3,Sheet1!$B$15:$BE$1048576,ROW('Indices Return'!C28))/VLOOKUP('Indices Return'!$E$5,Sheet1!$B$15:$BE$1048576,ROW('Indices Return'!C28)))-1,"Error"),"N/A")</f>
        <v/>
      </c>
      <c r="F33" s="23">
        <f>IFERROR(IF(INDEX(Sheet1!$B:$B,MATCH('Indices Return'!$D$3,Sheet1!$B:$B,0))='Indices Return'!$D$3,(VLOOKUP('Indices Return'!$D$3,Sheet1!$B$15:$BE$1048576,ROW('Indices Return'!G28))/VLOOKUP($F$5,Sheet1!$B$12:$BE$1048576,ROW('Indices Return'!G28)))-1,"Error"),"N/A")</f>
        <v/>
      </c>
      <c r="G33" s="23">
        <f>IFERROR(IF(INDEX(Sheet1!$B:$B,MATCH('Indices Return'!$D$3,Sheet1!$B:$B,0))='Indices Return'!$D$3,(VLOOKUP('Indices Return'!$D$3,Sheet1!$B$15:$BE$1048576,ROW('Indices Return'!D28))/VLOOKUP($G$5,Sheet1!$B$12:$BE$1048576,ROW('Indices Return'!D28)))-1,"Error"),"N/A")</f>
        <v/>
      </c>
      <c r="H33" s="23">
        <f>IFERROR(IF(INDEX(Sheet1!$B:$B,MATCH('Indices Return'!$D$3,Sheet1!$B:$B,0))='Indices Return'!$D$3,(VLOOKUP('Indices Return'!$D$3,Sheet1!$B$15:$BE$1048576,ROW('Indices Return'!E28))/VLOOKUP($H$5,Sheet1!$B$12:$BE$1048576,ROW('Indices Return'!E28)))-1,"Error"),"N/A")</f>
        <v/>
      </c>
      <c r="I33" s="23">
        <f>IFERROR(IF(INDEX(Sheet1!$B:$B,MATCH('Indices Return'!$D$3,Sheet1!$B:$B,0))='Indices Return'!$D$3,(VLOOKUP('Indices Return'!$D$3,Sheet1!$B$15:$BE$1048576,ROW('Indices Return'!H28))/VLOOKUP($I$5,Sheet1!$B$12:$BE$1048576,ROW('Indices Return'!H28)))-1,"Error"),"N/A")</f>
        <v/>
      </c>
      <c r="J33" s="23">
        <f>IFERROR(IF(INDEX(Sheet1!$B:$B,MATCH('Indices Return'!$D$3,Sheet1!$B:$B,0))='Indices Return'!$D$3,(VLOOKUP('Indices Return'!$D$3,Sheet1!$B$15:$BE$1048576,ROW('Indices Return'!I28))/VLOOKUP($J$5,Sheet1!$B$12:$BE$1048576,ROW('Indices Return'!I28)))-1,"Error"),"N/A")</f>
        <v/>
      </c>
      <c r="K33" s="6">
        <f>IFERROR(IF(INDEX(Sheet1!$B:$B,MATCH('Indices Return'!$D$3,Sheet1!$B:$B,0))='Indices Return'!$D$3,(VLOOKUP('Indices Return'!$D$3,Sheet1!$B$15:$BE$1048576,ROW('Indices Return'!O28))/VLOOKUP($K$5,Sheet1!$B$12:$BE$1048576,ROW('Indices Return'!O28)))-1,"Error"),"N/A")</f>
        <v/>
      </c>
      <c r="L33" s="23">
        <f>IFERROR(IF(INDEX(Sheet1!$B:$B,MATCH('Indices Return'!$D$3,Sheet1!$B:$B,0))='Indices Return'!$D$3,(VLOOKUP('Indices Return'!$D$3,Sheet1!$B$15:$BE$1048576,ROW('Indices Return'!F28))/VLOOKUP($L$5,Sheet1!$B$12:$BE$1048576,ROW('Indices Return'!F28)))-1,"Error"),"N/A")</f>
        <v/>
      </c>
      <c r="M33" s="23">
        <f>IFERROR(IF(INDEX(Sheet1!$B:$B,MATCH('Indices Return'!$D$3,Sheet1!$B:$B,0))='Indices Return'!$D$3,(VLOOKUP('Indices Return'!$D$3,Sheet1!$B$15:$BE$1048576,ROW('Indices Return'!L28))/VLOOKUP($M$5,Sheet1!$B$12:$BE$1048576,ROW('Indices Return'!L28)))^0.5-1,"Error"),"N/A")</f>
        <v/>
      </c>
      <c r="N33" s="23">
        <f>IFERROR(IF(INDEX(Sheet1!$B:$B,MATCH('Indices Return'!$D$3,Sheet1!$B:$B,0))='Indices Return'!$D$3,(VLOOKUP('Indices Return'!$D$3,Sheet1!$B$15:$BE$1048576,ROW('Indices Return'!J28))/VLOOKUP($N$5,Sheet1!$B$12:$BE$1048576,ROW('Indices Return'!J28)))^0.333-1,"Error"),"N/A")</f>
        <v/>
      </c>
      <c r="O33" s="23">
        <f>IFERROR(IF(INDEX(Sheet1!$B:$B,MATCH('Indices Return'!$D$3,Sheet1!$B:$B,0))='Indices Return'!$D$3,(VLOOKUP('Indices Return'!$D$3,Sheet1!$B$15:$BE$1048576,ROW('Indices Return'!M28))/VLOOKUP($O$5,Sheet1!$B$12:$BE$1048576,ROW('Indices Return'!M28)))^0.2-1,"Error"),"N/A")</f>
        <v/>
      </c>
      <c r="P33" s="23">
        <f>IFERROR(IF(INDEX(Sheet1!$B:$B,MATCH('Indices Return'!$D$3,Sheet1!$B:$B,0))='Indices Return'!$D$3,(VLOOKUP('Indices Return'!$D$3,Sheet1!$B$15:$BE$1048576,ROW('Indices Return'!N28))/VLOOKUP($P$5,Sheet1!$B$12:$BE$1048576,ROW('Indices Return'!N28)))^0.1-1,"Error"),"N/A")</f>
        <v/>
      </c>
    </row>
    <row r="34">
      <c r="C34" s="15" t="inlineStr">
        <is>
          <t>Nifty Auto TRI</t>
        </is>
      </c>
      <c r="D34" s="46" t="n"/>
      <c r="E34" s="23">
        <f>IFERROR(IF(INDEX(Sheet1!$B:$B,MATCH('Indices Return'!$D$3,Sheet1!$B:$B,0))='Indices Return'!$D$3,(VLOOKUP('Indices Return'!$D$3,Sheet1!$B$15:$BE$1048576,ROW('Indices Return'!C29))/VLOOKUP('Indices Return'!$E$5,Sheet1!$B$15:$BE$1048576,ROW('Indices Return'!C29)))-1,"Error"),"N/A")</f>
        <v/>
      </c>
      <c r="F34" s="23">
        <f>IFERROR(IF(INDEX(Sheet1!$B:$B,MATCH('Indices Return'!$D$3,Sheet1!$B:$B,0))='Indices Return'!$D$3,(VLOOKUP('Indices Return'!$D$3,Sheet1!$B$15:$BE$1048576,ROW('Indices Return'!G29))/VLOOKUP($F$5,Sheet1!$B$12:$BE$1048576,ROW('Indices Return'!G29)))-1,"Error"),"N/A")</f>
        <v/>
      </c>
      <c r="G34" s="23">
        <f>IFERROR(IF(INDEX(Sheet1!$B:$B,MATCH('Indices Return'!$D$3,Sheet1!$B:$B,0))='Indices Return'!$D$3,(VLOOKUP('Indices Return'!$D$3,Sheet1!$B$15:$BE$1048576,ROW('Indices Return'!D29))/VLOOKUP($G$5,Sheet1!$B$12:$BE$1048576,ROW('Indices Return'!D29)))-1,"Error"),"N/A")</f>
        <v/>
      </c>
      <c r="H34" s="23">
        <f>IFERROR(IF(INDEX(Sheet1!$B:$B,MATCH('Indices Return'!$D$3,Sheet1!$B:$B,0))='Indices Return'!$D$3,(VLOOKUP('Indices Return'!$D$3,Sheet1!$B$15:$BE$1048576,ROW('Indices Return'!E29))/VLOOKUP($H$5,Sheet1!$B$12:$BE$1048576,ROW('Indices Return'!E29)))-1,"Error"),"N/A")</f>
        <v/>
      </c>
      <c r="I34" s="23">
        <f>IFERROR(IF(INDEX(Sheet1!$B:$B,MATCH('Indices Return'!$D$3,Sheet1!$B:$B,0))='Indices Return'!$D$3,(VLOOKUP('Indices Return'!$D$3,Sheet1!$B$15:$BE$1048576,ROW('Indices Return'!H29))/VLOOKUP($I$5,Sheet1!$B$12:$BE$1048576,ROW('Indices Return'!H29)))-1,"Error"),"N/A")</f>
        <v/>
      </c>
      <c r="J34" s="23">
        <f>IFERROR(IF(INDEX(Sheet1!$B:$B,MATCH('Indices Return'!$D$3,Sheet1!$B:$B,0))='Indices Return'!$D$3,(VLOOKUP('Indices Return'!$D$3,Sheet1!$B$15:$BE$1048576,ROW('Indices Return'!I29))/VLOOKUP($J$5,Sheet1!$B$12:$BE$1048576,ROW('Indices Return'!I29)))-1,"Error"),"N/A")</f>
        <v/>
      </c>
      <c r="K34" s="6">
        <f>IFERROR(IF(INDEX(Sheet1!$B:$B,MATCH('Indices Return'!$D$3,Sheet1!$B:$B,0))='Indices Return'!$D$3,(VLOOKUP('Indices Return'!$D$3,Sheet1!$B$15:$BE$1048576,ROW('Indices Return'!O29))/VLOOKUP($K$5,Sheet1!$B$12:$BE$1048576,ROW('Indices Return'!O29)))-1,"Error"),"N/A")</f>
        <v/>
      </c>
      <c r="L34" s="23">
        <f>IFERROR(IF(INDEX(Sheet1!$B:$B,MATCH('Indices Return'!$D$3,Sheet1!$B:$B,0))='Indices Return'!$D$3,(VLOOKUP('Indices Return'!$D$3,Sheet1!$B$15:$BE$1048576,ROW('Indices Return'!F29))/VLOOKUP($L$5,Sheet1!$B$12:$BE$1048576,ROW('Indices Return'!F29)))-1,"Error"),"N/A")</f>
        <v/>
      </c>
      <c r="M34" s="23">
        <f>IFERROR(IF(INDEX(Sheet1!$B:$B,MATCH('Indices Return'!$D$3,Sheet1!$B:$B,0))='Indices Return'!$D$3,(VLOOKUP('Indices Return'!$D$3,Sheet1!$B$15:$BE$1048576,ROW('Indices Return'!L29))/VLOOKUP($M$5,Sheet1!$B$12:$BE$1048576,ROW('Indices Return'!L29)))^0.5-1,"Error"),"N/A")</f>
        <v/>
      </c>
      <c r="N34" s="23">
        <f>IFERROR(IF(INDEX(Sheet1!$B:$B,MATCH('Indices Return'!$D$3,Sheet1!$B:$B,0))='Indices Return'!$D$3,(VLOOKUP('Indices Return'!$D$3,Sheet1!$B$15:$BE$1048576,ROW('Indices Return'!J29))/VLOOKUP($N$5,Sheet1!$B$12:$BE$1048576,ROW('Indices Return'!J29)))^0.333-1,"Error"),"N/A")</f>
        <v/>
      </c>
      <c r="O34" s="23">
        <f>IFERROR(IF(INDEX(Sheet1!$B:$B,MATCH('Indices Return'!$D$3,Sheet1!$B:$B,0))='Indices Return'!$D$3,(VLOOKUP('Indices Return'!$D$3,Sheet1!$B$15:$BE$1048576,ROW('Indices Return'!M29))/VLOOKUP($O$5,Sheet1!$B$12:$BE$1048576,ROW('Indices Return'!M29)))^0.2-1,"Error"),"N/A")</f>
        <v/>
      </c>
      <c r="P34" s="23">
        <f>IFERROR(IF(INDEX(Sheet1!$B:$B,MATCH('Indices Return'!$D$3,Sheet1!$B:$B,0))='Indices Return'!$D$3,(VLOOKUP('Indices Return'!$D$3,Sheet1!$B$15:$BE$1048576,ROW('Indices Return'!N29))/VLOOKUP($P$5,Sheet1!$B$12:$BE$1048576,ROW('Indices Return'!N29)))^0.1-1,"Error"),"N/A")</f>
        <v/>
      </c>
    </row>
    <row r="35">
      <c r="C35" s="15" t="inlineStr">
        <is>
          <t>Nifty India Manufacturing TRI</t>
        </is>
      </c>
      <c r="D35" s="46" t="n"/>
      <c r="E35" s="23">
        <f>IFERROR(IF(INDEX(Sheet1!$B:$B,MATCH('Indices Return'!$D$3,Sheet1!$B:$B,0))='Indices Return'!$D$3,(VLOOKUP('Indices Return'!$D$3,Sheet1!$B$15:$BE$1048576,ROW('Indices Return'!C30))/VLOOKUP('Indices Return'!$E$5,Sheet1!$B$15:$BE$1048576,ROW('Indices Return'!C30)))-1,"Error"),"N/A")</f>
        <v/>
      </c>
      <c r="F35" s="23">
        <f>IFERROR(IF(INDEX(Sheet1!$B:$B,MATCH('Indices Return'!$D$3,Sheet1!$B:$B,0))='Indices Return'!$D$3,(VLOOKUP('Indices Return'!$D$3,Sheet1!$B$15:$BE$1048576,ROW('Indices Return'!G30))/VLOOKUP($F$5,Sheet1!$B$12:$BE$1048576,ROW('Indices Return'!G30)))-1,"Error"),"N/A")</f>
        <v/>
      </c>
      <c r="G35" s="23">
        <f>IFERROR(IF(INDEX(Sheet1!$B:$B,MATCH('Indices Return'!$D$3,Sheet1!$B:$B,0))='Indices Return'!$D$3,(VLOOKUP('Indices Return'!$D$3,Sheet1!$B$15:$BE$1048576,ROW('Indices Return'!D30))/VLOOKUP($G$5,Sheet1!$B$12:$BE$1048576,ROW('Indices Return'!D30)))-1,"Error"),"N/A")</f>
        <v/>
      </c>
      <c r="H35" s="23">
        <f>IFERROR(IF(INDEX(Sheet1!$B:$B,MATCH('Indices Return'!$D$3,Sheet1!$B:$B,0))='Indices Return'!$D$3,(VLOOKUP('Indices Return'!$D$3,Sheet1!$B$15:$BE$1048576,ROW('Indices Return'!E30))/VLOOKUP($H$5,Sheet1!$B$12:$BE$1048576,ROW('Indices Return'!E30)))-1,"Error"),"N/A")</f>
        <v/>
      </c>
      <c r="I35" s="23">
        <f>IFERROR(IF(INDEX(Sheet1!$B:$B,MATCH('Indices Return'!$D$3,Sheet1!$B:$B,0))='Indices Return'!$D$3,(VLOOKUP('Indices Return'!$D$3,Sheet1!$B$15:$BE$1048576,ROW('Indices Return'!H30))/VLOOKUP($I$5,Sheet1!$B$12:$BE$1048576,ROW('Indices Return'!H30)))-1,"Error"),"N/A")</f>
        <v/>
      </c>
      <c r="J35" s="23">
        <f>IFERROR(IF(INDEX(Sheet1!$B:$B,MATCH('Indices Return'!$D$3,Sheet1!$B:$B,0))='Indices Return'!$D$3,(VLOOKUP('Indices Return'!$D$3,Sheet1!$B$15:$BE$1048576,ROW('Indices Return'!I30))/VLOOKUP($J$5,Sheet1!$B$12:$BE$1048576,ROW('Indices Return'!I30)))-1,"Error"),"N/A")</f>
        <v/>
      </c>
      <c r="K35" s="6">
        <f>IFERROR(IF(INDEX(Sheet1!$B:$B,MATCH('Indices Return'!$D$3,Sheet1!$B:$B,0))='Indices Return'!$D$3,(VLOOKUP('Indices Return'!$D$3,Sheet1!$B$15:$BE$1048576,ROW('Indices Return'!O30))/VLOOKUP($K$5,Sheet1!$B$12:$BE$1048576,ROW('Indices Return'!O30)))-1,"Error"),"N/A")</f>
        <v/>
      </c>
      <c r="L35" s="23">
        <f>IFERROR(IF(INDEX(Sheet1!$B:$B,MATCH('Indices Return'!$D$3,Sheet1!$B:$B,0))='Indices Return'!$D$3,(VLOOKUP('Indices Return'!$D$3,Sheet1!$B$15:$BE$1048576,ROW('Indices Return'!F30))/VLOOKUP($L$5,Sheet1!$B$12:$BE$1048576,ROW('Indices Return'!F30)))-1,"Error"),"N/A")</f>
        <v/>
      </c>
      <c r="M35" s="23">
        <f>IFERROR(IF(INDEX(Sheet1!$B:$B,MATCH('Indices Return'!$D$3,Sheet1!$B:$B,0))='Indices Return'!$D$3,(VLOOKUP('Indices Return'!$D$3,Sheet1!$B$15:$BE$1048576,ROW('Indices Return'!L30))/VLOOKUP($M$5,Sheet1!$B$12:$BE$1048576,ROW('Indices Return'!L30)))^0.5-1,"Error"),"N/A")</f>
        <v/>
      </c>
      <c r="N35" s="23">
        <f>IFERROR(IF(INDEX(Sheet1!$B:$B,MATCH('Indices Return'!$D$3,Sheet1!$B:$B,0))='Indices Return'!$D$3,(VLOOKUP('Indices Return'!$D$3,Sheet1!$B$15:$BE$1048576,ROW('Indices Return'!J30))/VLOOKUP($N$5,Sheet1!$B$12:$BE$1048576,ROW('Indices Return'!J30)))^0.333-1,"Error"),"N/A")</f>
        <v/>
      </c>
      <c r="O35" s="23">
        <f>IFERROR(IF(INDEX(Sheet1!$B:$B,MATCH('Indices Return'!$D$3,Sheet1!$B:$B,0))='Indices Return'!$D$3,(VLOOKUP('Indices Return'!$D$3,Sheet1!$B$15:$BE$1048576,ROW('Indices Return'!M30))/VLOOKUP($O$5,Sheet1!$B$12:$BE$1048576,ROW('Indices Return'!M30)))^0.2-1,"Error"),"N/A")</f>
        <v/>
      </c>
      <c r="P35" s="23">
        <f>IFERROR(IF(INDEX(Sheet1!$B:$B,MATCH('Indices Return'!$D$3,Sheet1!$B:$B,0))='Indices Return'!$D$3,(VLOOKUP('Indices Return'!$D$3,Sheet1!$B$15:$BE$1048576,ROW('Indices Return'!N30))/VLOOKUP($P$5,Sheet1!$B$12:$BE$1048576,ROW('Indices Return'!N30)))^0.1-1,"Error"),"N/A")</f>
        <v/>
      </c>
    </row>
    <row r="36">
      <c r="C36" s="15" t="inlineStr">
        <is>
          <t>Nifty Infrastructure TRI</t>
        </is>
      </c>
      <c r="D36" s="46" t="n"/>
      <c r="E36" s="23">
        <f>IFERROR(IF(INDEX(Sheet1!$B:$B,MATCH('Indices Return'!$D$3,Sheet1!$B:$B,0))='Indices Return'!$D$3,(VLOOKUP('Indices Return'!$D$3,Sheet1!$B$15:$BE$1048576,ROW('Indices Return'!C31))/VLOOKUP('Indices Return'!$E$5,Sheet1!$B$15:$BE$1048576,ROW('Indices Return'!C31)))-1,"Error"),"N/A")</f>
        <v/>
      </c>
      <c r="F36" s="23">
        <f>IFERROR(IF(INDEX(Sheet1!$B:$B,MATCH('Indices Return'!$D$3,Sheet1!$B:$B,0))='Indices Return'!$D$3,(VLOOKUP('Indices Return'!$D$3,Sheet1!$B$15:$BE$1048576,ROW('Indices Return'!G31))/VLOOKUP($F$5,Sheet1!$B$12:$BE$1048576,ROW('Indices Return'!G31)))-1,"Error"),"N/A")</f>
        <v/>
      </c>
      <c r="G36" s="23">
        <f>IFERROR(IF(INDEX(Sheet1!$B:$B,MATCH('Indices Return'!$D$3,Sheet1!$B:$B,0))='Indices Return'!$D$3,(VLOOKUP('Indices Return'!$D$3,Sheet1!$B$15:$BE$1048576,ROW('Indices Return'!D31))/VLOOKUP($G$5,Sheet1!$B$12:$BE$1048576,ROW('Indices Return'!D31)))-1,"Error"),"N/A")</f>
        <v/>
      </c>
      <c r="H36" s="23">
        <f>IFERROR(IF(INDEX(Sheet1!$B:$B,MATCH('Indices Return'!$D$3,Sheet1!$B:$B,0))='Indices Return'!$D$3,(VLOOKUP('Indices Return'!$D$3,Sheet1!$B$15:$BE$1048576,ROW('Indices Return'!E31))/VLOOKUP($H$5,Sheet1!$B$12:$BE$1048576,ROW('Indices Return'!E31)))-1,"Error"),"N/A")</f>
        <v/>
      </c>
      <c r="I36" s="23">
        <f>IFERROR(IF(INDEX(Sheet1!$B:$B,MATCH('Indices Return'!$D$3,Sheet1!$B:$B,0))='Indices Return'!$D$3,(VLOOKUP('Indices Return'!$D$3,Sheet1!$B$15:$BE$1048576,ROW('Indices Return'!H31))/VLOOKUP($I$5,Sheet1!$B$12:$BE$1048576,ROW('Indices Return'!H31)))-1,"Error"),"N/A")</f>
        <v/>
      </c>
      <c r="J36" s="23">
        <f>IFERROR(IF(INDEX(Sheet1!$B:$B,MATCH('Indices Return'!$D$3,Sheet1!$B:$B,0))='Indices Return'!$D$3,(VLOOKUP('Indices Return'!$D$3,Sheet1!$B$15:$BE$1048576,ROW('Indices Return'!I31))/VLOOKUP($J$5,Sheet1!$B$12:$BE$1048576,ROW('Indices Return'!I31)))-1,"Error"),"N/A")</f>
        <v/>
      </c>
      <c r="K36" s="6">
        <f>IFERROR(IF(INDEX(Sheet1!$B:$B,MATCH('Indices Return'!$D$3,Sheet1!$B:$B,0))='Indices Return'!$D$3,(VLOOKUP('Indices Return'!$D$3,Sheet1!$B$15:$BE$1048576,ROW('Indices Return'!O31))/VLOOKUP($K$5,Sheet1!$B$12:$BE$1048576,ROW('Indices Return'!O31)))-1,"Error"),"N/A")</f>
        <v/>
      </c>
      <c r="L36" s="23">
        <f>IFERROR(IF(INDEX(Sheet1!$B:$B,MATCH('Indices Return'!$D$3,Sheet1!$B:$B,0))='Indices Return'!$D$3,(VLOOKUP('Indices Return'!$D$3,Sheet1!$B$15:$BE$1048576,ROW('Indices Return'!F31))/VLOOKUP($L$5,Sheet1!$B$12:$BE$1048576,ROW('Indices Return'!F31)))-1,"Error"),"N/A")</f>
        <v/>
      </c>
      <c r="M36" s="23">
        <f>IFERROR(IF(INDEX(Sheet1!$B:$B,MATCH('Indices Return'!$D$3,Sheet1!$B:$B,0))='Indices Return'!$D$3,(VLOOKUP('Indices Return'!$D$3,Sheet1!$B$15:$BE$1048576,ROW('Indices Return'!L31))/VLOOKUP($M$5,Sheet1!$B$12:$BE$1048576,ROW('Indices Return'!L31)))^0.5-1,"Error"),"N/A")</f>
        <v/>
      </c>
      <c r="N36" s="23">
        <f>IFERROR(IF(INDEX(Sheet1!$B:$B,MATCH('Indices Return'!$D$3,Sheet1!$B:$B,0))='Indices Return'!$D$3,(VLOOKUP('Indices Return'!$D$3,Sheet1!$B$15:$BE$1048576,ROW('Indices Return'!J31))/VLOOKUP($N$5,Sheet1!$B$12:$BE$1048576,ROW('Indices Return'!J31)))^0.333-1,"Error"),"N/A")</f>
        <v/>
      </c>
      <c r="O36" s="23">
        <f>IFERROR(IF(INDEX(Sheet1!$B:$B,MATCH('Indices Return'!$D$3,Sheet1!$B:$B,0))='Indices Return'!$D$3,(VLOOKUP('Indices Return'!$D$3,Sheet1!$B$15:$BE$1048576,ROW('Indices Return'!M31))/VLOOKUP($O$5,Sheet1!$B$12:$BE$1048576,ROW('Indices Return'!M31)))^0.2-1,"Error"),"N/A")</f>
        <v/>
      </c>
      <c r="P36" s="23">
        <f>IFERROR(IF(INDEX(Sheet1!$B:$B,MATCH('Indices Return'!$D$3,Sheet1!$B:$B,0))='Indices Return'!$D$3,(VLOOKUP('Indices Return'!$D$3,Sheet1!$B$15:$BE$1048576,ROW('Indices Return'!N31))/VLOOKUP($P$5,Sheet1!$B$12:$BE$1048576,ROW('Indices Return'!N31)))^0.1-1,"Error"),"N/A")</f>
        <v/>
      </c>
    </row>
    <row r="37">
      <c r="C37" s="15" t="inlineStr">
        <is>
          <t>Nifty Healthcare TRI</t>
        </is>
      </c>
      <c r="D37" s="46" t="n"/>
      <c r="E37" s="23">
        <f>IFERROR(IF(INDEX(Sheet1!$B:$B,MATCH('Indices Return'!$D$3,Sheet1!$B:$B,0))='Indices Return'!$D$3,(VLOOKUP('Indices Return'!$D$3,Sheet1!$B$15:$BE$1048576,ROW('Indices Return'!C32))/VLOOKUP('Indices Return'!$E$5,Sheet1!$B$15:$BE$1048576,ROW('Indices Return'!C32)))-1,"Error"),"N/A")</f>
        <v/>
      </c>
      <c r="F37" s="23">
        <f>IFERROR(IF(INDEX(Sheet1!$B:$B,MATCH('Indices Return'!$D$3,Sheet1!$B:$B,0))='Indices Return'!$D$3,(VLOOKUP('Indices Return'!$D$3,Sheet1!$B$15:$BE$1048576,ROW('Indices Return'!G32))/VLOOKUP($F$5,Sheet1!$B$12:$BE$1048576,ROW('Indices Return'!G32)))-1,"Error"),"N/A")</f>
        <v/>
      </c>
      <c r="G37" s="23">
        <f>IFERROR(IF(INDEX(Sheet1!$B:$B,MATCH('Indices Return'!$D$3,Sheet1!$B:$B,0))='Indices Return'!$D$3,(VLOOKUP('Indices Return'!$D$3,Sheet1!$B$15:$BE$1048576,ROW('Indices Return'!D32))/VLOOKUP($G$5,Sheet1!$B$12:$BE$1048576,ROW('Indices Return'!D32)))-1,"Error"),"N/A")</f>
        <v/>
      </c>
      <c r="H37" s="23">
        <f>IFERROR(IF(INDEX(Sheet1!$B:$B,MATCH('Indices Return'!$D$3,Sheet1!$B:$B,0))='Indices Return'!$D$3,(VLOOKUP('Indices Return'!$D$3,Sheet1!$B$15:$BE$1048576,ROW('Indices Return'!E32))/VLOOKUP($H$5,Sheet1!$B$12:$BE$1048576,ROW('Indices Return'!E32)))-1,"Error"),"N/A")</f>
        <v/>
      </c>
      <c r="I37" s="23">
        <f>IFERROR(IF(INDEX(Sheet1!$B:$B,MATCH('Indices Return'!$D$3,Sheet1!$B:$B,0))='Indices Return'!$D$3,(VLOOKUP('Indices Return'!$D$3,Sheet1!$B$15:$BE$1048576,ROW('Indices Return'!H32))/VLOOKUP($I$5,Sheet1!$B$12:$BE$1048576,ROW('Indices Return'!H32)))-1,"Error"),"N/A")</f>
        <v/>
      </c>
      <c r="J37" s="23">
        <f>IFERROR(IF(INDEX(Sheet1!$B:$B,MATCH('Indices Return'!$D$3,Sheet1!$B:$B,0))='Indices Return'!$D$3,(VLOOKUP('Indices Return'!$D$3,Sheet1!$B$15:$BE$1048576,ROW('Indices Return'!I32))/VLOOKUP($J$5,Sheet1!$B$12:$BE$1048576,ROW('Indices Return'!I32)))-1,"Error"),"N/A")</f>
        <v/>
      </c>
      <c r="K37" s="6">
        <f>IFERROR(IF(INDEX(Sheet1!$B:$B,MATCH('Indices Return'!$D$3,Sheet1!$B:$B,0))='Indices Return'!$D$3,(VLOOKUP('Indices Return'!$D$3,Sheet1!$B$15:$BE$1048576,ROW('Indices Return'!O32))/VLOOKUP($K$5,Sheet1!$B$12:$BE$1048576,ROW('Indices Return'!O32)))-1,"Error"),"N/A")</f>
        <v/>
      </c>
      <c r="L37" s="23">
        <f>IFERROR(IF(INDEX(Sheet1!$B:$B,MATCH('Indices Return'!$D$3,Sheet1!$B:$B,0))='Indices Return'!$D$3,(VLOOKUP('Indices Return'!$D$3,Sheet1!$B$15:$BE$1048576,ROW('Indices Return'!F32))/VLOOKUP($L$5,Sheet1!$B$12:$BE$1048576,ROW('Indices Return'!F32)))-1,"Error"),"N/A")</f>
        <v/>
      </c>
      <c r="M37" s="23">
        <f>IFERROR(IF(INDEX(Sheet1!$B:$B,MATCH('Indices Return'!$D$3,Sheet1!$B:$B,0))='Indices Return'!$D$3,(VLOOKUP('Indices Return'!$D$3,Sheet1!$B$15:$BE$1048576,ROW('Indices Return'!L32))/VLOOKUP($M$5,Sheet1!$B$12:$BE$1048576,ROW('Indices Return'!L32)))^0.5-1,"Error"),"N/A")</f>
        <v/>
      </c>
      <c r="N37" s="23">
        <f>IFERROR(IF(INDEX(Sheet1!$B:$B,MATCH('Indices Return'!$D$3,Sheet1!$B:$B,0))='Indices Return'!$D$3,(VLOOKUP('Indices Return'!$D$3,Sheet1!$B$15:$BE$1048576,ROW('Indices Return'!J32))/VLOOKUP($N$5,Sheet1!$B$12:$BE$1048576,ROW('Indices Return'!J32)))^0.333-1,"Error"),"N/A")</f>
        <v/>
      </c>
      <c r="O37" s="23">
        <f>IFERROR(IF(INDEX(Sheet1!$B:$B,MATCH('Indices Return'!$D$3,Sheet1!$B:$B,0))='Indices Return'!$D$3,(VLOOKUP('Indices Return'!$D$3,Sheet1!$B$15:$BE$1048576,ROW('Indices Return'!M32))/VLOOKUP($O$5,Sheet1!$B$12:$BE$1048576,ROW('Indices Return'!M32)))^0.2-1,"Error"),"N/A")</f>
        <v/>
      </c>
      <c r="P37" s="23">
        <f>IFERROR(IF(INDEX(Sheet1!$B:$B,MATCH('Indices Return'!$D$3,Sheet1!$B:$B,0))='Indices Return'!$D$3,(VLOOKUP('Indices Return'!$D$3,Sheet1!$B$15:$BE$1048576,ROW('Indices Return'!N32))/VLOOKUP($P$5,Sheet1!$B$12:$BE$1048576,ROW('Indices Return'!N32)))^0.1-1,"Error"),"N/A")</f>
        <v/>
      </c>
    </row>
    <row r="38">
      <c r="C38" s="15" t="inlineStr">
        <is>
          <t>Nifty Metal TRI</t>
        </is>
      </c>
      <c r="D38" s="46" t="n"/>
      <c r="E38" s="23">
        <f>IFERROR(IF(INDEX(Sheet1!$B:$B,MATCH('Indices Return'!$D$3,Sheet1!$B:$B,0))='Indices Return'!$D$3,(VLOOKUP('Indices Return'!$D$3,Sheet1!$B$15:$BE$1048576,ROW('Indices Return'!C33))/VLOOKUP('Indices Return'!$E$5,Sheet1!$B$15:$BE$1048576,ROW('Indices Return'!C33)))-1,"Error"),"N/A")</f>
        <v/>
      </c>
      <c r="F38" s="23">
        <f>IFERROR(IF(INDEX(Sheet1!$B:$B,MATCH('Indices Return'!$D$3,Sheet1!$B:$B,0))='Indices Return'!$D$3,(VLOOKUP('Indices Return'!$D$3,Sheet1!$B$15:$BE$1048576,ROW('Indices Return'!G33))/VLOOKUP($F$5,Sheet1!$B$12:$BE$1048576,ROW('Indices Return'!G33)))-1,"Error"),"N/A")</f>
        <v/>
      </c>
      <c r="G38" s="23">
        <f>IFERROR(IF(INDEX(Sheet1!$B:$B,MATCH('Indices Return'!$D$3,Sheet1!$B:$B,0))='Indices Return'!$D$3,(VLOOKUP('Indices Return'!$D$3,Sheet1!$B$15:$BE$1048576,ROW('Indices Return'!D33))/VLOOKUP($G$5,Sheet1!$B$12:$BE$1048576,ROW('Indices Return'!D33)))-1,"Error"),"N/A")</f>
        <v/>
      </c>
      <c r="H38" s="23">
        <f>IFERROR(IF(INDEX(Sheet1!$B:$B,MATCH('Indices Return'!$D$3,Sheet1!$B:$B,0))='Indices Return'!$D$3,(VLOOKUP('Indices Return'!$D$3,Sheet1!$B$15:$BE$1048576,ROW('Indices Return'!E33))/VLOOKUP($H$5,Sheet1!$B$12:$BE$1048576,ROW('Indices Return'!E33)))-1,"Error"),"N/A")</f>
        <v/>
      </c>
      <c r="I38" s="23">
        <f>IFERROR(IF(INDEX(Sheet1!$B:$B,MATCH('Indices Return'!$D$3,Sheet1!$B:$B,0))='Indices Return'!$D$3,(VLOOKUP('Indices Return'!$D$3,Sheet1!$B$15:$BE$1048576,ROW('Indices Return'!H33))/VLOOKUP($I$5,Sheet1!$B$12:$BE$1048576,ROW('Indices Return'!H33)))-1,"Error"),"N/A")</f>
        <v/>
      </c>
      <c r="J38" s="23">
        <f>IFERROR(IF(INDEX(Sheet1!$B:$B,MATCH('Indices Return'!$D$3,Sheet1!$B:$B,0))='Indices Return'!$D$3,(VLOOKUP('Indices Return'!$D$3,Sheet1!$B$15:$BE$1048576,ROW('Indices Return'!I33))/VLOOKUP($J$5,Sheet1!$B$12:$BE$1048576,ROW('Indices Return'!I33)))-1,"Error"),"N/A")</f>
        <v/>
      </c>
      <c r="K38" s="6">
        <f>IFERROR(IF(INDEX(Sheet1!$B:$B,MATCH('Indices Return'!$D$3,Sheet1!$B:$B,0))='Indices Return'!$D$3,(VLOOKUP('Indices Return'!$D$3,Sheet1!$B$15:$BE$1048576,ROW('Indices Return'!O33))/VLOOKUP($K$5,Sheet1!$B$12:$BE$1048576,ROW('Indices Return'!O33)))-1,"Error"),"N/A")</f>
        <v/>
      </c>
      <c r="L38" s="23">
        <f>IFERROR(IF(INDEX(Sheet1!$B:$B,MATCH('Indices Return'!$D$3,Sheet1!$B:$B,0))='Indices Return'!$D$3,(VLOOKUP('Indices Return'!$D$3,Sheet1!$B$15:$BE$1048576,ROW('Indices Return'!F33))/VLOOKUP($L$5,Sheet1!$B$12:$BE$1048576,ROW('Indices Return'!F33)))-1,"Error"),"N/A")</f>
        <v/>
      </c>
      <c r="M38" s="23">
        <f>IFERROR(IF(INDEX(Sheet1!$B:$B,MATCH('Indices Return'!$D$3,Sheet1!$B:$B,0))='Indices Return'!$D$3,(VLOOKUP('Indices Return'!$D$3,Sheet1!$B$15:$BE$1048576,ROW('Indices Return'!L33))/VLOOKUP($M$5,Sheet1!$B$12:$BE$1048576,ROW('Indices Return'!L33)))^0.5-1,"Error"),"N/A")</f>
        <v/>
      </c>
      <c r="N38" s="23">
        <f>IFERROR(IF(INDEX(Sheet1!$B:$B,MATCH('Indices Return'!$D$3,Sheet1!$B:$B,0))='Indices Return'!$D$3,(VLOOKUP('Indices Return'!$D$3,Sheet1!$B$15:$BE$1048576,ROW('Indices Return'!J33))/VLOOKUP($N$5,Sheet1!$B$12:$BE$1048576,ROW('Indices Return'!J33)))^0.333-1,"Error"),"N/A")</f>
        <v/>
      </c>
      <c r="O38" s="23">
        <f>IFERROR(IF(INDEX(Sheet1!$B:$B,MATCH('Indices Return'!$D$3,Sheet1!$B:$B,0))='Indices Return'!$D$3,(VLOOKUP('Indices Return'!$D$3,Sheet1!$B$15:$BE$1048576,ROW('Indices Return'!M33))/VLOOKUP($O$5,Sheet1!$B$12:$BE$1048576,ROW('Indices Return'!M33)))^0.2-1,"Error"),"N/A")</f>
        <v/>
      </c>
      <c r="P38" s="23">
        <f>IFERROR(IF(INDEX(Sheet1!$B:$B,MATCH('Indices Return'!$D$3,Sheet1!$B:$B,0))='Indices Return'!$D$3,(VLOOKUP('Indices Return'!$D$3,Sheet1!$B$15:$BE$1048576,ROW('Indices Return'!N33))/VLOOKUP($P$5,Sheet1!$B$12:$BE$1048576,ROW('Indices Return'!N33)))^0.1-1,"Error"),"N/A")</f>
        <v/>
      </c>
    </row>
    <row r="39">
      <c r="C39" s="15" t="inlineStr">
        <is>
          <t>BSE Consumer Discretionary TRI</t>
        </is>
      </c>
      <c r="D39" s="46" t="n"/>
      <c r="E39" s="23">
        <f>IFERROR(IF(INDEX(Sheet1!$B:$B,MATCH('Indices Return'!$D$3,Sheet1!$B:$B,0))='Indices Return'!$D$3,(VLOOKUP('Indices Return'!$D$3,Sheet1!$B$15:$BE$1048576,ROW('Indices Return'!C34))/VLOOKUP('Indices Return'!$E$5,Sheet1!$B$15:$BE$1048576,ROW('Indices Return'!C34)))-1,"Error"),"N/A")</f>
        <v/>
      </c>
      <c r="F39" s="23">
        <f>IFERROR(IF(INDEX(Sheet1!$B:$B,MATCH('Indices Return'!$D$3,Sheet1!$B:$B,0))='Indices Return'!$D$3,(VLOOKUP('Indices Return'!$D$3,Sheet1!$B$15:$BE$1048576,ROW('Indices Return'!G34))/VLOOKUP($F$5,Sheet1!$B$12:$BE$1048576,ROW('Indices Return'!G34)))-1,"Error"),"N/A")</f>
        <v/>
      </c>
      <c r="G39" s="23">
        <f>IFERROR(IF(INDEX(Sheet1!$B:$B,MATCH('Indices Return'!$D$3,Sheet1!$B:$B,0))='Indices Return'!$D$3,(VLOOKUP('Indices Return'!$D$3,Sheet1!$B$15:$BE$1048576,ROW('Indices Return'!D34))/VLOOKUP($G$5,Sheet1!$B$12:$BE$1048576,ROW('Indices Return'!D34)))-1,"Error"),"N/A")</f>
        <v/>
      </c>
      <c r="H39" s="23">
        <f>IFERROR(IF(INDEX(Sheet1!$B:$B,MATCH('Indices Return'!$D$3,Sheet1!$B:$B,0))='Indices Return'!$D$3,(VLOOKUP('Indices Return'!$D$3,Sheet1!$B$15:$BE$1048576,ROW('Indices Return'!E34))/VLOOKUP($H$5,Sheet1!$B$12:$BE$1048576,ROW('Indices Return'!E34)))-1,"Error"),"N/A")</f>
        <v/>
      </c>
      <c r="I39" s="23">
        <f>IFERROR(IF(INDEX(Sheet1!$B:$B,MATCH('Indices Return'!$D$3,Sheet1!$B:$B,0))='Indices Return'!$D$3,(VLOOKUP('Indices Return'!$D$3,Sheet1!$B$15:$BE$1048576,ROW('Indices Return'!H34))/VLOOKUP($I$5,Sheet1!$B$12:$BE$1048576,ROW('Indices Return'!H34)))-1,"Error"),"N/A")</f>
        <v/>
      </c>
      <c r="J39" s="23">
        <f>IFERROR(IF(INDEX(Sheet1!$B:$B,MATCH('Indices Return'!$D$3,Sheet1!$B:$B,0))='Indices Return'!$D$3,(VLOOKUP('Indices Return'!$D$3,Sheet1!$B$15:$BE$1048576,ROW('Indices Return'!I34))/VLOOKUP($J$5,Sheet1!$B$12:$BE$1048576,ROW('Indices Return'!I34)))-1,"Error"),"N/A")</f>
        <v/>
      </c>
      <c r="K39" s="6">
        <f>IFERROR(IF(INDEX(Sheet1!$B:$B,MATCH('Indices Return'!$D$3,Sheet1!$B:$B,0))='Indices Return'!$D$3,(VLOOKUP('Indices Return'!$D$3,Sheet1!$B$15:$BE$1048576,ROW('Indices Return'!O34))/VLOOKUP($K$5,Sheet1!$B$12:$BE$1048576,ROW('Indices Return'!O34)))-1,"Error"),"N/A")</f>
        <v/>
      </c>
      <c r="L39" s="23">
        <f>IFERROR(IF(INDEX(Sheet1!$B:$B,MATCH('Indices Return'!$D$3,Sheet1!$B:$B,0))='Indices Return'!$D$3,(VLOOKUP('Indices Return'!$D$3,Sheet1!$B$15:$BE$1048576,ROW('Indices Return'!F34))/VLOOKUP($L$5,Sheet1!$B$12:$BE$1048576,ROW('Indices Return'!F34)))-1,"Error"),"N/A")</f>
        <v/>
      </c>
      <c r="M39" s="23">
        <f>IFERROR(IF(INDEX(Sheet1!$B:$B,MATCH('Indices Return'!$D$3,Sheet1!$B:$B,0))='Indices Return'!$D$3,(VLOOKUP('Indices Return'!$D$3,Sheet1!$B$15:$BE$1048576,ROW('Indices Return'!L34))/VLOOKUP($M$5,Sheet1!$B$12:$BE$1048576,ROW('Indices Return'!L34)))^0.5-1,"Error"),"N/A")</f>
        <v/>
      </c>
      <c r="N39" s="23">
        <f>IFERROR(IF(INDEX(Sheet1!$B:$B,MATCH('Indices Return'!$D$3,Sheet1!$B:$B,0))='Indices Return'!$D$3,(VLOOKUP('Indices Return'!$D$3,Sheet1!$B$15:$BE$1048576,ROW('Indices Return'!J34))/VLOOKUP($N$5,Sheet1!$B$12:$BE$1048576,ROW('Indices Return'!J34)))^0.333-1,"Error"),"N/A")</f>
        <v/>
      </c>
      <c r="O39" s="23">
        <f>IFERROR(IF(INDEX(Sheet1!$B:$B,MATCH('Indices Return'!$D$3,Sheet1!$B:$B,0))='Indices Return'!$D$3,(VLOOKUP('Indices Return'!$D$3,Sheet1!$B$15:$BE$1048576,ROW('Indices Return'!M34))/VLOOKUP($O$5,Sheet1!$B$12:$BE$1048576,ROW('Indices Return'!M34)))^0.2-1,"Error"),"N/A")</f>
        <v/>
      </c>
      <c r="P39" s="23">
        <f>IFERROR(IF(INDEX(Sheet1!$B:$B,MATCH('Indices Return'!$D$3,Sheet1!$B:$B,0))='Indices Return'!$D$3,(VLOOKUP('Indices Return'!$D$3,Sheet1!$B$15:$BE$1048576,ROW('Indices Return'!N34))/VLOOKUP($P$5,Sheet1!$B$12:$BE$1048576,ROW('Indices Return'!N34)))^0.1-1,"Error"),"N/A")</f>
        <v/>
      </c>
    </row>
    <row r="40">
      <c r="C40" s="15" t="inlineStr">
        <is>
          <t>Nifty Financial Services TRI</t>
        </is>
      </c>
      <c r="D40" s="46" t="n"/>
      <c r="E40" s="23">
        <f>IFERROR(IF(INDEX(Sheet1!$B:$B,MATCH('Indices Return'!$D$3,Sheet1!$B:$B,0))='Indices Return'!$D$3,(VLOOKUP('Indices Return'!$D$3,Sheet1!$B$15:$BE$1048576,ROW('Indices Return'!C35))/VLOOKUP('Indices Return'!$E$5,Sheet1!$B$15:$BE$1048576,ROW('Indices Return'!C35)))-1,"Error"),"N/A")</f>
        <v/>
      </c>
      <c r="F40" s="23">
        <f>IFERROR(IF(INDEX(Sheet1!$B:$B,MATCH('Indices Return'!$D$3,Sheet1!$B:$B,0))='Indices Return'!$D$3,(VLOOKUP('Indices Return'!$D$3,Sheet1!$B$15:$BE$1048576,ROW('Indices Return'!G35))/VLOOKUP($F$5,Sheet1!$B$12:$BE$1048576,ROW('Indices Return'!G35)))-1,"Error"),"N/A")</f>
        <v/>
      </c>
      <c r="G40" s="23">
        <f>IFERROR(IF(INDEX(Sheet1!$B:$B,MATCH('Indices Return'!$D$3,Sheet1!$B:$B,0))='Indices Return'!$D$3,(VLOOKUP('Indices Return'!$D$3,Sheet1!$B$15:$BE$1048576,ROW('Indices Return'!D35))/VLOOKUP($G$5,Sheet1!$B$12:$BE$1048576,ROW('Indices Return'!D35)))-1,"Error"),"N/A")</f>
        <v/>
      </c>
      <c r="H40" s="23">
        <f>IFERROR(IF(INDEX(Sheet1!$B:$B,MATCH('Indices Return'!$D$3,Sheet1!$B:$B,0))='Indices Return'!$D$3,(VLOOKUP('Indices Return'!$D$3,Sheet1!$B$15:$BE$1048576,ROW('Indices Return'!E35))/VLOOKUP($H$5,Sheet1!$B$12:$BE$1048576,ROW('Indices Return'!E35)))-1,"Error"),"N/A")</f>
        <v/>
      </c>
      <c r="I40" s="23">
        <f>IFERROR(IF(INDEX(Sheet1!$B:$B,MATCH('Indices Return'!$D$3,Sheet1!$B:$B,0))='Indices Return'!$D$3,(VLOOKUP('Indices Return'!$D$3,Sheet1!$B$15:$BE$1048576,ROW('Indices Return'!H35))/VLOOKUP($I$5,Sheet1!$B$12:$BE$1048576,ROW('Indices Return'!H35)))-1,"Error"),"N/A")</f>
        <v/>
      </c>
      <c r="J40" s="23">
        <f>IFERROR(IF(INDEX(Sheet1!$B:$B,MATCH('Indices Return'!$D$3,Sheet1!$B:$B,0))='Indices Return'!$D$3,(VLOOKUP('Indices Return'!$D$3,Sheet1!$B$15:$BE$1048576,ROW('Indices Return'!I35))/VLOOKUP($J$5,Sheet1!$B$12:$BE$1048576,ROW('Indices Return'!I35)))-1,"Error"),"N/A")</f>
        <v/>
      </c>
      <c r="K40" s="6">
        <f>IFERROR(IF(INDEX(Sheet1!$B:$B,MATCH('Indices Return'!$D$3,Sheet1!$B:$B,0))='Indices Return'!$D$3,(VLOOKUP('Indices Return'!$D$3,Sheet1!$B$15:$BE$1048576,ROW('Indices Return'!O35))/VLOOKUP($K$5,Sheet1!$B$12:$BE$1048576,ROW('Indices Return'!O35)))-1,"Error"),"N/A")</f>
        <v/>
      </c>
      <c r="L40" s="23">
        <f>IFERROR(IF(INDEX(Sheet1!$B:$B,MATCH('Indices Return'!$D$3,Sheet1!$B:$B,0))='Indices Return'!$D$3,(VLOOKUP('Indices Return'!$D$3,Sheet1!$B$15:$BE$1048576,ROW('Indices Return'!F35))/VLOOKUP($L$5,Sheet1!$B$12:$BE$1048576,ROW('Indices Return'!F35)))-1,"Error"),"N/A")</f>
        <v/>
      </c>
      <c r="M40" s="23">
        <f>IFERROR(IF(INDEX(Sheet1!$B:$B,MATCH('Indices Return'!$D$3,Sheet1!$B:$B,0))='Indices Return'!$D$3,(VLOOKUP('Indices Return'!$D$3,Sheet1!$B$15:$BE$1048576,ROW('Indices Return'!L35))/VLOOKUP($M$5,Sheet1!$B$12:$BE$1048576,ROW('Indices Return'!L35)))^0.5-1,"Error"),"N/A")</f>
        <v/>
      </c>
      <c r="N40" s="23">
        <f>IFERROR(IF(INDEX(Sheet1!$B:$B,MATCH('Indices Return'!$D$3,Sheet1!$B:$B,0))='Indices Return'!$D$3,(VLOOKUP('Indices Return'!$D$3,Sheet1!$B$15:$BE$1048576,ROW('Indices Return'!J35))/VLOOKUP($N$5,Sheet1!$B$12:$BE$1048576,ROW('Indices Return'!J35)))^0.333-1,"Error"),"N/A")</f>
        <v/>
      </c>
      <c r="O40" s="23">
        <f>IFERROR(IF(INDEX(Sheet1!$B:$B,MATCH('Indices Return'!$D$3,Sheet1!$B:$B,0))='Indices Return'!$D$3,(VLOOKUP('Indices Return'!$D$3,Sheet1!$B$15:$BE$1048576,ROW('Indices Return'!M35))/VLOOKUP($O$5,Sheet1!$B$12:$BE$1048576,ROW('Indices Return'!M35)))^0.2-1,"Error"),"N/A")</f>
        <v/>
      </c>
      <c r="P40" s="23">
        <f>IFERROR(IF(INDEX(Sheet1!$B:$B,MATCH('Indices Return'!$D$3,Sheet1!$B:$B,0))='Indices Return'!$D$3,(VLOOKUP('Indices Return'!$D$3,Sheet1!$B$15:$BE$1048576,ROW('Indices Return'!N35))/VLOOKUP($P$5,Sheet1!$B$12:$BE$1048576,ROW('Indices Return'!N35)))^0.1-1,"Error"),"N/A")</f>
        <v/>
      </c>
    </row>
    <row r="41">
      <c r="C41" s="15" t="inlineStr">
        <is>
          <t>Nifty Commodities TRI</t>
        </is>
      </c>
      <c r="D41" s="46" t="n"/>
      <c r="E41" s="23">
        <f>IFERROR(IF(INDEX(Sheet1!$B:$B,MATCH('Indices Return'!$D$3,Sheet1!$B:$B,0))='Indices Return'!$D$3,(VLOOKUP('Indices Return'!$D$3,Sheet1!$B$15:$BE$1048576,ROW('Indices Return'!C36))/VLOOKUP('Indices Return'!$E$5,Sheet1!$B$15:$BE$1048576,ROW('Indices Return'!C36)))-1,"Error"),"N/A")</f>
        <v/>
      </c>
      <c r="F41" s="23">
        <f>IFERROR(IF(INDEX(Sheet1!$B:$B,MATCH('Indices Return'!$D$3,Sheet1!$B:$B,0))='Indices Return'!$D$3,(VLOOKUP('Indices Return'!$D$3,Sheet1!$B$15:$BE$1048576,ROW('Indices Return'!G36))/VLOOKUP($F$5,Sheet1!$B$12:$BE$1048576,ROW('Indices Return'!G36)))-1,"Error"),"N/A")</f>
        <v/>
      </c>
      <c r="G41" s="23">
        <f>IFERROR(IF(INDEX(Sheet1!$B:$B,MATCH('Indices Return'!$D$3,Sheet1!$B:$B,0))='Indices Return'!$D$3,(VLOOKUP('Indices Return'!$D$3,Sheet1!$B$15:$BE$1048576,ROW('Indices Return'!D36))/VLOOKUP($G$5,Sheet1!$B$12:$BE$1048576,ROW('Indices Return'!D36)))-1,"Error"),"N/A")</f>
        <v/>
      </c>
      <c r="H41" s="23">
        <f>IFERROR(IF(INDEX(Sheet1!$B:$B,MATCH('Indices Return'!$D$3,Sheet1!$B:$B,0))='Indices Return'!$D$3,(VLOOKUP('Indices Return'!$D$3,Sheet1!$B$15:$BE$1048576,ROW('Indices Return'!E36))/VLOOKUP($H$5,Sheet1!$B$12:$BE$1048576,ROW('Indices Return'!E36)))-1,"Error"),"N/A")</f>
        <v/>
      </c>
      <c r="I41" s="23">
        <f>IFERROR(IF(INDEX(Sheet1!$B:$B,MATCH('Indices Return'!$D$3,Sheet1!$B:$B,0))='Indices Return'!$D$3,(VLOOKUP('Indices Return'!$D$3,Sheet1!$B$15:$BE$1048576,ROW('Indices Return'!H36))/VLOOKUP($I$5,Sheet1!$B$12:$BE$1048576,ROW('Indices Return'!H36)))-1,"Error"),"N/A")</f>
        <v/>
      </c>
      <c r="J41" s="23">
        <f>IFERROR(IF(INDEX(Sheet1!$B:$B,MATCH('Indices Return'!$D$3,Sheet1!$B:$B,0))='Indices Return'!$D$3,(VLOOKUP('Indices Return'!$D$3,Sheet1!$B$15:$BE$1048576,ROW('Indices Return'!I36))/VLOOKUP($J$5,Sheet1!$B$12:$BE$1048576,ROW('Indices Return'!I36)))-1,"Error"),"N/A")</f>
        <v/>
      </c>
      <c r="K41" s="6">
        <f>IFERROR(IF(INDEX(Sheet1!$B:$B,MATCH('Indices Return'!$D$3,Sheet1!$B:$B,0))='Indices Return'!$D$3,(VLOOKUP('Indices Return'!$D$3,Sheet1!$B$15:$BE$1048576,ROW('Indices Return'!O36))/VLOOKUP($K$5,Sheet1!$B$12:$BE$1048576,ROW('Indices Return'!O36)))-1,"Error"),"N/A")</f>
        <v/>
      </c>
      <c r="L41" s="23">
        <f>IFERROR(IF(INDEX(Sheet1!$B:$B,MATCH('Indices Return'!$D$3,Sheet1!$B:$B,0))='Indices Return'!$D$3,(VLOOKUP('Indices Return'!$D$3,Sheet1!$B$15:$BE$1048576,ROW('Indices Return'!F36))/VLOOKUP($L$5,Sheet1!$B$12:$BE$1048576,ROW('Indices Return'!F36)))-1,"Error"),"N/A")</f>
        <v/>
      </c>
      <c r="M41" s="23">
        <f>IFERROR(IF(INDEX(Sheet1!$B:$B,MATCH('Indices Return'!$D$3,Sheet1!$B:$B,0))='Indices Return'!$D$3,(VLOOKUP('Indices Return'!$D$3,Sheet1!$B$15:$BE$1048576,ROW('Indices Return'!L36))/VLOOKUP($M$5,Sheet1!$B$12:$BE$1048576,ROW('Indices Return'!L36)))^0.5-1,"Error"),"N/A")</f>
        <v/>
      </c>
      <c r="N41" s="23">
        <f>IFERROR(IF(INDEX(Sheet1!$B:$B,MATCH('Indices Return'!$D$3,Sheet1!$B:$B,0))='Indices Return'!$D$3,(VLOOKUP('Indices Return'!$D$3,Sheet1!$B$15:$BE$1048576,ROW('Indices Return'!J36))/VLOOKUP($N$5,Sheet1!$B$12:$BE$1048576,ROW('Indices Return'!J36)))^0.333-1,"Error"),"N/A")</f>
        <v/>
      </c>
      <c r="O41" s="23">
        <f>IFERROR(IF(INDEX(Sheet1!$B:$B,MATCH('Indices Return'!$D$3,Sheet1!$B:$B,0))='Indices Return'!$D$3,(VLOOKUP('Indices Return'!$D$3,Sheet1!$B$15:$BE$1048576,ROW('Indices Return'!M36))/VLOOKUP($O$5,Sheet1!$B$12:$BE$1048576,ROW('Indices Return'!M36)))^0.2-1,"Error"),"N/A")</f>
        <v/>
      </c>
      <c r="P41" s="23">
        <f>IFERROR(IF(INDEX(Sheet1!$B:$B,MATCH('Indices Return'!$D$3,Sheet1!$B:$B,0))='Indices Return'!$D$3,(VLOOKUP('Indices Return'!$D$3,Sheet1!$B$15:$BE$1048576,ROW('Indices Return'!N36))/VLOOKUP($P$5,Sheet1!$B$12:$BE$1048576,ROW('Indices Return'!N36)))^0.1-1,"Error"),"N/A")</f>
        <v/>
      </c>
    </row>
    <row r="42">
      <c r="C42" s="15" t="inlineStr">
        <is>
          <t>Nifty Bank TRI</t>
        </is>
      </c>
      <c r="D42" s="46" t="n"/>
      <c r="E42" s="23">
        <f>IFERROR(IF(INDEX(Sheet1!$B:$B,MATCH('Indices Return'!$D$3,Sheet1!$B:$B,0))='Indices Return'!$D$3,(VLOOKUP('Indices Return'!$D$3,Sheet1!$B$15:$BE$1048576,ROW('Indices Return'!C37))/VLOOKUP('Indices Return'!$E$5,Sheet1!$B$15:$BE$1048576,ROW('Indices Return'!C37)))-1,"Error"),"N/A")</f>
        <v/>
      </c>
      <c r="F42" s="23">
        <f>IFERROR(IF(INDEX(Sheet1!$B:$B,MATCH('Indices Return'!$D$3,Sheet1!$B:$B,0))='Indices Return'!$D$3,(VLOOKUP('Indices Return'!$D$3,Sheet1!$B$15:$BE$1048576,ROW('Indices Return'!G37))/VLOOKUP($F$5,Sheet1!$B$12:$BE$1048576,ROW('Indices Return'!G37)))-1,"Error"),"N/A")</f>
        <v/>
      </c>
      <c r="G42" s="23">
        <f>IFERROR(IF(INDEX(Sheet1!$B:$B,MATCH('Indices Return'!$D$3,Sheet1!$B:$B,0))='Indices Return'!$D$3,(VLOOKUP('Indices Return'!$D$3,Sheet1!$B$15:$BE$1048576,ROW('Indices Return'!D37))/VLOOKUP($G$5,Sheet1!$B$12:$BE$1048576,ROW('Indices Return'!D37)))-1,"Error"),"N/A")</f>
        <v/>
      </c>
      <c r="H42" s="23">
        <f>IFERROR(IF(INDEX(Sheet1!$B:$B,MATCH('Indices Return'!$D$3,Sheet1!$B:$B,0))='Indices Return'!$D$3,(VLOOKUP('Indices Return'!$D$3,Sheet1!$B$15:$BE$1048576,ROW('Indices Return'!E37))/VLOOKUP($H$5,Sheet1!$B$12:$BE$1048576,ROW('Indices Return'!E37)))-1,"Error"),"N/A")</f>
        <v/>
      </c>
      <c r="I42" s="23">
        <f>IFERROR(IF(INDEX(Sheet1!$B:$B,MATCH('Indices Return'!$D$3,Sheet1!$B:$B,0))='Indices Return'!$D$3,(VLOOKUP('Indices Return'!$D$3,Sheet1!$B$15:$BE$1048576,ROW('Indices Return'!H37))/VLOOKUP($I$5,Sheet1!$B$12:$BE$1048576,ROW('Indices Return'!H37)))-1,"Error"),"N/A")</f>
        <v/>
      </c>
      <c r="J42" s="23">
        <f>IFERROR(IF(INDEX(Sheet1!$B:$B,MATCH('Indices Return'!$D$3,Sheet1!$B:$B,0))='Indices Return'!$D$3,(VLOOKUP('Indices Return'!$D$3,Sheet1!$B$15:$BE$1048576,ROW('Indices Return'!I37))/VLOOKUP($J$5,Sheet1!$B$12:$BE$1048576,ROW('Indices Return'!I37)))-1,"Error"),"N/A")</f>
        <v/>
      </c>
      <c r="K42" s="6">
        <f>IFERROR(IF(INDEX(Sheet1!$B:$B,MATCH('Indices Return'!$D$3,Sheet1!$B:$B,0))='Indices Return'!$D$3,(VLOOKUP('Indices Return'!$D$3,Sheet1!$B$15:$BE$1048576,ROW('Indices Return'!O37))/VLOOKUP($K$5,Sheet1!$B$12:$BE$1048576,ROW('Indices Return'!O37)))-1,"Error"),"N/A")</f>
        <v/>
      </c>
      <c r="L42" s="23">
        <f>IFERROR(IF(INDEX(Sheet1!$B:$B,MATCH('Indices Return'!$D$3,Sheet1!$B:$B,0))='Indices Return'!$D$3,(VLOOKUP('Indices Return'!$D$3,Sheet1!$B$15:$BE$1048576,ROW('Indices Return'!F37))/VLOOKUP($L$5,Sheet1!$B$12:$BE$1048576,ROW('Indices Return'!F37)))-1,"Error"),"N/A")</f>
        <v/>
      </c>
      <c r="M42" s="23">
        <f>IFERROR(IF(INDEX(Sheet1!$B:$B,MATCH('Indices Return'!$D$3,Sheet1!$B:$B,0))='Indices Return'!$D$3,(VLOOKUP('Indices Return'!$D$3,Sheet1!$B$15:$BE$1048576,ROW('Indices Return'!L37))/VLOOKUP($M$5,Sheet1!$B$12:$BE$1048576,ROW('Indices Return'!L37)))^0.5-1,"Error"),"N/A")</f>
        <v/>
      </c>
      <c r="N42" s="23">
        <f>IFERROR(IF(INDEX(Sheet1!$B:$B,MATCH('Indices Return'!$D$3,Sheet1!$B:$B,0))='Indices Return'!$D$3,(VLOOKUP('Indices Return'!$D$3,Sheet1!$B$15:$BE$1048576,ROW('Indices Return'!J37))/VLOOKUP($N$5,Sheet1!$B$12:$BE$1048576,ROW('Indices Return'!J37)))^0.333-1,"Error"),"N/A")</f>
        <v/>
      </c>
      <c r="O42" s="23">
        <f>IFERROR(IF(INDEX(Sheet1!$B:$B,MATCH('Indices Return'!$D$3,Sheet1!$B:$B,0))='Indices Return'!$D$3,(VLOOKUP('Indices Return'!$D$3,Sheet1!$B$15:$BE$1048576,ROW('Indices Return'!M37))/VLOOKUP($O$5,Sheet1!$B$12:$BE$1048576,ROW('Indices Return'!M37)))^0.2-1,"Error"),"N/A")</f>
        <v/>
      </c>
      <c r="P42" s="23">
        <f>IFERROR(IF(INDEX(Sheet1!$B:$B,MATCH('Indices Return'!$D$3,Sheet1!$B:$B,0))='Indices Return'!$D$3,(VLOOKUP('Indices Return'!$D$3,Sheet1!$B$15:$BE$1048576,ROW('Indices Return'!N37))/VLOOKUP($P$5,Sheet1!$B$12:$BE$1048576,ROW('Indices Return'!N37)))^0.1-1,"Error"),"N/A")</f>
        <v/>
      </c>
    </row>
    <row r="43">
      <c r="C43" s="15" t="inlineStr">
        <is>
          <t>BSE Utilities TRI</t>
        </is>
      </c>
      <c r="D43" s="46" t="n"/>
      <c r="E43" s="23">
        <f>IFERROR(IF(INDEX(Sheet1!$B:$B,MATCH('Indices Return'!$D$3,Sheet1!$B:$B,0))='Indices Return'!$D$3,(VLOOKUP('Indices Return'!$D$3,Sheet1!$B$15:$BE$1048576,ROW('Indices Return'!C38))/VLOOKUP('Indices Return'!$E$5,Sheet1!$B$15:$BE$1048576,ROW('Indices Return'!C38)))-1,"Error"),"N/A")</f>
        <v/>
      </c>
      <c r="F43" s="23">
        <f>IFERROR(IF(INDEX(Sheet1!$B:$B,MATCH('Indices Return'!$D$3,Sheet1!$B:$B,0))='Indices Return'!$D$3,(VLOOKUP('Indices Return'!$D$3,Sheet1!$B$15:$BE$1048576,ROW('Indices Return'!G38))/VLOOKUP($F$5,Sheet1!$B$12:$BE$1048576,ROW('Indices Return'!G38)))-1,"Error"),"N/A")</f>
        <v/>
      </c>
      <c r="G43" s="23">
        <f>IFERROR(IF(INDEX(Sheet1!$B:$B,MATCH('Indices Return'!$D$3,Sheet1!$B:$B,0))='Indices Return'!$D$3,(VLOOKUP('Indices Return'!$D$3,Sheet1!$B$15:$BE$1048576,ROW('Indices Return'!D38))/VLOOKUP($G$5,Sheet1!$B$12:$BE$1048576,ROW('Indices Return'!D38)))-1,"Error"),"N/A")</f>
        <v/>
      </c>
      <c r="H43" s="23">
        <f>IFERROR(IF(INDEX(Sheet1!$B:$B,MATCH('Indices Return'!$D$3,Sheet1!$B:$B,0))='Indices Return'!$D$3,(VLOOKUP('Indices Return'!$D$3,Sheet1!$B$15:$BE$1048576,ROW('Indices Return'!E38))/VLOOKUP($H$5,Sheet1!$B$12:$BE$1048576,ROW('Indices Return'!E38)))-1,"Error"),"N/A")</f>
        <v/>
      </c>
      <c r="I43" s="23">
        <f>IFERROR(IF(INDEX(Sheet1!$B:$B,MATCH('Indices Return'!$D$3,Sheet1!$B:$B,0))='Indices Return'!$D$3,(VLOOKUP('Indices Return'!$D$3,Sheet1!$B$15:$BE$1048576,ROW('Indices Return'!H38))/VLOOKUP($I$5,Sheet1!$B$12:$BE$1048576,ROW('Indices Return'!H38)))-1,"Error"),"N/A")</f>
        <v/>
      </c>
      <c r="J43" s="23">
        <f>IFERROR(IF(INDEX(Sheet1!$B:$B,MATCH('Indices Return'!$D$3,Sheet1!$B:$B,0))='Indices Return'!$D$3,(VLOOKUP('Indices Return'!$D$3,Sheet1!$B$15:$BE$1048576,ROW('Indices Return'!I38))/VLOOKUP($J$5,Sheet1!$B$12:$BE$1048576,ROW('Indices Return'!I38)))-1,"Error"),"N/A")</f>
        <v/>
      </c>
      <c r="K43" s="6">
        <f>IFERROR(IF(INDEX(Sheet1!$B:$B,MATCH('Indices Return'!$D$3,Sheet1!$B:$B,0))='Indices Return'!$D$3,(VLOOKUP('Indices Return'!$D$3,Sheet1!$B$15:$BE$1048576,ROW('Indices Return'!O38))/VLOOKUP($K$5,Sheet1!$B$12:$BE$1048576,ROW('Indices Return'!O38)))-1,"Error"),"N/A")</f>
        <v/>
      </c>
      <c r="L43" s="23">
        <f>IFERROR(IF(INDEX(Sheet1!$B:$B,MATCH('Indices Return'!$D$3,Sheet1!$B:$B,0))='Indices Return'!$D$3,(VLOOKUP('Indices Return'!$D$3,Sheet1!$B$15:$BE$1048576,ROW('Indices Return'!F38))/VLOOKUP($L$5,Sheet1!$B$12:$BE$1048576,ROW('Indices Return'!F38)))-1,"Error"),"N/A")</f>
        <v/>
      </c>
      <c r="M43" s="23">
        <f>IFERROR(IF(INDEX(Sheet1!$B:$B,MATCH('Indices Return'!$D$3,Sheet1!$B:$B,0))='Indices Return'!$D$3,(VLOOKUP('Indices Return'!$D$3,Sheet1!$B$15:$BE$1048576,ROW('Indices Return'!L38))/VLOOKUP($M$5,Sheet1!$B$12:$BE$1048576,ROW('Indices Return'!L38)))^0.5-1,"Error"),"N/A")</f>
        <v/>
      </c>
      <c r="N43" s="23">
        <f>IFERROR(IF(INDEX(Sheet1!$B:$B,MATCH('Indices Return'!$D$3,Sheet1!$B:$B,0))='Indices Return'!$D$3,(VLOOKUP('Indices Return'!$D$3,Sheet1!$B$15:$BE$1048576,ROW('Indices Return'!J38))/VLOOKUP($N$5,Sheet1!$B$12:$BE$1048576,ROW('Indices Return'!J38)))^0.333-1,"Error"),"N/A")</f>
        <v/>
      </c>
      <c r="O43" s="23">
        <f>IFERROR(IF(INDEX(Sheet1!$B:$B,MATCH('Indices Return'!$D$3,Sheet1!$B:$B,0))='Indices Return'!$D$3,(VLOOKUP('Indices Return'!$D$3,Sheet1!$B$15:$BE$1048576,ROW('Indices Return'!M38))/VLOOKUP($O$5,Sheet1!$B$12:$BE$1048576,ROW('Indices Return'!M38)))^0.2-1,"Error"),"N/A")</f>
        <v/>
      </c>
      <c r="P43" s="23">
        <f>IFERROR(IF(INDEX(Sheet1!$B:$B,MATCH('Indices Return'!$D$3,Sheet1!$B:$B,0))='Indices Return'!$D$3,(VLOOKUP('Indices Return'!$D$3,Sheet1!$B$15:$BE$1048576,ROW('Indices Return'!N38))/VLOOKUP($P$5,Sheet1!$B$12:$BE$1048576,ROW('Indices Return'!N38)))^0.1-1,"Error"),"N/A")</f>
        <v/>
      </c>
    </row>
    <row r="44">
      <c r="C44" s="15" t="inlineStr">
        <is>
          <t>Nifty Private Bank TRI</t>
        </is>
      </c>
      <c r="D44" s="46" t="n"/>
      <c r="E44" s="23">
        <f>IFERROR(IF(INDEX(Sheet1!$B:$B,MATCH('Indices Return'!$D$3,Sheet1!$B:$B,0))='Indices Return'!$D$3,(VLOOKUP('Indices Return'!$D$3,Sheet1!$B$15:$BE$1048576,ROW('Indices Return'!C39))/VLOOKUP('Indices Return'!$E$5,Sheet1!$B$15:$BE$1048576,ROW('Indices Return'!C39)))-1,"Error"),"N/A")</f>
        <v/>
      </c>
      <c r="F44" s="23">
        <f>IFERROR(IF(INDEX(Sheet1!$B:$B,MATCH('Indices Return'!$D$3,Sheet1!$B:$B,0))='Indices Return'!$D$3,(VLOOKUP('Indices Return'!$D$3,Sheet1!$B$15:$BE$1048576,ROW('Indices Return'!G39))/VLOOKUP($F$5,Sheet1!$B$12:$BE$1048576,ROW('Indices Return'!G39)))-1,"Error"),"N/A")</f>
        <v/>
      </c>
      <c r="G44" s="23">
        <f>IFERROR(IF(INDEX(Sheet1!$B:$B,MATCH('Indices Return'!$D$3,Sheet1!$B:$B,0))='Indices Return'!$D$3,(VLOOKUP('Indices Return'!$D$3,Sheet1!$B$15:$BE$1048576,ROW('Indices Return'!D39))/VLOOKUP($G$5,Sheet1!$B$12:$BE$1048576,ROW('Indices Return'!D39)))-1,"Error"),"N/A")</f>
        <v/>
      </c>
      <c r="H44" s="23">
        <f>IFERROR(IF(INDEX(Sheet1!$B:$B,MATCH('Indices Return'!$D$3,Sheet1!$B:$B,0))='Indices Return'!$D$3,(VLOOKUP('Indices Return'!$D$3,Sheet1!$B$15:$BE$1048576,ROW('Indices Return'!E39))/VLOOKUP($H$5,Sheet1!$B$12:$BE$1048576,ROW('Indices Return'!E39)))-1,"Error"),"N/A")</f>
        <v/>
      </c>
      <c r="I44" s="23">
        <f>IFERROR(IF(INDEX(Sheet1!$B:$B,MATCH('Indices Return'!$D$3,Sheet1!$B:$B,0))='Indices Return'!$D$3,(VLOOKUP('Indices Return'!$D$3,Sheet1!$B$15:$BE$1048576,ROW('Indices Return'!H39))/VLOOKUP($I$5,Sheet1!$B$12:$BE$1048576,ROW('Indices Return'!H39)))-1,"Error"),"N/A")</f>
        <v/>
      </c>
      <c r="J44" s="23">
        <f>IFERROR(IF(INDEX(Sheet1!$B:$B,MATCH('Indices Return'!$D$3,Sheet1!$B:$B,0))='Indices Return'!$D$3,(VLOOKUP('Indices Return'!$D$3,Sheet1!$B$15:$BE$1048576,ROW('Indices Return'!I39))/VLOOKUP($J$5,Sheet1!$B$12:$BE$1048576,ROW('Indices Return'!I39)))-1,"Error"),"N/A")</f>
        <v/>
      </c>
      <c r="K44" s="6">
        <f>IFERROR(IF(INDEX(Sheet1!$B:$B,MATCH('Indices Return'!$D$3,Sheet1!$B:$B,0))='Indices Return'!$D$3,(VLOOKUP('Indices Return'!$D$3,Sheet1!$B$15:$BE$1048576,ROW('Indices Return'!O39))/VLOOKUP($K$5,Sheet1!$B$12:$BE$1048576,ROW('Indices Return'!O39)))-1,"Error"),"N/A")</f>
        <v/>
      </c>
      <c r="L44" s="23">
        <f>IFERROR(IF(INDEX(Sheet1!$B:$B,MATCH('Indices Return'!$D$3,Sheet1!$B:$B,0))='Indices Return'!$D$3,(VLOOKUP('Indices Return'!$D$3,Sheet1!$B$15:$BE$1048576,ROW('Indices Return'!F39))/VLOOKUP($L$5,Sheet1!$B$12:$BE$1048576,ROW('Indices Return'!F39)))-1,"Error"),"N/A")</f>
        <v/>
      </c>
      <c r="M44" s="23">
        <f>IFERROR(IF(INDEX(Sheet1!$B:$B,MATCH('Indices Return'!$D$3,Sheet1!$B:$B,0))='Indices Return'!$D$3,(VLOOKUP('Indices Return'!$D$3,Sheet1!$B$15:$BE$1048576,ROW('Indices Return'!L39))/VLOOKUP($M$5,Sheet1!$B$12:$BE$1048576,ROW('Indices Return'!L39)))^0.5-1,"Error"),"N/A")</f>
        <v/>
      </c>
      <c r="N44" s="23">
        <f>IFERROR(IF(INDEX(Sheet1!$B:$B,MATCH('Indices Return'!$D$3,Sheet1!$B:$B,0))='Indices Return'!$D$3,(VLOOKUP('Indices Return'!$D$3,Sheet1!$B$15:$BE$1048576,ROW('Indices Return'!J39))/VLOOKUP($N$5,Sheet1!$B$12:$BE$1048576,ROW('Indices Return'!J39)))^0.333-1,"Error"),"N/A")</f>
        <v/>
      </c>
      <c r="O44" s="23">
        <f>IFERROR(IF(INDEX(Sheet1!$B:$B,MATCH('Indices Return'!$D$3,Sheet1!$B:$B,0))='Indices Return'!$D$3,(VLOOKUP('Indices Return'!$D$3,Sheet1!$B$15:$BE$1048576,ROW('Indices Return'!M39))/VLOOKUP($O$5,Sheet1!$B$12:$BE$1048576,ROW('Indices Return'!M39)))^0.2-1,"Error"),"N/A")</f>
        <v/>
      </c>
      <c r="P44" s="23">
        <f>IFERROR(IF(INDEX(Sheet1!$B:$B,MATCH('Indices Return'!$D$3,Sheet1!$B:$B,0))='Indices Return'!$D$3,(VLOOKUP('Indices Return'!$D$3,Sheet1!$B$15:$BE$1048576,ROW('Indices Return'!N39))/VLOOKUP($P$5,Sheet1!$B$12:$BE$1048576,ROW('Indices Return'!N39)))^0.1-1,"Error"),"N/A")</f>
        <v/>
      </c>
    </row>
    <row r="45">
      <c r="C45" s="15" t="inlineStr">
        <is>
          <t>NIFTY100 ESG TRI</t>
        </is>
      </c>
      <c r="D45" s="46" t="n"/>
      <c r="E45" s="23">
        <f>IFERROR(IF(INDEX(Sheet1!$B:$B,MATCH('Indices Return'!$D$3,Sheet1!$B:$B,0))='Indices Return'!$D$3,(VLOOKUP('Indices Return'!$D$3,Sheet1!$B$15:$BE$1048576,ROW('Indices Return'!C40))/VLOOKUP('Indices Return'!$E$5,Sheet1!$B$15:$BE$1048576,ROW('Indices Return'!C40)))-1,"Error"),"N/A")</f>
        <v/>
      </c>
      <c r="F45" s="23">
        <f>IFERROR(IF(INDEX(Sheet1!$B:$B,MATCH('Indices Return'!$D$3,Sheet1!$B:$B,0))='Indices Return'!$D$3,(VLOOKUP('Indices Return'!$D$3,Sheet1!$B$15:$BE$1048576,ROW('Indices Return'!G40))/VLOOKUP($F$5,Sheet1!$B$12:$BE$1048576,ROW('Indices Return'!G40)))-1,"Error"),"N/A")</f>
        <v/>
      </c>
      <c r="G45" s="23">
        <f>IFERROR(IF(INDEX(Sheet1!$B:$B,MATCH('Indices Return'!$D$3,Sheet1!$B:$B,0))='Indices Return'!$D$3,(VLOOKUP('Indices Return'!$D$3,Sheet1!$B$15:$BE$1048576,ROW('Indices Return'!D40))/VLOOKUP($G$5,Sheet1!$B$12:$BE$1048576,ROW('Indices Return'!D40)))-1,"Error"),"N/A")</f>
        <v/>
      </c>
      <c r="H45" s="23">
        <f>IFERROR(IF(INDEX(Sheet1!$B:$B,MATCH('Indices Return'!$D$3,Sheet1!$B:$B,0))='Indices Return'!$D$3,(VLOOKUP('Indices Return'!$D$3,Sheet1!$B$15:$BE$1048576,ROW('Indices Return'!E40))/VLOOKUP($H$5,Sheet1!$B$12:$BE$1048576,ROW('Indices Return'!E40)))-1,"Error"),"N/A")</f>
        <v/>
      </c>
      <c r="I45" s="23">
        <f>IFERROR(IF(INDEX(Sheet1!$B:$B,MATCH('Indices Return'!$D$3,Sheet1!$B:$B,0))='Indices Return'!$D$3,(VLOOKUP('Indices Return'!$D$3,Sheet1!$B$15:$BE$1048576,ROW('Indices Return'!H40))/VLOOKUP($I$5,Sheet1!$B$12:$BE$1048576,ROW('Indices Return'!H40)))-1,"Error"),"N/A")</f>
        <v/>
      </c>
      <c r="J45" s="23">
        <f>IFERROR(IF(INDEX(Sheet1!$B:$B,MATCH('Indices Return'!$D$3,Sheet1!$B:$B,0))='Indices Return'!$D$3,(VLOOKUP('Indices Return'!$D$3,Sheet1!$B$15:$BE$1048576,ROW('Indices Return'!I40))/VLOOKUP($J$5,Sheet1!$B$12:$BE$1048576,ROW('Indices Return'!I40)))-1,"Error"),"N/A")</f>
        <v/>
      </c>
      <c r="K45" s="6">
        <f>IFERROR(IF(INDEX(Sheet1!$B:$B,MATCH('Indices Return'!$D$3,Sheet1!$B:$B,0))='Indices Return'!$D$3,(VLOOKUP('Indices Return'!$D$3,Sheet1!$B$15:$BE$1048576,ROW('Indices Return'!O40))/VLOOKUP($K$5,Sheet1!$B$12:$BE$1048576,ROW('Indices Return'!O40)))-1,"Error"),"N/A")</f>
        <v/>
      </c>
      <c r="L45" s="23">
        <f>IFERROR(IF(INDEX(Sheet1!$B:$B,MATCH('Indices Return'!$D$3,Sheet1!$B:$B,0))='Indices Return'!$D$3,(VLOOKUP('Indices Return'!$D$3,Sheet1!$B$15:$BE$1048576,ROW('Indices Return'!F40))/VLOOKUP($L$5,Sheet1!$B$12:$BE$1048576,ROW('Indices Return'!F40)))-1,"Error"),"N/A")</f>
        <v/>
      </c>
      <c r="M45" s="23">
        <f>IFERROR(IF(INDEX(Sheet1!$B:$B,MATCH('Indices Return'!$D$3,Sheet1!$B:$B,0))='Indices Return'!$D$3,(VLOOKUP('Indices Return'!$D$3,Sheet1!$B$15:$BE$1048576,ROW('Indices Return'!L40))/VLOOKUP($M$5,Sheet1!$B$12:$BE$1048576,ROW('Indices Return'!L40)))^0.5-1,"Error"),"N/A")</f>
        <v/>
      </c>
      <c r="N45" s="23">
        <f>IFERROR(IF(INDEX(Sheet1!$B:$B,MATCH('Indices Return'!$D$3,Sheet1!$B:$B,0))='Indices Return'!$D$3,(VLOOKUP('Indices Return'!$D$3,Sheet1!$B$15:$BE$1048576,ROW('Indices Return'!J40))/VLOOKUP($N$5,Sheet1!$B$12:$BE$1048576,ROW('Indices Return'!J40)))^0.333-1,"Error"),"N/A")</f>
        <v/>
      </c>
      <c r="O45" s="23">
        <f>IFERROR(IF(INDEX(Sheet1!$B:$B,MATCH('Indices Return'!$D$3,Sheet1!$B:$B,0))='Indices Return'!$D$3,(VLOOKUP('Indices Return'!$D$3,Sheet1!$B$15:$BE$1048576,ROW('Indices Return'!M40))/VLOOKUP($O$5,Sheet1!$B$12:$BE$1048576,ROW('Indices Return'!M40)))^0.2-1,"Error"),"N/A")</f>
        <v/>
      </c>
      <c r="P45" s="23">
        <f>IFERROR(IF(INDEX(Sheet1!$B:$B,MATCH('Indices Return'!$D$3,Sheet1!$B:$B,0))='Indices Return'!$D$3,(VLOOKUP('Indices Return'!$D$3,Sheet1!$B$15:$BE$1048576,ROW('Indices Return'!N40))/VLOOKUP($P$5,Sheet1!$B$12:$BE$1048576,ROW('Indices Return'!N40)))^0.1-1,"Error"),"N/A")</f>
        <v/>
      </c>
    </row>
    <row r="46">
      <c r="C46" s="15" t="inlineStr">
        <is>
          <t>Nifty FMCG TRI</t>
        </is>
      </c>
      <c r="D46" s="46" t="n"/>
      <c r="E46" s="23">
        <f>IFERROR(IF(INDEX(Sheet1!$B:$B,MATCH('Indices Return'!$D$3,Sheet1!$B:$B,0))='Indices Return'!$D$3,(VLOOKUP('Indices Return'!$D$3,Sheet1!$B$15:$BE$1048576,ROW('Indices Return'!C41))/VLOOKUP('Indices Return'!$E$5,Sheet1!$B$15:$BE$1048576,ROW('Indices Return'!C41)))-1,"Error"),"N/A")</f>
        <v/>
      </c>
      <c r="F46" s="23">
        <f>IFERROR(IF(INDEX(Sheet1!$B:$B,MATCH('Indices Return'!$D$3,Sheet1!$B:$B,0))='Indices Return'!$D$3,(VLOOKUP('Indices Return'!$D$3,Sheet1!$B$15:$BE$1048576,ROW('Indices Return'!G41))/VLOOKUP($F$5,Sheet1!$B$12:$BE$1048576,ROW('Indices Return'!G41)))-1,"Error"),"N/A")</f>
        <v/>
      </c>
      <c r="G46" s="23">
        <f>IFERROR(IF(INDEX(Sheet1!$B:$B,MATCH('Indices Return'!$D$3,Sheet1!$B:$B,0))='Indices Return'!$D$3,(VLOOKUP('Indices Return'!$D$3,Sheet1!$B$15:$BE$1048576,ROW('Indices Return'!D41))/VLOOKUP($G$5,Sheet1!$B$12:$BE$1048576,ROW('Indices Return'!D41)))-1,"Error"),"N/A")</f>
        <v/>
      </c>
      <c r="H46" s="23">
        <f>IFERROR(IF(INDEX(Sheet1!$B:$B,MATCH('Indices Return'!$D$3,Sheet1!$B:$B,0))='Indices Return'!$D$3,(VLOOKUP('Indices Return'!$D$3,Sheet1!$B$15:$BE$1048576,ROW('Indices Return'!E41))/VLOOKUP($H$5,Sheet1!$B$12:$BE$1048576,ROW('Indices Return'!E41)))-1,"Error"),"N/A")</f>
        <v/>
      </c>
      <c r="I46" s="23">
        <f>IFERROR(IF(INDEX(Sheet1!$B:$B,MATCH('Indices Return'!$D$3,Sheet1!$B:$B,0))='Indices Return'!$D$3,(VLOOKUP('Indices Return'!$D$3,Sheet1!$B$15:$BE$1048576,ROW('Indices Return'!H41))/VLOOKUP($I$5,Sheet1!$B$12:$BE$1048576,ROW('Indices Return'!H41)))-1,"Error"),"N/A")</f>
        <v/>
      </c>
      <c r="J46" s="23">
        <f>IFERROR(IF(INDEX(Sheet1!$B:$B,MATCH('Indices Return'!$D$3,Sheet1!$B:$B,0))='Indices Return'!$D$3,(VLOOKUP('Indices Return'!$D$3,Sheet1!$B$15:$BE$1048576,ROW('Indices Return'!I41))/VLOOKUP($J$5,Sheet1!$B$12:$BE$1048576,ROW('Indices Return'!I41)))-1,"Error"),"N/A")</f>
        <v/>
      </c>
      <c r="K46" s="6">
        <f>IFERROR(IF(INDEX(Sheet1!$B:$B,MATCH('Indices Return'!$D$3,Sheet1!$B:$B,0))='Indices Return'!$D$3,(VLOOKUP('Indices Return'!$D$3,Sheet1!$B$15:$BE$1048576,ROW('Indices Return'!O41))/VLOOKUP($K$5,Sheet1!$B$12:$BE$1048576,ROW('Indices Return'!O41)))-1,"Error"),"N/A")</f>
        <v/>
      </c>
      <c r="L46" s="23">
        <f>IFERROR(IF(INDEX(Sheet1!$B:$B,MATCH('Indices Return'!$D$3,Sheet1!$B:$B,0))='Indices Return'!$D$3,(VLOOKUP('Indices Return'!$D$3,Sheet1!$B$15:$BE$1048576,ROW('Indices Return'!F41))/VLOOKUP($L$5,Sheet1!$B$12:$BE$1048576,ROW('Indices Return'!F41)))-1,"Error"),"N/A")</f>
        <v/>
      </c>
      <c r="M46" s="23">
        <f>IFERROR(IF(INDEX(Sheet1!$B:$B,MATCH('Indices Return'!$D$3,Sheet1!$B:$B,0))='Indices Return'!$D$3,(VLOOKUP('Indices Return'!$D$3,Sheet1!$B$15:$BE$1048576,ROW('Indices Return'!L41))/VLOOKUP($M$5,Sheet1!$B$12:$BE$1048576,ROW('Indices Return'!L41)))^0.5-1,"Error"),"N/A")</f>
        <v/>
      </c>
      <c r="N46" s="23">
        <f>IFERROR(IF(INDEX(Sheet1!$B:$B,MATCH('Indices Return'!$D$3,Sheet1!$B:$B,0))='Indices Return'!$D$3,(VLOOKUP('Indices Return'!$D$3,Sheet1!$B$15:$BE$1048576,ROW('Indices Return'!J41))/VLOOKUP($N$5,Sheet1!$B$12:$BE$1048576,ROW('Indices Return'!J41)))^0.333-1,"Error"),"N/A")</f>
        <v/>
      </c>
      <c r="O46" s="23">
        <f>IFERROR(IF(INDEX(Sheet1!$B:$B,MATCH('Indices Return'!$D$3,Sheet1!$B:$B,0))='Indices Return'!$D$3,(VLOOKUP('Indices Return'!$D$3,Sheet1!$B$15:$BE$1048576,ROW('Indices Return'!M41))/VLOOKUP($O$5,Sheet1!$B$12:$BE$1048576,ROW('Indices Return'!M41)))^0.2-1,"Error"),"N/A")</f>
        <v/>
      </c>
      <c r="P46" s="23">
        <f>IFERROR(IF(INDEX(Sheet1!$B:$B,MATCH('Indices Return'!$D$3,Sheet1!$B:$B,0))='Indices Return'!$D$3,(VLOOKUP('Indices Return'!$D$3,Sheet1!$B$15:$BE$1048576,ROW('Indices Return'!N41))/VLOOKUP($P$5,Sheet1!$B$12:$BE$1048576,ROW('Indices Return'!N41)))^0.1-1,"Error"),"N/A")</f>
        <v/>
      </c>
    </row>
    <row r="47">
      <c r="C47" s="15" t="inlineStr">
        <is>
          <t>Nifty Oil &amp; Gas TRI</t>
        </is>
      </c>
      <c r="D47" s="46" t="n"/>
      <c r="E47" s="23">
        <f>IFERROR(IF(INDEX(Sheet1!$B:$B,MATCH('Indices Return'!$D$3,Sheet1!$B:$B,0))='Indices Return'!$D$3,(VLOOKUP('Indices Return'!$D$3,Sheet1!$B$15:$BE$1048576,ROW('Indices Return'!C42))/VLOOKUP('Indices Return'!$E$5,Sheet1!$B$15:$BE$1048576,ROW('Indices Return'!C42)))-1,"Error"),"N/A")</f>
        <v/>
      </c>
      <c r="F47" s="23">
        <f>IFERROR(IF(INDEX(Sheet1!$B:$B,MATCH('Indices Return'!$D$3,Sheet1!$B:$B,0))='Indices Return'!$D$3,(VLOOKUP('Indices Return'!$D$3,Sheet1!$B$15:$BE$1048576,ROW('Indices Return'!G42))/VLOOKUP($F$5,Sheet1!$B$12:$BE$1048576,ROW('Indices Return'!G42)))-1,"Error"),"N/A")</f>
        <v/>
      </c>
      <c r="G47" s="23">
        <f>IFERROR(IF(INDEX(Sheet1!$B:$B,MATCH('Indices Return'!$D$3,Sheet1!$B:$B,0))='Indices Return'!$D$3,(VLOOKUP('Indices Return'!$D$3,Sheet1!$B$15:$BE$1048576,ROW('Indices Return'!D42))/VLOOKUP($G$5,Sheet1!$B$12:$BE$1048576,ROW('Indices Return'!D42)))-1,"Error"),"N/A")</f>
        <v/>
      </c>
      <c r="H47" s="23">
        <f>IFERROR(IF(INDEX(Sheet1!$B:$B,MATCH('Indices Return'!$D$3,Sheet1!$B:$B,0))='Indices Return'!$D$3,(VLOOKUP('Indices Return'!$D$3,Sheet1!$B$15:$BE$1048576,ROW('Indices Return'!E42))/VLOOKUP($H$5,Sheet1!$B$12:$BE$1048576,ROW('Indices Return'!E42)))-1,"Error"),"N/A")</f>
        <v/>
      </c>
      <c r="I47" s="23">
        <f>IFERROR(IF(INDEX(Sheet1!$B:$B,MATCH('Indices Return'!$D$3,Sheet1!$B:$B,0))='Indices Return'!$D$3,(VLOOKUP('Indices Return'!$D$3,Sheet1!$B$15:$BE$1048576,ROW('Indices Return'!H42))/VLOOKUP($I$5,Sheet1!$B$12:$BE$1048576,ROW('Indices Return'!H42)))-1,"Error"),"N/A")</f>
        <v/>
      </c>
      <c r="J47" s="23">
        <f>IFERROR(IF(INDEX(Sheet1!$B:$B,MATCH('Indices Return'!$D$3,Sheet1!$B:$B,0))='Indices Return'!$D$3,(VLOOKUP('Indices Return'!$D$3,Sheet1!$B$15:$BE$1048576,ROW('Indices Return'!I42))/VLOOKUP($J$5,Sheet1!$B$12:$BE$1048576,ROW('Indices Return'!I42)))-1,"Error"),"N/A")</f>
        <v/>
      </c>
      <c r="K47" s="6">
        <f>IFERROR(IF(INDEX(Sheet1!$B:$B,MATCH('Indices Return'!$D$3,Sheet1!$B:$B,0))='Indices Return'!$D$3,(VLOOKUP('Indices Return'!$D$3,Sheet1!$B$15:$BE$1048576,ROW('Indices Return'!O42))/VLOOKUP($K$5,Sheet1!$B$12:$BE$1048576,ROW('Indices Return'!O42)))-1,"Error"),"N/A")</f>
        <v/>
      </c>
      <c r="L47" s="23">
        <f>IFERROR(IF(INDEX(Sheet1!$B:$B,MATCH('Indices Return'!$D$3,Sheet1!$B:$B,0))='Indices Return'!$D$3,(VLOOKUP('Indices Return'!$D$3,Sheet1!$B$15:$BE$1048576,ROW('Indices Return'!F42))/VLOOKUP($L$5,Sheet1!$B$12:$BE$1048576,ROW('Indices Return'!F42)))-1,"Error"),"N/A")</f>
        <v/>
      </c>
      <c r="M47" s="23">
        <f>IFERROR(IF(INDEX(Sheet1!$B:$B,MATCH('Indices Return'!$D$3,Sheet1!$B:$B,0))='Indices Return'!$D$3,(VLOOKUP('Indices Return'!$D$3,Sheet1!$B$15:$BE$1048576,ROW('Indices Return'!L42))/VLOOKUP($M$5,Sheet1!$B$12:$BE$1048576,ROW('Indices Return'!L42)))^0.5-1,"Error"),"N/A")</f>
        <v/>
      </c>
      <c r="N47" s="23">
        <f>IFERROR(IF(INDEX(Sheet1!$B:$B,MATCH('Indices Return'!$D$3,Sheet1!$B:$B,0))='Indices Return'!$D$3,(VLOOKUP('Indices Return'!$D$3,Sheet1!$B$15:$BE$1048576,ROW('Indices Return'!J42))/VLOOKUP($N$5,Sheet1!$B$12:$BE$1048576,ROW('Indices Return'!J42)))^0.333-1,"Error"),"N/A")</f>
        <v/>
      </c>
      <c r="O47" s="23">
        <f>IFERROR(IF(INDEX(Sheet1!$B:$B,MATCH('Indices Return'!$D$3,Sheet1!$B:$B,0))='Indices Return'!$D$3,(VLOOKUP('Indices Return'!$D$3,Sheet1!$B$15:$BE$1048576,ROW('Indices Return'!M42))/VLOOKUP($O$5,Sheet1!$B$12:$BE$1048576,ROW('Indices Return'!M42)))^0.2-1,"Error"),"N/A")</f>
        <v/>
      </c>
      <c r="P47" s="23">
        <f>IFERROR(IF(INDEX(Sheet1!$B:$B,MATCH('Indices Return'!$D$3,Sheet1!$B:$B,0))='Indices Return'!$D$3,(VLOOKUP('Indices Return'!$D$3,Sheet1!$B$15:$BE$1048576,ROW('Indices Return'!N42))/VLOOKUP($P$5,Sheet1!$B$12:$BE$1048576,ROW('Indices Return'!N42)))^0.1-1,"Error"),"N/A")</f>
        <v/>
      </c>
    </row>
    <row r="48">
      <c r="C48" s="15" t="inlineStr">
        <is>
          <t>Nifty Energy TRI</t>
        </is>
      </c>
      <c r="D48" s="46" t="n"/>
      <c r="E48" s="23">
        <f>IFERROR(IF(INDEX(Sheet1!$B:$B,MATCH('Indices Return'!$D$3,Sheet1!$B:$B,0))='Indices Return'!$D$3,(VLOOKUP('Indices Return'!$D$3,Sheet1!$B$15:$BE$1048576,ROW('Indices Return'!C43))/VLOOKUP('Indices Return'!$E$5,Sheet1!$B$15:$BE$1048576,ROW('Indices Return'!C43)))-1,"Error"),"N/A")</f>
        <v/>
      </c>
      <c r="F48" s="23">
        <f>IFERROR(IF(INDEX(Sheet1!$B:$B,MATCH('Indices Return'!$D$3,Sheet1!$B:$B,0))='Indices Return'!$D$3,(VLOOKUP('Indices Return'!$D$3,Sheet1!$B$15:$BE$1048576,ROW('Indices Return'!G43))/VLOOKUP($F$5,Sheet1!$B$12:$BE$1048576,ROW('Indices Return'!G43)))-1,"Error"),"N/A")</f>
        <v/>
      </c>
      <c r="G48" s="23">
        <f>IFERROR(IF(INDEX(Sheet1!$B:$B,MATCH('Indices Return'!$D$3,Sheet1!$B:$B,0))='Indices Return'!$D$3,(VLOOKUP('Indices Return'!$D$3,Sheet1!$B$15:$BE$1048576,ROW('Indices Return'!D43))/VLOOKUP($G$5,Sheet1!$B$12:$BE$1048576,ROW('Indices Return'!D43)))-1,"Error"),"N/A")</f>
        <v/>
      </c>
      <c r="H48" s="23">
        <f>IFERROR(IF(INDEX(Sheet1!$B:$B,MATCH('Indices Return'!$D$3,Sheet1!$B:$B,0))='Indices Return'!$D$3,(VLOOKUP('Indices Return'!$D$3,Sheet1!$B$15:$BE$1048576,ROW('Indices Return'!E43))/VLOOKUP($H$5,Sheet1!$B$12:$BE$1048576,ROW('Indices Return'!E43)))-1,"Error"),"N/A")</f>
        <v/>
      </c>
      <c r="I48" s="23">
        <f>IFERROR(IF(INDEX(Sheet1!$B:$B,MATCH('Indices Return'!$D$3,Sheet1!$B:$B,0))='Indices Return'!$D$3,(VLOOKUP('Indices Return'!$D$3,Sheet1!$B$15:$BE$1048576,ROW('Indices Return'!H43))/VLOOKUP($I$5,Sheet1!$B$12:$BE$1048576,ROW('Indices Return'!H43)))-1,"Error"),"N/A")</f>
        <v/>
      </c>
      <c r="J48" s="23">
        <f>IFERROR(IF(INDEX(Sheet1!$B:$B,MATCH('Indices Return'!$D$3,Sheet1!$B:$B,0))='Indices Return'!$D$3,(VLOOKUP('Indices Return'!$D$3,Sheet1!$B$15:$BE$1048576,ROW('Indices Return'!I43))/VLOOKUP($J$5,Sheet1!$B$12:$BE$1048576,ROW('Indices Return'!I43)))-1,"Error"),"N/A")</f>
        <v/>
      </c>
      <c r="K48" s="6">
        <f>IFERROR(IF(INDEX(Sheet1!$B:$B,MATCH('Indices Return'!$D$3,Sheet1!$B:$B,0))='Indices Return'!$D$3,(VLOOKUP('Indices Return'!$D$3,Sheet1!$B$15:$BE$1048576,ROW('Indices Return'!O43))/VLOOKUP($K$5,Sheet1!$B$12:$BE$1048576,ROW('Indices Return'!O43)))-1,"Error"),"N/A")</f>
        <v/>
      </c>
      <c r="L48" s="23">
        <f>IFERROR(IF(INDEX(Sheet1!$B:$B,MATCH('Indices Return'!$D$3,Sheet1!$B:$B,0))='Indices Return'!$D$3,(VLOOKUP('Indices Return'!$D$3,Sheet1!$B$15:$BE$1048576,ROW('Indices Return'!F43))/VLOOKUP($L$5,Sheet1!$B$12:$BE$1048576,ROW('Indices Return'!F43)))-1,"Error"),"N/A")</f>
        <v/>
      </c>
      <c r="M48" s="23">
        <f>IFERROR(IF(INDEX(Sheet1!$B:$B,MATCH('Indices Return'!$D$3,Sheet1!$B:$B,0))='Indices Return'!$D$3,(VLOOKUP('Indices Return'!$D$3,Sheet1!$B$15:$BE$1048576,ROW('Indices Return'!L43))/VLOOKUP($M$5,Sheet1!$B$12:$BE$1048576,ROW('Indices Return'!L43)))^0.5-1,"Error"),"N/A")</f>
        <v/>
      </c>
      <c r="N48" s="23">
        <f>IFERROR(IF(INDEX(Sheet1!$B:$B,MATCH('Indices Return'!$D$3,Sheet1!$B:$B,0))='Indices Return'!$D$3,(VLOOKUP('Indices Return'!$D$3,Sheet1!$B$15:$BE$1048576,ROW('Indices Return'!J43))/VLOOKUP($N$5,Sheet1!$B$12:$BE$1048576,ROW('Indices Return'!J43)))^0.333-1,"Error"),"N/A")</f>
        <v/>
      </c>
      <c r="O48" s="23">
        <f>IFERROR(IF(INDEX(Sheet1!$B:$B,MATCH('Indices Return'!$D$3,Sheet1!$B:$B,0))='Indices Return'!$D$3,(VLOOKUP('Indices Return'!$D$3,Sheet1!$B$15:$BE$1048576,ROW('Indices Return'!M43))/VLOOKUP($O$5,Sheet1!$B$12:$BE$1048576,ROW('Indices Return'!M43)))^0.2-1,"Error"),"N/A")</f>
        <v/>
      </c>
      <c r="P48" s="23">
        <f>IFERROR(IF(INDEX(Sheet1!$B:$B,MATCH('Indices Return'!$D$3,Sheet1!$B:$B,0))='Indices Return'!$D$3,(VLOOKUP('Indices Return'!$D$3,Sheet1!$B$15:$BE$1048576,ROW('Indices Return'!N43))/VLOOKUP($P$5,Sheet1!$B$12:$BE$1048576,ROW('Indices Return'!N43)))^0.1-1,"Error"),"N/A")</f>
        <v/>
      </c>
    </row>
    <row r="49">
      <c r="C49" s="15" t="inlineStr">
        <is>
          <t>Nifty IT TRI</t>
        </is>
      </c>
      <c r="D49" s="46" t="n"/>
      <c r="E49" s="23">
        <f>IFERROR(IF(INDEX(Sheet1!$B:$B,MATCH('Indices Return'!$D$3,Sheet1!$B:$B,0))='Indices Return'!$D$3,(VLOOKUP('Indices Return'!$D$3,Sheet1!$B$15:$BE$1048576,ROW('Indices Return'!C44))/VLOOKUP('Indices Return'!$E$5,Sheet1!$B$15:$BE$1048576,ROW('Indices Return'!C44)))-1,"Error"),"N/A")</f>
        <v/>
      </c>
      <c r="F49" s="23">
        <f>IFERROR(IF(INDEX(Sheet1!$B:$B,MATCH('Indices Return'!$D$3,Sheet1!$B:$B,0))='Indices Return'!$D$3,(VLOOKUP('Indices Return'!$D$3,Sheet1!$B$15:$BE$1048576,ROW('Indices Return'!G44))/VLOOKUP($F$5,Sheet1!$B$12:$BE$1048576,ROW('Indices Return'!G44)))-1,"Error"),"N/A")</f>
        <v/>
      </c>
      <c r="G49" s="23">
        <f>IFERROR(IF(INDEX(Sheet1!$B:$B,MATCH('Indices Return'!$D$3,Sheet1!$B:$B,0))='Indices Return'!$D$3,(VLOOKUP('Indices Return'!$D$3,Sheet1!$B$15:$BE$1048576,ROW('Indices Return'!D44))/VLOOKUP($G$5,Sheet1!$B$12:$BE$1048576,ROW('Indices Return'!D44)))-1,"Error"),"N/A")</f>
        <v/>
      </c>
      <c r="H49" s="23">
        <f>IFERROR(IF(INDEX(Sheet1!$B:$B,MATCH('Indices Return'!$D$3,Sheet1!$B:$B,0))='Indices Return'!$D$3,(VLOOKUP('Indices Return'!$D$3,Sheet1!$B$15:$BE$1048576,ROW('Indices Return'!E44))/VLOOKUP($H$5,Sheet1!$B$12:$BE$1048576,ROW('Indices Return'!E44)))-1,"Error"),"N/A")</f>
        <v/>
      </c>
      <c r="I49" s="23">
        <f>IFERROR(IF(INDEX(Sheet1!$B:$B,MATCH('Indices Return'!$D$3,Sheet1!$B:$B,0))='Indices Return'!$D$3,(VLOOKUP('Indices Return'!$D$3,Sheet1!$B$15:$BE$1048576,ROW('Indices Return'!H44))/VLOOKUP($I$5,Sheet1!$B$12:$BE$1048576,ROW('Indices Return'!H44)))-1,"Error"),"N/A")</f>
        <v/>
      </c>
      <c r="J49" s="23">
        <f>IFERROR(IF(INDEX(Sheet1!$B:$B,MATCH('Indices Return'!$D$3,Sheet1!$B:$B,0))='Indices Return'!$D$3,(VLOOKUP('Indices Return'!$D$3,Sheet1!$B$15:$BE$1048576,ROW('Indices Return'!I44))/VLOOKUP($J$5,Sheet1!$B$12:$BE$1048576,ROW('Indices Return'!I44)))-1,"Error"),"N/A")</f>
        <v/>
      </c>
      <c r="K49" s="6">
        <f>IFERROR(IF(INDEX(Sheet1!$B:$B,MATCH('Indices Return'!$D$3,Sheet1!$B:$B,0))='Indices Return'!$D$3,(VLOOKUP('Indices Return'!$D$3,Sheet1!$B$15:$BE$1048576,ROW('Indices Return'!O44))/VLOOKUP($K$5,Sheet1!$B$12:$BE$1048576,ROW('Indices Return'!O44)))-1,"Error"),"N/A")</f>
        <v/>
      </c>
      <c r="L49" s="23">
        <f>IFERROR(IF(INDEX(Sheet1!$B:$B,MATCH('Indices Return'!$D$3,Sheet1!$B:$B,0))='Indices Return'!$D$3,(VLOOKUP('Indices Return'!$D$3,Sheet1!$B$15:$BE$1048576,ROW('Indices Return'!F44))/VLOOKUP($L$5,Sheet1!$B$12:$BE$1048576,ROW('Indices Return'!F44)))-1,"Error"),"N/A")</f>
        <v/>
      </c>
      <c r="M49" s="23">
        <f>IFERROR(IF(INDEX(Sheet1!$B:$B,MATCH('Indices Return'!$D$3,Sheet1!$B:$B,0))='Indices Return'!$D$3,(VLOOKUP('Indices Return'!$D$3,Sheet1!$B$15:$BE$1048576,ROW('Indices Return'!L44))/VLOOKUP($M$5,Sheet1!$B$12:$BE$1048576,ROW('Indices Return'!L44)))^0.5-1,"Error"),"N/A")</f>
        <v/>
      </c>
      <c r="N49" s="23">
        <f>IFERROR(IF(INDEX(Sheet1!$B:$B,MATCH('Indices Return'!$D$3,Sheet1!$B:$B,0))='Indices Return'!$D$3,(VLOOKUP('Indices Return'!$D$3,Sheet1!$B$15:$BE$1048576,ROW('Indices Return'!J44))/VLOOKUP($N$5,Sheet1!$B$12:$BE$1048576,ROW('Indices Return'!J44)))^0.333-1,"Error"),"N/A")</f>
        <v/>
      </c>
      <c r="O49" s="23">
        <f>IFERROR(IF(INDEX(Sheet1!$B:$B,MATCH('Indices Return'!$D$3,Sheet1!$B:$B,0))='Indices Return'!$D$3,(VLOOKUP('Indices Return'!$D$3,Sheet1!$B$15:$BE$1048576,ROW('Indices Return'!M44))/VLOOKUP($O$5,Sheet1!$B$12:$BE$1048576,ROW('Indices Return'!M44)))^0.2-1,"Error"),"N/A")</f>
        <v/>
      </c>
      <c r="P49" s="23">
        <f>IFERROR(IF(INDEX(Sheet1!$B:$B,MATCH('Indices Return'!$D$3,Sheet1!$B:$B,0))='Indices Return'!$D$3,(VLOOKUP('Indices Return'!$D$3,Sheet1!$B$15:$BE$1048576,ROW('Indices Return'!N44))/VLOOKUP($P$5,Sheet1!$B$12:$BE$1048576,ROW('Indices Return'!N44)))^0.1-1,"Error"),"N/A")</f>
        <v/>
      </c>
    </row>
    <row r="50">
      <c r="C50" s="15" t="inlineStr">
        <is>
          <t>S&amp;P 500(US)</t>
        </is>
      </c>
      <c r="D50" s="46" t="n"/>
      <c r="E50" s="23">
        <f>IFERROR(IF(INDEX(Sheet1!$B:$B,MATCH('Indices Return'!$D$3,Sheet1!$B:$B,0))='Indices Return'!$D$3,(VLOOKUP('Indices Return'!$D$3,Sheet1!$B$15:$BE$1048576,ROW('Indices Return'!C45))/VLOOKUP('Indices Return'!$E$5,Sheet1!$B$15:$BE$1048576,ROW('Indices Return'!C45)))-1,"Error"),"N/A")</f>
        <v/>
      </c>
      <c r="F50" s="23">
        <f>IFERROR(IF(INDEX(Sheet1!$B:$B,MATCH('Indices Return'!$D$3,Sheet1!$B:$B,0))='Indices Return'!$D$3,(VLOOKUP('Indices Return'!$D$3,Sheet1!$B$15:$BE$1048576,ROW('Indices Return'!G45))/VLOOKUP($F$5,Sheet1!$B$12:$BE$1048576,ROW('Indices Return'!G45)))-1,"Error"),"N/A")</f>
        <v/>
      </c>
      <c r="G50" s="23">
        <f>IFERROR(IF(INDEX(Sheet1!$B:$B,MATCH('Indices Return'!$D$3,Sheet1!$B:$B,0))='Indices Return'!$D$3,(VLOOKUP('Indices Return'!$D$3,Sheet1!$B$15:$BE$1048576,ROW('Indices Return'!D45))/VLOOKUP($G$5,Sheet1!$B$12:$BE$1048576,ROW('Indices Return'!D45)))-1,"Error"),"N/A")</f>
        <v/>
      </c>
      <c r="H50" s="23">
        <f>IFERROR(IF(INDEX(Sheet1!$B:$B,MATCH('Indices Return'!$D$3,Sheet1!$B:$B,0))='Indices Return'!$D$3,(VLOOKUP('Indices Return'!$D$3,Sheet1!$B$15:$BE$1048576,ROW('Indices Return'!E45))/VLOOKUP($H$5,Sheet1!$B$12:$BE$1048576,ROW('Indices Return'!E45)))-1,"Error"),"N/A")</f>
        <v/>
      </c>
      <c r="I50" s="23">
        <f>IFERROR(IF(INDEX(Sheet1!$B:$B,MATCH('Indices Return'!$D$3,Sheet1!$B:$B,0))='Indices Return'!$D$3,(VLOOKUP('Indices Return'!$D$3,Sheet1!$B$15:$BE$1048576,ROW('Indices Return'!H45))/VLOOKUP($I$5,Sheet1!$B$12:$BE$1048576,ROW('Indices Return'!H45)))-1,"Error"),"N/A")</f>
        <v/>
      </c>
      <c r="J50" s="23">
        <f>IFERROR(IF(INDEX(Sheet1!$B:$B,MATCH('Indices Return'!$D$3,Sheet1!$B:$B,0))='Indices Return'!$D$3,(VLOOKUP('Indices Return'!$D$3,Sheet1!$B$15:$BE$1048576,ROW('Indices Return'!I45))/VLOOKUP($J$5,Sheet1!$B$12:$BE$1048576,ROW('Indices Return'!I45)))-1,"Error"),"N/A")</f>
        <v/>
      </c>
      <c r="K50" s="6">
        <f>IFERROR(IF(INDEX(Sheet1!$B:$B,MATCH('Indices Return'!$D$3,Sheet1!$B:$B,0))='Indices Return'!$D$3,(VLOOKUP('Indices Return'!$D$3,Sheet1!$B$15:$BE$1048576,ROW('Indices Return'!O45))/VLOOKUP($K$5,Sheet1!$B$12:$BE$1048576,ROW('Indices Return'!O45)))-1,"Error"),"N/A")</f>
        <v/>
      </c>
      <c r="L50" s="23">
        <f>IFERROR(IF(INDEX(Sheet1!$B:$B,MATCH('Indices Return'!$D$3,Sheet1!$B:$B,0))='Indices Return'!$D$3,(VLOOKUP('Indices Return'!$D$3,Sheet1!$B$15:$BE$1048576,ROW('Indices Return'!F45))/VLOOKUP($L$5,Sheet1!$B$12:$BE$1048576,ROW('Indices Return'!F45)))-1,"Error"),"N/A")</f>
        <v/>
      </c>
      <c r="M50" s="23">
        <f>IFERROR(IF(INDEX(Sheet1!$B:$B,MATCH('Indices Return'!$D$3,Sheet1!$B:$B,0))='Indices Return'!$D$3,(VLOOKUP('Indices Return'!$D$3,Sheet1!$B$15:$BE$1048576,ROW('Indices Return'!L45))/VLOOKUP($M$5,Sheet1!$B$12:$BE$1048576,ROW('Indices Return'!L45)))^0.5-1,"Error"),"N/A")</f>
        <v/>
      </c>
      <c r="N50" s="23">
        <f>IFERROR(IF(INDEX(Sheet1!$B:$B,MATCH('Indices Return'!$D$3,Sheet1!$B:$B,0))='Indices Return'!$D$3,(VLOOKUP('Indices Return'!$D$3,Sheet1!$B$15:$BE$1048576,ROW('Indices Return'!J45))/VLOOKUP($N$5,Sheet1!$B$12:$BE$1048576,ROW('Indices Return'!J45)))^0.333-1,"Error"),"N/A")</f>
        <v/>
      </c>
      <c r="O50" s="23">
        <f>IFERROR(IF(INDEX(Sheet1!$B:$B,MATCH('Indices Return'!$D$3,Sheet1!$B:$B,0))='Indices Return'!$D$3,(VLOOKUP('Indices Return'!$D$3,Sheet1!$B$15:$BE$1048576,ROW('Indices Return'!M45))/VLOOKUP($O$5,Sheet1!$B$12:$BE$1048576,ROW('Indices Return'!M45)))^0.2-1,"Error"),"N/A")</f>
        <v/>
      </c>
      <c r="P50" s="23">
        <f>IFERROR(IF(INDEX(Sheet1!$B:$B,MATCH('Indices Return'!$D$3,Sheet1!$B:$B,0))='Indices Return'!$D$3,(VLOOKUP('Indices Return'!$D$3,Sheet1!$B$15:$BE$1048576,ROW('Indices Return'!N45))/VLOOKUP($P$5,Sheet1!$B$12:$BE$1048576,ROW('Indices Return'!N45)))^0.1-1,"Error"),"N/A")</f>
        <v/>
      </c>
    </row>
    <row r="51">
      <c r="C51" s="15" t="inlineStr">
        <is>
          <t>Nasdaq(US)</t>
        </is>
      </c>
      <c r="D51" s="46" t="n"/>
      <c r="E51" s="23">
        <f>IFERROR(IF(INDEX(Sheet1!$B:$B,MATCH('Indices Return'!$D$3,Sheet1!$B:$B,0))='Indices Return'!$D$3,(VLOOKUP('Indices Return'!$D$3,Sheet1!$B$15:$BE$1048576,ROW('Indices Return'!C46))/VLOOKUP('Indices Return'!$E$5,Sheet1!$B$15:$BE$1048576,ROW('Indices Return'!C46)))-1,"Error"),"N/A")</f>
        <v/>
      </c>
      <c r="F51" s="23">
        <f>IFERROR(IF(INDEX(Sheet1!$B:$B,MATCH('Indices Return'!$D$3,Sheet1!$B:$B,0))='Indices Return'!$D$3,(VLOOKUP('Indices Return'!$D$3,Sheet1!$B$15:$BE$1048576,ROW('Indices Return'!G46))/VLOOKUP($F$5,Sheet1!$B$12:$BE$1048576,ROW('Indices Return'!G46)))-1,"Error"),"N/A")</f>
        <v/>
      </c>
      <c r="G51" s="23">
        <f>IFERROR(IF(INDEX(Sheet1!$B:$B,MATCH('Indices Return'!$D$3,Sheet1!$B:$B,0))='Indices Return'!$D$3,(VLOOKUP('Indices Return'!$D$3,Sheet1!$B$15:$BE$1048576,ROW('Indices Return'!D46))/VLOOKUP($G$5,Sheet1!$B$12:$BE$1048576,ROW('Indices Return'!D46)))-1,"Error"),"N/A")</f>
        <v/>
      </c>
      <c r="H51" s="23">
        <f>IFERROR(IF(INDEX(Sheet1!$B:$B,MATCH('Indices Return'!$D$3,Sheet1!$B:$B,0))='Indices Return'!$D$3,(VLOOKUP('Indices Return'!$D$3,Sheet1!$B$15:$BE$1048576,ROW('Indices Return'!E46))/VLOOKUP($H$5,Sheet1!$B$12:$BE$1048576,ROW('Indices Return'!E46)))-1,"Error"),"N/A")</f>
        <v/>
      </c>
      <c r="I51" s="23">
        <f>IFERROR(IF(INDEX(Sheet1!$B:$B,MATCH('Indices Return'!$D$3,Sheet1!$B:$B,0))='Indices Return'!$D$3,(VLOOKUP('Indices Return'!$D$3,Sheet1!$B$15:$BE$1048576,ROW('Indices Return'!H46))/VLOOKUP($I$5,Sheet1!$B$12:$BE$1048576,ROW('Indices Return'!H46)))-1,"Error"),"N/A")</f>
        <v/>
      </c>
      <c r="J51" s="23">
        <f>IFERROR(IF(INDEX(Sheet1!$B:$B,MATCH('Indices Return'!$D$3,Sheet1!$B:$B,0))='Indices Return'!$D$3,(VLOOKUP('Indices Return'!$D$3,Sheet1!$B$15:$BE$1048576,ROW('Indices Return'!I46))/VLOOKUP($J$5,Sheet1!$B$12:$BE$1048576,ROW('Indices Return'!I46)))-1,"Error"),"N/A")</f>
        <v/>
      </c>
      <c r="K51" s="6">
        <f>IFERROR(IF(INDEX(Sheet1!$B:$B,MATCH('Indices Return'!$D$3,Sheet1!$B:$B,0))='Indices Return'!$D$3,(VLOOKUP('Indices Return'!$D$3,Sheet1!$B$15:$BE$1048576,ROW('Indices Return'!O46))/VLOOKUP($K$5,Sheet1!$B$12:$BE$1048576,ROW('Indices Return'!O46)))-1,"Error"),"N/A")</f>
        <v/>
      </c>
      <c r="L51" s="23">
        <f>IFERROR(IF(INDEX(Sheet1!$B:$B,MATCH('Indices Return'!$D$3,Sheet1!$B:$B,0))='Indices Return'!$D$3,(VLOOKUP('Indices Return'!$D$3,Sheet1!$B$15:$BE$1048576,ROW('Indices Return'!F46))/VLOOKUP($L$5,Sheet1!$B$12:$BE$1048576,ROW('Indices Return'!F46)))-1,"Error"),"N/A")</f>
        <v/>
      </c>
      <c r="M51" s="23">
        <f>IFERROR(IF(INDEX(Sheet1!$B:$B,MATCH('Indices Return'!$D$3,Sheet1!$B:$B,0))='Indices Return'!$D$3,(VLOOKUP('Indices Return'!$D$3,Sheet1!$B$15:$BE$1048576,ROW('Indices Return'!L46))/VLOOKUP($M$5,Sheet1!$B$12:$BE$1048576,ROW('Indices Return'!L46)))^0.5-1,"Error"),"N/A")</f>
        <v/>
      </c>
      <c r="N51" s="23">
        <f>IFERROR(IF(INDEX(Sheet1!$B:$B,MATCH('Indices Return'!$D$3,Sheet1!$B:$B,0))='Indices Return'!$D$3,(VLOOKUP('Indices Return'!$D$3,Sheet1!$B$15:$BE$1048576,ROW('Indices Return'!J46))/VLOOKUP($N$5,Sheet1!$B$12:$BE$1048576,ROW('Indices Return'!J46)))^0.333-1,"Error"),"N/A")</f>
        <v/>
      </c>
      <c r="O51" s="23">
        <f>IFERROR(IF(INDEX(Sheet1!$B:$B,MATCH('Indices Return'!$D$3,Sheet1!$B:$B,0))='Indices Return'!$D$3,(VLOOKUP('Indices Return'!$D$3,Sheet1!$B$15:$BE$1048576,ROW('Indices Return'!M46))/VLOOKUP($O$5,Sheet1!$B$12:$BE$1048576,ROW('Indices Return'!M46)))^0.2-1,"Error"),"N/A")</f>
        <v/>
      </c>
      <c r="P51" s="23">
        <f>IFERROR(IF(INDEX(Sheet1!$B:$B,MATCH('Indices Return'!$D$3,Sheet1!$B:$B,0))='Indices Return'!$D$3,(VLOOKUP('Indices Return'!$D$3,Sheet1!$B$15:$BE$1048576,ROW('Indices Return'!N46))/VLOOKUP($P$5,Sheet1!$B$12:$BE$1048576,ROW('Indices Return'!N46)))^0.1-1,"Error"),"N/A")</f>
        <v/>
      </c>
    </row>
    <row r="52">
      <c r="C52" s="15" t="inlineStr">
        <is>
          <t>Nikkie(Japan)</t>
        </is>
      </c>
      <c r="D52" s="46" t="n"/>
      <c r="E52" s="23">
        <f>IFERROR(IF(INDEX(Sheet1!$B:$B,MATCH('Indices Return'!$D$3,Sheet1!$B:$B,0))='Indices Return'!$D$3,(VLOOKUP('Indices Return'!$D$3,Sheet1!$B$15:$BE$1048576,ROW('Indices Return'!C47))/VLOOKUP('Indices Return'!$E$5,Sheet1!$B$15:$BE$1048576,ROW('Indices Return'!C47)))-1,"Error"),"N/A")</f>
        <v/>
      </c>
      <c r="F52" s="23">
        <f>IFERROR(IF(INDEX(Sheet1!$B:$B,MATCH('Indices Return'!$D$3,Sheet1!$B:$B,0))='Indices Return'!$D$3,(VLOOKUP('Indices Return'!$D$3,Sheet1!$B$15:$BE$1048576,ROW('Indices Return'!G47))/VLOOKUP($F$5,Sheet1!$B$12:$BE$1048576,ROW('Indices Return'!G47)))-1,"Error"),"N/A")</f>
        <v/>
      </c>
      <c r="G52" s="23">
        <f>IFERROR(IF(INDEX(Sheet1!$B:$B,MATCH('Indices Return'!$D$3,Sheet1!$B:$B,0))='Indices Return'!$D$3,(VLOOKUP('Indices Return'!$D$3,Sheet1!$B$15:$BE$1048576,ROW('Indices Return'!D47))/VLOOKUP($G$5,Sheet1!$B$12:$BE$1048576,ROW('Indices Return'!D47)))-1,"Error"),"N/A")</f>
        <v/>
      </c>
      <c r="H52" s="23">
        <f>IFERROR(IF(INDEX(Sheet1!$B:$B,MATCH('Indices Return'!$D$3,Sheet1!$B:$B,0))='Indices Return'!$D$3,(VLOOKUP('Indices Return'!$D$3,Sheet1!$B$15:$BE$1048576,ROW('Indices Return'!E47))/VLOOKUP($H$5,Sheet1!$B$12:$BE$1048576,ROW('Indices Return'!E47)))-1,"Error"),"N/A")</f>
        <v/>
      </c>
      <c r="I52" s="23">
        <f>IFERROR(IF(INDEX(Sheet1!$B:$B,MATCH('Indices Return'!$D$3,Sheet1!$B:$B,0))='Indices Return'!$D$3,(VLOOKUP('Indices Return'!$D$3,Sheet1!$B$15:$BE$1048576,ROW('Indices Return'!H47))/VLOOKUP($I$5,Sheet1!$B$12:$BE$1048576,ROW('Indices Return'!H47)))-1,"Error"),"N/A")</f>
        <v/>
      </c>
      <c r="J52" s="23">
        <f>IFERROR(IF(INDEX(Sheet1!$B:$B,MATCH('Indices Return'!$D$3,Sheet1!$B:$B,0))='Indices Return'!$D$3,(VLOOKUP('Indices Return'!$D$3,Sheet1!$B$15:$BE$1048576,ROW('Indices Return'!I47))/VLOOKUP($J$5,Sheet1!$B$12:$BE$1048576,ROW('Indices Return'!I47)))-1,"Error"),"N/A")</f>
        <v/>
      </c>
      <c r="K52" s="6">
        <f>IFERROR(IF(INDEX(Sheet1!$B:$B,MATCH('Indices Return'!$D$3,Sheet1!$B:$B,0))='Indices Return'!$D$3,(VLOOKUP('Indices Return'!$D$3,Sheet1!$B$15:$BE$1048576,ROW('Indices Return'!O47))/VLOOKUP($K$5,Sheet1!$B$12:$BE$1048576,ROW('Indices Return'!O47)))-1,"Error"),"N/A")</f>
        <v/>
      </c>
      <c r="L52" s="23">
        <f>IFERROR(IF(INDEX(Sheet1!$B:$B,MATCH('Indices Return'!$D$3,Sheet1!$B:$B,0))='Indices Return'!$D$3,(VLOOKUP('Indices Return'!$D$3,Sheet1!$B$15:$BE$1048576,ROW('Indices Return'!F47))/VLOOKUP($L$5,Sheet1!$B$12:$BE$1048576,ROW('Indices Return'!F47)))-1,"Error"),"N/A")</f>
        <v/>
      </c>
      <c r="M52" s="23">
        <f>IFERROR(IF(INDEX(Sheet1!$B:$B,MATCH('Indices Return'!$D$3,Sheet1!$B:$B,0))='Indices Return'!$D$3,(VLOOKUP('Indices Return'!$D$3,Sheet1!$B$15:$BE$1048576,ROW('Indices Return'!L47))/VLOOKUP($M$5,Sheet1!$B$12:$BE$1048576,ROW('Indices Return'!L47)))^0.5-1,"Error"),"N/A")</f>
        <v/>
      </c>
      <c r="N52" s="23">
        <f>IFERROR(IF(INDEX(Sheet1!$B:$B,MATCH('Indices Return'!$D$3,Sheet1!$B:$B,0))='Indices Return'!$D$3,(VLOOKUP('Indices Return'!$D$3,Sheet1!$B$15:$BE$1048576,ROW('Indices Return'!J47))/VLOOKUP($N$5,Sheet1!$B$12:$BE$1048576,ROW('Indices Return'!J47)))^0.333-1,"Error"),"N/A")</f>
        <v/>
      </c>
      <c r="O52" s="23">
        <f>IFERROR(IF(INDEX(Sheet1!$B:$B,MATCH('Indices Return'!$D$3,Sheet1!$B:$B,0))='Indices Return'!$D$3,(VLOOKUP('Indices Return'!$D$3,Sheet1!$B$15:$BE$1048576,ROW('Indices Return'!M47))/VLOOKUP($O$5,Sheet1!$B$12:$BE$1048576,ROW('Indices Return'!M47)))^0.2-1,"Error"),"N/A")</f>
        <v/>
      </c>
      <c r="P52" s="23">
        <f>IFERROR(IF(INDEX(Sheet1!$B:$B,MATCH('Indices Return'!$D$3,Sheet1!$B:$B,0))='Indices Return'!$D$3,(VLOOKUP('Indices Return'!$D$3,Sheet1!$B$15:$BE$1048576,ROW('Indices Return'!N47))/VLOOKUP($P$5,Sheet1!$B$12:$BE$1048576,ROW('Indices Return'!N47)))^0.1-1,"Error"),"N/A")</f>
        <v/>
      </c>
    </row>
    <row r="53">
      <c r="C53" s="15" t="inlineStr">
        <is>
          <t>Dax Index(Germany)</t>
        </is>
      </c>
      <c r="D53" s="46" t="n"/>
      <c r="E53" s="23">
        <f>IFERROR(IF(INDEX(Sheet1!$B:$B,MATCH('Indices Return'!$D$3,Sheet1!$B:$B,0))='Indices Return'!$D$3,(VLOOKUP('Indices Return'!$D$3,Sheet1!$B$15:$BE$1048576,ROW('Indices Return'!C48))/VLOOKUP('Indices Return'!$E$5,Sheet1!$B$15:$BE$1048576,ROW('Indices Return'!C48)))-1,"Error"),"N/A")</f>
        <v/>
      </c>
      <c r="F53" s="23">
        <f>IFERROR(IF(INDEX(Sheet1!$B:$B,MATCH('Indices Return'!$D$3,Sheet1!$B:$B,0))='Indices Return'!$D$3,(VLOOKUP('Indices Return'!$D$3,Sheet1!$B$15:$BE$1048576,ROW('Indices Return'!G48))/VLOOKUP($F$5,Sheet1!$B$12:$BE$1048576,ROW('Indices Return'!G48)))-1,"Error"),"N/A")</f>
        <v/>
      </c>
      <c r="G53" s="23">
        <f>IFERROR(IF(INDEX(Sheet1!$B:$B,MATCH('Indices Return'!$D$3,Sheet1!$B:$B,0))='Indices Return'!$D$3,(VLOOKUP('Indices Return'!$D$3,Sheet1!$B$15:$BE$1048576,ROW('Indices Return'!D48))/VLOOKUP($G$5,Sheet1!$B$12:$BE$1048576,ROW('Indices Return'!D48)))-1,"Error"),"N/A")</f>
        <v/>
      </c>
      <c r="H53" s="23">
        <f>IFERROR(IF(INDEX(Sheet1!$B:$B,MATCH('Indices Return'!$D$3,Sheet1!$B:$B,0))='Indices Return'!$D$3,(VLOOKUP('Indices Return'!$D$3,Sheet1!$B$15:$BE$1048576,ROW('Indices Return'!E48))/VLOOKUP($H$5,Sheet1!$B$12:$BE$1048576,ROW('Indices Return'!E48)))-1,"Error"),"N/A")</f>
        <v/>
      </c>
      <c r="I53" s="23">
        <f>IFERROR(IF(INDEX(Sheet1!$B:$B,MATCH('Indices Return'!$D$3,Sheet1!$B:$B,0))='Indices Return'!$D$3,(VLOOKUP('Indices Return'!$D$3,Sheet1!$B$15:$BE$1048576,ROW('Indices Return'!H48))/VLOOKUP($I$5,Sheet1!$B$12:$BE$1048576,ROW('Indices Return'!H48)))-1,"Error"),"N/A")</f>
        <v/>
      </c>
      <c r="J53" s="23">
        <f>IFERROR(IF(INDEX(Sheet1!$B:$B,MATCH('Indices Return'!$D$3,Sheet1!$B:$B,0))='Indices Return'!$D$3,(VLOOKUP('Indices Return'!$D$3,Sheet1!$B$15:$BE$1048576,ROW('Indices Return'!I48))/VLOOKUP($J$5,Sheet1!$B$12:$BE$1048576,ROW('Indices Return'!I48)))-1,"Error"),"N/A")</f>
        <v/>
      </c>
      <c r="K53" s="6">
        <f>IFERROR(IF(INDEX(Sheet1!$B:$B,MATCH('Indices Return'!$D$3,Sheet1!$B:$B,0))='Indices Return'!$D$3,(VLOOKUP('Indices Return'!$D$3,Sheet1!$B$15:$BE$1048576,ROW('Indices Return'!O48))/VLOOKUP($K$5,Sheet1!$B$12:$BE$1048576,ROW('Indices Return'!O48)))-1,"Error"),"N/A")</f>
        <v/>
      </c>
      <c r="L53" s="23">
        <f>IFERROR(IF(INDEX(Sheet1!$B:$B,MATCH('Indices Return'!$D$3,Sheet1!$B:$B,0))='Indices Return'!$D$3,(VLOOKUP('Indices Return'!$D$3,Sheet1!$B$15:$BE$1048576,ROW('Indices Return'!F48))/VLOOKUP($L$5,Sheet1!$B$12:$BE$1048576,ROW('Indices Return'!F48)))-1,"Error"),"N/A")</f>
        <v/>
      </c>
      <c r="M53" s="23">
        <f>IFERROR(IF(INDEX(Sheet1!$B:$B,MATCH('Indices Return'!$D$3,Sheet1!$B:$B,0))='Indices Return'!$D$3,(VLOOKUP('Indices Return'!$D$3,Sheet1!$B$15:$BE$1048576,ROW('Indices Return'!L48))/VLOOKUP($M$5,Sheet1!$B$12:$BE$1048576,ROW('Indices Return'!L48)))^0.5-1,"Error"),"N/A")</f>
        <v/>
      </c>
      <c r="N53" s="23">
        <f>IFERROR(IF(INDEX(Sheet1!$B:$B,MATCH('Indices Return'!$D$3,Sheet1!$B:$B,0))='Indices Return'!$D$3,(VLOOKUP('Indices Return'!$D$3,Sheet1!$B$15:$BE$1048576,ROW('Indices Return'!J48))/VLOOKUP($N$5,Sheet1!$B$12:$BE$1048576,ROW('Indices Return'!J48)))^0.333-1,"Error"),"N/A")</f>
        <v/>
      </c>
      <c r="O53" s="23">
        <f>IFERROR(IF(INDEX(Sheet1!$B:$B,MATCH('Indices Return'!$D$3,Sheet1!$B:$B,0))='Indices Return'!$D$3,(VLOOKUP('Indices Return'!$D$3,Sheet1!$B$15:$BE$1048576,ROW('Indices Return'!M48))/VLOOKUP($O$5,Sheet1!$B$12:$BE$1048576,ROW('Indices Return'!M48)))^0.2-1,"Error"),"N/A")</f>
        <v/>
      </c>
      <c r="P53" s="23">
        <f>IFERROR(IF(INDEX(Sheet1!$B:$B,MATCH('Indices Return'!$D$3,Sheet1!$B:$B,0))='Indices Return'!$D$3,(VLOOKUP('Indices Return'!$D$3,Sheet1!$B$15:$BE$1048576,ROW('Indices Return'!N48))/VLOOKUP($P$5,Sheet1!$B$12:$BE$1048576,ROW('Indices Return'!N48)))^0.1-1,"Error"),"N/A")</f>
        <v/>
      </c>
    </row>
    <row r="54">
      <c r="C54" s="15" t="inlineStr">
        <is>
          <t>CAC 40 Index(France)</t>
        </is>
      </c>
      <c r="D54" s="46" t="n"/>
      <c r="E54" s="23">
        <f>IFERROR(IF(INDEX(Sheet1!$B:$B,MATCH('Indices Return'!$D$3,Sheet1!$B:$B,0))='Indices Return'!$D$3,(VLOOKUP('Indices Return'!$D$3,Sheet1!$B$15:$BE$1048576,ROW('Indices Return'!C49))/VLOOKUP('Indices Return'!$E$5,Sheet1!$B$15:$BE$1048576,ROW('Indices Return'!C49)))-1,"Error"),"N/A")</f>
        <v/>
      </c>
      <c r="F54" s="23">
        <f>IFERROR(IF(INDEX(Sheet1!$B:$B,MATCH('Indices Return'!$D$3,Sheet1!$B:$B,0))='Indices Return'!$D$3,(VLOOKUP('Indices Return'!$D$3,Sheet1!$B$15:$BE$1048576,ROW('Indices Return'!G49))/VLOOKUP($F$5,Sheet1!$B$12:$BE$1048576,ROW('Indices Return'!G49)))-1,"Error"),"N/A")</f>
        <v/>
      </c>
      <c r="G54" s="23">
        <f>IFERROR(IF(INDEX(Sheet1!$B:$B,MATCH('Indices Return'!$D$3,Sheet1!$B:$B,0))='Indices Return'!$D$3,(VLOOKUP('Indices Return'!$D$3,Sheet1!$B$15:$BE$1048576,ROW('Indices Return'!D49))/VLOOKUP($G$5,Sheet1!$B$12:$BE$1048576,ROW('Indices Return'!D49)))-1,"Error"),"N/A")</f>
        <v/>
      </c>
      <c r="H54" s="23">
        <f>IFERROR(IF(INDEX(Sheet1!$B:$B,MATCH('Indices Return'!$D$3,Sheet1!$B:$B,0))='Indices Return'!$D$3,(VLOOKUP('Indices Return'!$D$3,Sheet1!$B$15:$BE$1048576,ROW('Indices Return'!E49))/VLOOKUP($H$5,Sheet1!$B$12:$BE$1048576,ROW('Indices Return'!E49)))-1,"Error"),"N/A")</f>
        <v/>
      </c>
      <c r="I54" s="23">
        <f>IFERROR(IF(INDEX(Sheet1!$B:$B,MATCH('Indices Return'!$D$3,Sheet1!$B:$B,0))='Indices Return'!$D$3,(VLOOKUP('Indices Return'!$D$3,Sheet1!$B$15:$BE$1048576,ROW('Indices Return'!H49))/VLOOKUP($I$5,Sheet1!$B$12:$BE$1048576,ROW('Indices Return'!H49)))-1,"Error"),"N/A")</f>
        <v/>
      </c>
      <c r="J54" s="23">
        <f>IFERROR(IF(INDEX(Sheet1!$B:$B,MATCH('Indices Return'!$D$3,Sheet1!$B:$B,0))='Indices Return'!$D$3,(VLOOKUP('Indices Return'!$D$3,Sheet1!$B$15:$BE$1048576,ROW('Indices Return'!I49))/VLOOKUP($J$5,Sheet1!$B$12:$BE$1048576,ROW('Indices Return'!I49)))-1,"Error"),"N/A")</f>
        <v/>
      </c>
      <c r="K54" s="6">
        <f>IFERROR(IF(INDEX(Sheet1!$B:$B,MATCH('Indices Return'!$D$3,Sheet1!$B:$B,0))='Indices Return'!$D$3,(VLOOKUP('Indices Return'!$D$3,Sheet1!$B$15:$BE$1048576,ROW('Indices Return'!O49))/VLOOKUP($K$5,Sheet1!$B$12:$BE$1048576,ROW('Indices Return'!O49)))-1,"Error"),"N/A")</f>
        <v/>
      </c>
      <c r="L54" s="23">
        <f>IFERROR(IF(INDEX(Sheet1!$B:$B,MATCH('Indices Return'!$D$3,Sheet1!$B:$B,0))='Indices Return'!$D$3,(VLOOKUP('Indices Return'!$D$3,Sheet1!$B$15:$BE$1048576,ROW('Indices Return'!F49))/VLOOKUP($L$5,Sheet1!$B$12:$BE$1048576,ROW('Indices Return'!F49)))-1,"Error"),"N/A")</f>
        <v/>
      </c>
      <c r="M54" s="23">
        <f>IFERROR(IF(INDEX(Sheet1!$B:$B,MATCH('Indices Return'!$D$3,Sheet1!$B:$B,0))='Indices Return'!$D$3,(VLOOKUP('Indices Return'!$D$3,Sheet1!$B$15:$BE$1048576,ROW('Indices Return'!L49))/VLOOKUP($M$5,Sheet1!$B$12:$BE$1048576,ROW('Indices Return'!L49)))^0.5-1,"Error"),"N/A")</f>
        <v/>
      </c>
      <c r="N54" s="23">
        <f>IFERROR(IF(INDEX(Sheet1!$B:$B,MATCH('Indices Return'!$D$3,Sheet1!$B:$B,0))='Indices Return'!$D$3,(VLOOKUP('Indices Return'!$D$3,Sheet1!$B$15:$BE$1048576,ROW('Indices Return'!J49))/VLOOKUP($N$5,Sheet1!$B$12:$BE$1048576,ROW('Indices Return'!J49)))^0.333-1,"Error"),"N/A")</f>
        <v/>
      </c>
      <c r="O54" s="23">
        <f>IFERROR(IF(INDEX(Sheet1!$B:$B,MATCH('Indices Return'!$D$3,Sheet1!$B:$B,0))='Indices Return'!$D$3,(VLOOKUP('Indices Return'!$D$3,Sheet1!$B$15:$BE$1048576,ROW('Indices Return'!M49))/VLOOKUP($O$5,Sheet1!$B$12:$BE$1048576,ROW('Indices Return'!M49)))^0.2-1,"Error"),"N/A")</f>
        <v/>
      </c>
      <c r="P54" s="23">
        <f>IFERROR(IF(INDEX(Sheet1!$B:$B,MATCH('Indices Return'!$D$3,Sheet1!$B:$B,0))='Indices Return'!$D$3,(VLOOKUP('Indices Return'!$D$3,Sheet1!$B$15:$BE$1048576,ROW('Indices Return'!N49))/VLOOKUP($P$5,Sheet1!$B$12:$BE$1048576,ROW('Indices Return'!N49)))^0.1-1,"Error"),"N/A")</f>
        <v/>
      </c>
    </row>
    <row r="55">
      <c r="C55" s="15" t="inlineStr">
        <is>
          <t>FTSE(UK)</t>
        </is>
      </c>
      <c r="D55" s="46" t="n"/>
      <c r="E55" s="23">
        <f>IFERROR(IF(INDEX(Sheet1!$B:$B,MATCH('Indices Return'!$D$3,Sheet1!$B:$B,0))='Indices Return'!$D$3,(VLOOKUP('Indices Return'!$D$3,Sheet1!$B$15:$BE$1048576,ROW('Indices Return'!C50))/VLOOKUP('Indices Return'!$E$5,Sheet1!$B$15:$BE$1048576,ROW('Indices Return'!C50)))-1,"Error"),"N/A")</f>
        <v/>
      </c>
      <c r="F55" s="23">
        <f>IFERROR(IF(INDEX(Sheet1!$B:$B,MATCH('Indices Return'!$D$3,Sheet1!$B:$B,0))='Indices Return'!$D$3,(VLOOKUP('Indices Return'!$D$3,Sheet1!$B$15:$BE$1048576,ROW('Indices Return'!G50))/VLOOKUP($F$5,Sheet1!$B$12:$BE$1048576,ROW('Indices Return'!G50)))-1,"Error"),"N/A")</f>
        <v/>
      </c>
      <c r="G55" s="23">
        <f>IFERROR(IF(INDEX(Sheet1!$B:$B,MATCH('Indices Return'!$D$3,Sheet1!$B:$B,0))='Indices Return'!$D$3,(VLOOKUP('Indices Return'!$D$3,Sheet1!$B$15:$BE$1048576,ROW('Indices Return'!D50))/VLOOKUP($G$5,Sheet1!$B$12:$BE$1048576,ROW('Indices Return'!D50)))-1,"Error"),"N/A")</f>
        <v/>
      </c>
      <c r="H55" s="23">
        <f>IFERROR(IF(INDEX(Sheet1!$B:$B,MATCH('Indices Return'!$D$3,Sheet1!$B:$B,0))='Indices Return'!$D$3,(VLOOKUP('Indices Return'!$D$3,Sheet1!$B$15:$BE$1048576,ROW('Indices Return'!E50))/VLOOKUP($H$5,Sheet1!$B$12:$BE$1048576,ROW('Indices Return'!E50)))-1,"Error"),"N/A")</f>
        <v/>
      </c>
      <c r="I55" s="23">
        <f>IFERROR(IF(INDEX(Sheet1!$B:$B,MATCH('Indices Return'!$D$3,Sheet1!$B:$B,0))='Indices Return'!$D$3,(VLOOKUP('Indices Return'!$D$3,Sheet1!$B$15:$BE$1048576,ROW('Indices Return'!H50))/VLOOKUP($I$5,Sheet1!$B$12:$BE$1048576,ROW('Indices Return'!H50)))-1,"Error"),"N/A")</f>
        <v/>
      </c>
      <c r="J55" s="23">
        <f>IFERROR(IF(INDEX(Sheet1!$B:$B,MATCH('Indices Return'!$D$3,Sheet1!$B:$B,0))='Indices Return'!$D$3,(VLOOKUP('Indices Return'!$D$3,Sheet1!$B$15:$BE$1048576,ROW('Indices Return'!I50))/VLOOKUP($J$5,Sheet1!$B$12:$BE$1048576,ROW('Indices Return'!I50)))-1,"Error"),"N/A")</f>
        <v/>
      </c>
      <c r="K55" s="6">
        <f>IFERROR(IF(INDEX(Sheet1!$B:$B,MATCH('Indices Return'!$D$3,Sheet1!$B:$B,0))='Indices Return'!$D$3,(VLOOKUP('Indices Return'!$D$3,Sheet1!$B$15:$BE$1048576,ROW('Indices Return'!O50))/VLOOKUP($K$5,Sheet1!$B$12:$BE$1048576,ROW('Indices Return'!O50)))-1,"Error"),"N/A")</f>
        <v/>
      </c>
      <c r="L55" s="23">
        <f>IFERROR(IF(INDEX(Sheet1!$B:$B,MATCH('Indices Return'!$D$3,Sheet1!$B:$B,0))='Indices Return'!$D$3,(VLOOKUP('Indices Return'!$D$3,Sheet1!$B$15:$BE$1048576,ROW('Indices Return'!F50))/VLOOKUP($L$5,Sheet1!$B$12:$BE$1048576,ROW('Indices Return'!F50)))-1,"Error"),"N/A")</f>
        <v/>
      </c>
      <c r="M55" s="23">
        <f>IFERROR(IF(INDEX(Sheet1!$B:$B,MATCH('Indices Return'!$D$3,Sheet1!$B:$B,0))='Indices Return'!$D$3,(VLOOKUP('Indices Return'!$D$3,Sheet1!$B$15:$BE$1048576,ROW('Indices Return'!L50))/VLOOKUP($M$5,Sheet1!$B$12:$BE$1048576,ROW('Indices Return'!L50)))^0.5-1,"Error"),"N/A")</f>
        <v/>
      </c>
      <c r="N55" s="23">
        <f>IFERROR(IF(INDEX(Sheet1!$B:$B,MATCH('Indices Return'!$D$3,Sheet1!$B:$B,0))='Indices Return'!$D$3,(VLOOKUP('Indices Return'!$D$3,Sheet1!$B$15:$BE$1048576,ROW('Indices Return'!J50))/VLOOKUP($N$5,Sheet1!$B$12:$BE$1048576,ROW('Indices Return'!J50)))^0.333-1,"Error"),"N/A")</f>
        <v/>
      </c>
      <c r="O55" s="23">
        <f>IFERROR(IF(INDEX(Sheet1!$B:$B,MATCH('Indices Return'!$D$3,Sheet1!$B:$B,0))='Indices Return'!$D$3,(VLOOKUP('Indices Return'!$D$3,Sheet1!$B$15:$BE$1048576,ROW('Indices Return'!M50))/VLOOKUP($O$5,Sheet1!$B$12:$BE$1048576,ROW('Indices Return'!M50)))^0.2-1,"Error"),"N/A")</f>
        <v/>
      </c>
      <c r="P55" s="23">
        <f>IFERROR(IF(INDEX(Sheet1!$B:$B,MATCH('Indices Return'!$D$3,Sheet1!$B:$B,0))='Indices Return'!$D$3,(VLOOKUP('Indices Return'!$D$3,Sheet1!$B$15:$BE$1048576,ROW('Indices Return'!N50))/VLOOKUP($P$5,Sheet1!$B$12:$BE$1048576,ROW('Indices Return'!N50)))^0.1-1,"Error"),"N/A")</f>
        <v/>
      </c>
    </row>
    <row r="56">
      <c r="C56" s="15" t="inlineStr">
        <is>
          <t>Hang Seng(Hong Kong)</t>
        </is>
      </c>
      <c r="D56" s="46" t="n"/>
      <c r="E56" s="23">
        <f>IFERROR(IF(INDEX(Sheet1!$B:$B,MATCH('Indices Return'!$D$3,Sheet1!$B:$B,0))='Indices Return'!$D$3,(VLOOKUP('Indices Return'!$D$3,Sheet1!$B$15:$BE$1048576,ROW('Indices Return'!C51))/VLOOKUP('Indices Return'!$E$5,Sheet1!$B$15:$BE$1048576,ROW('Indices Return'!C51)))-1,"Error"),"N/A")</f>
        <v/>
      </c>
      <c r="F56" s="23">
        <f>IFERROR(IF(INDEX(Sheet1!$B:$B,MATCH('Indices Return'!$D$3,Sheet1!$B:$B,0))='Indices Return'!$D$3,(VLOOKUP('Indices Return'!$D$3,Sheet1!$B$15:$BE$1048576,ROW('Indices Return'!G51))/VLOOKUP($F$5,Sheet1!$B$12:$BE$1048576,ROW('Indices Return'!G51)))-1,"Error"),"N/A")</f>
        <v/>
      </c>
      <c r="G56" s="23">
        <f>IFERROR(IF(INDEX(Sheet1!$B:$B,MATCH('Indices Return'!$D$3,Sheet1!$B:$B,0))='Indices Return'!$D$3,(VLOOKUP('Indices Return'!$D$3,Sheet1!$B$15:$BE$1048576,ROW('Indices Return'!D51))/VLOOKUP($G$5,Sheet1!$B$12:$BE$1048576,ROW('Indices Return'!D51)))-1,"Error"),"N/A")</f>
        <v/>
      </c>
      <c r="H56" s="23">
        <f>IFERROR(IF(INDEX(Sheet1!$B:$B,MATCH('Indices Return'!$D$3,Sheet1!$B:$B,0))='Indices Return'!$D$3,(VLOOKUP('Indices Return'!$D$3,Sheet1!$B$15:$BE$1048576,ROW('Indices Return'!E51))/VLOOKUP($H$5,Sheet1!$B$12:$BE$1048576,ROW('Indices Return'!E51)))-1,"Error"),"N/A")</f>
        <v/>
      </c>
      <c r="I56" s="23">
        <f>IFERROR(IF(INDEX(Sheet1!$B:$B,MATCH('Indices Return'!$D$3,Sheet1!$B:$B,0))='Indices Return'!$D$3,(VLOOKUP('Indices Return'!$D$3,Sheet1!$B$15:$BE$1048576,ROW('Indices Return'!H51))/VLOOKUP($I$5,Sheet1!$B$12:$BE$1048576,ROW('Indices Return'!H51)))-1,"Error"),"N/A")</f>
        <v/>
      </c>
      <c r="J56" s="23">
        <f>IFERROR(IF(INDEX(Sheet1!$B:$B,MATCH('Indices Return'!$D$3,Sheet1!$B:$B,0))='Indices Return'!$D$3,(VLOOKUP('Indices Return'!$D$3,Sheet1!$B$15:$BE$1048576,ROW('Indices Return'!I51))/VLOOKUP($J$5,Sheet1!$B$12:$BE$1048576,ROW('Indices Return'!I51)))-1,"Error"),"N/A")</f>
        <v/>
      </c>
      <c r="K56" s="6">
        <f>IFERROR(IF(INDEX(Sheet1!$B:$B,MATCH('Indices Return'!$D$3,Sheet1!$B:$B,0))='Indices Return'!$D$3,(VLOOKUP('Indices Return'!$D$3,Sheet1!$B$15:$BE$1048576,ROW('Indices Return'!O51))/VLOOKUP($K$5,Sheet1!$B$12:$BE$1048576,ROW('Indices Return'!O51)))-1,"Error"),"N/A")</f>
        <v/>
      </c>
      <c r="L56" s="23">
        <f>IFERROR(IF(INDEX(Sheet1!$B:$B,MATCH('Indices Return'!$D$3,Sheet1!$B:$B,0))='Indices Return'!$D$3,(VLOOKUP('Indices Return'!$D$3,Sheet1!$B$15:$BE$1048576,ROW('Indices Return'!F51))/VLOOKUP($L$5,Sheet1!$B$12:$BE$1048576,ROW('Indices Return'!F51)))-1,"Error"),"N/A")</f>
        <v/>
      </c>
      <c r="M56" s="23">
        <f>IFERROR(IF(INDEX(Sheet1!$B:$B,MATCH('Indices Return'!$D$3,Sheet1!$B:$B,0))='Indices Return'!$D$3,(VLOOKUP('Indices Return'!$D$3,Sheet1!$B$15:$BE$1048576,ROW('Indices Return'!L51))/VLOOKUP($M$5,Sheet1!$B$12:$BE$1048576,ROW('Indices Return'!L51)))^0.5-1,"Error"),"N/A")</f>
        <v/>
      </c>
      <c r="N56" s="23">
        <f>IFERROR(IF(INDEX(Sheet1!$B:$B,MATCH('Indices Return'!$D$3,Sheet1!$B:$B,0))='Indices Return'!$D$3,(VLOOKUP('Indices Return'!$D$3,Sheet1!$B$15:$BE$1048576,ROW('Indices Return'!J51))/VLOOKUP($N$5,Sheet1!$B$12:$BE$1048576,ROW('Indices Return'!J51)))^0.333-1,"Error"),"N/A")</f>
        <v/>
      </c>
      <c r="O56" s="23">
        <f>IFERROR(IF(INDEX(Sheet1!$B:$B,MATCH('Indices Return'!$D$3,Sheet1!$B:$B,0))='Indices Return'!$D$3,(VLOOKUP('Indices Return'!$D$3,Sheet1!$B$15:$BE$1048576,ROW('Indices Return'!M51))/VLOOKUP($O$5,Sheet1!$B$12:$BE$1048576,ROW('Indices Return'!M51)))^0.2-1,"Error"),"N/A")</f>
        <v/>
      </c>
      <c r="P56" s="23">
        <f>IFERROR(IF(INDEX(Sheet1!$B:$B,MATCH('Indices Return'!$D$3,Sheet1!$B:$B,0))='Indices Return'!$D$3,(VLOOKUP('Indices Return'!$D$3,Sheet1!$B$15:$BE$1048576,ROW('Indices Return'!N51))/VLOOKUP($P$5,Sheet1!$B$12:$BE$1048576,ROW('Indices Return'!N51)))^0.1-1,"Error"),"N/A")</f>
        <v/>
      </c>
    </row>
    <row r="57">
      <c r="C57" s="15" t="inlineStr">
        <is>
          <t>USD/INR</t>
        </is>
      </c>
      <c r="D57" s="47" t="n"/>
      <c r="E57" s="23">
        <f>IFERROR(IF(INDEX(Sheet1!$B:$B,MATCH('Indices Return'!$D$3,Sheet1!$B:$B,0))='Indices Return'!$D$3,(VLOOKUP('Indices Return'!$D$3,Sheet1!$B$15:$BE$1048576,ROW('Indices Return'!C52))/VLOOKUP('Indices Return'!$E$5,Sheet1!$B$15:$BE$1048576,ROW('Indices Return'!C52)))-1,"Error"),"N/A")</f>
        <v/>
      </c>
      <c r="F57" s="23">
        <f>IFERROR(IF(INDEX(Sheet1!$B:$B,MATCH('Indices Return'!$D$3,Sheet1!$B:$B,0))='Indices Return'!$D$3,(VLOOKUP('Indices Return'!$D$3,Sheet1!$B$15:$BE$1048576,ROW('Indices Return'!G52))/VLOOKUP($F$5,Sheet1!$B$12:$BE$1048576,ROW('Indices Return'!G52)))-1,"Error"),"N/A")</f>
        <v/>
      </c>
      <c r="G57" s="23">
        <f>IFERROR(IF(INDEX(Sheet1!$B:$B,MATCH('Indices Return'!$D$3,Sheet1!$B:$B,0))='Indices Return'!$D$3,(VLOOKUP('Indices Return'!$D$3,Sheet1!$B$15:$BE$1048576,ROW('Indices Return'!D52))/VLOOKUP($G$5,Sheet1!$B$12:$BE$1048576,ROW('Indices Return'!D52)))-1,"Error"),"N/A")</f>
        <v/>
      </c>
      <c r="H57" s="23">
        <f>IFERROR(IF(INDEX(Sheet1!$B:$B,MATCH('Indices Return'!$D$3,Sheet1!$B:$B,0))='Indices Return'!$D$3,(VLOOKUP('Indices Return'!$D$3,Sheet1!$B$15:$BE$1048576,ROW('Indices Return'!E52))/VLOOKUP($H$5,Sheet1!$B$12:$BE$1048576,ROW('Indices Return'!E52)))-1,"Error"),"N/A")</f>
        <v/>
      </c>
      <c r="I57" s="23">
        <f>IFERROR(IF(INDEX(Sheet1!$B:$B,MATCH('Indices Return'!$D$3,Sheet1!$B:$B,0))='Indices Return'!$D$3,(VLOOKUP('Indices Return'!$D$3,Sheet1!$B$15:$BE$1048576,ROW('Indices Return'!H52))/VLOOKUP($I$5,Sheet1!$B$12:$BE$1048576,ROW('Indices Return'!H52)))-1,"Error"),"N/A")</f>
        <v/>
      </c>
      <c r="J57" s="23">
        <f>IFERROR(IF(INDEX(Sheet1!$B:$B,MATCH('Indices Return'!$D$3,Sheet1!$B:$B,0))='Indices Return'!$D$3,(VLOOKUP('Indices Return'!$D$3,Sheet1!$B$15:$BE$1048576,ROW('Indices Return'!I52))/VLOOKUP($J$5,Sheet1!$B$12:$BE$1048576,ROW('Indices Return'!I52)))-1,"Error"),"N/A")</f>
        <v/>
      </c>
      <c r="K57" s="6">
        <f>IFERROR(IF(INDEX(Sheet1!$B:$B,MATCH('Indices Return'!$D$3,Sheet1!$B:$B,0))='Indices Return'!$D$3,(VLOOKUP('Indices Return'!$D$3,Sheet1!$B$15:$BE$1048576,ROW('Indices Return'!O52))/VLOOKUP($K$5,Sheet1!$B$12:$BE$1048576,ROW('Indices Return'!O52)))-1,"Error"),"N/A")</f>
        <v/>
      </c>
      <c r="L57" s="23">
        <f>IFERROR(IF(INDEX(Sheet1!$B:$B,MATCH('Indices Return'!$D$3,Sheet1!$B:$B,0))='Indices Return'!$D$3,(VLOOKUP('Indices Return'!$D$3,Sheet1!$B$15:$BE$1048576,ROW('Indices Return'!F52))/VLOOKUP($L$5,Sheet1!$B$12:$BE$1048576,ROW('Indices Return'!F52)))-1,"Error"),"N/A")</f>
        <v/>
      </c>
      <c r="M57" s="23">
        <f>IFERROR(IF(INDEX(Sheet1!$B:$B,MATCH('Indices Return'!$D$3,Sheet1!$B:$B,0))='Indices Return'!$D$3,(VLOOKUP('Indices Return'!$D$3,Sheet1!$B$15:$BE$1048576,ROW('Indices Return'!L52))/VLOOKUP($M$5,Sheet1!$B$12:$BE$1048576,ROW('Indices Return'!L52)))^0.5-1,"Error"),"N/A")</f>
        <v/>
      </c>
      <c r="N57" s="23">
        <f>IFERROR(IF(INDEX(Sheet1!$B:$B,MATCH('Indices Return'!$D$3,Sheet1!$B:$B,0))='Indices Return'!$D$3,(VLOOKUP('Indices Return'!$D$3,Sheet1!$B$15:$BE$1048576,ROW('Indices Return'!J52))/VLOOKUP($N$5,Sheet1!$B$12:$BE$1048576,ROW('Indices Return'!J52)))^0.333-1,"Error"),"N/A")</f>
        <v/>
      </c>
      <c r="O57" s="23">
        <f>IFERROR(IF(INDEX(Sheet1!$B:$B,MATCH('Indices Return'!$D$3,Sheet1!$B:$B,0))='Indices Return'!$D$3,(VLOOKUP('Indices Return'!$D$3,Sheet1!$B$15:$BE$1048576,ROW('Indices Return'!M52))/VLOOKUP($O$5,Sheet1!$B$12:$BE$1048576,ROW('Indices Return'!M52)))^0.2-1,"Error"),"N/A")</f>
        <v/>
      </c>
      <c r="P57" s="23">
        <f>IFERROR(IF(INDEX(Sheet1!$B:$B,MATCH('Indices Return'!$D$3,Sheet1!$B:$B,0))='Indices Return'!$D$3,(VLOOKUP('Indices Return'!$D$3,Sheet1!$B$15:$BE$1048576,ROW('Indices Return'!N52))/VLOOKUP($P$5,Sheet1!$B$12:$BE$1048576,ROW('Indices Return'!N52)))^0.1-1,"Error"),"N/A")</f>
        <v/>
      </c>
    </row>
    <row r="58">
      <c r="C58" s="15" t="inlineStr">
        <is>
          <t>XAU/USD</t>
        </is>
      </c>
      <c r="D58" s="47" t="n"/>
      <c r="E58" s="23">
        <f>IFERROR(IF(INDEX(Sheet1!$B:$B,MATCH('Indices Return'!$D$3,Sheet1!$B:$B,0))='Indices Return'!$D$3,(VLOOKUP('Indices Return'!$D$3,Sheet1!$B$15:$BE$1048576,ROW('Indices Return'!C53))/VLOOKUP('Indices Return'!$E$5,Sheet1!$B$15:$BE$1048576,ROW('Indices Return'!C53)))-1,"Error"),"N/A")</f>
        <v/>
      </c>
      <c r="F58" s="23">
        <f>IFERROR(IF(INDEX(Sheet1!$B:$B,MATCH('Indices Return'!$D$3,Sheet1!$B:$B,0))='Indices Return'!$D$3,(VLOOKUP('Indices Return'!$D$3,Sheet1!$B$15:$BE$1048576,ROW('Indices Return'!G53))/VLOOKUP($F$5,Sheet1!$B$12:$BE$1048576,ROW('Indices Return'!G53)))-1,"Error"),"N/A")</f>
        <v/>
      </c>
      <c r="G58" s="23">
        <f>IFERROR(IF(INDEX(Sheet1!$B:$B,MATCH('Indices Return'!$D$3,Sheet1!$B:$B,0))='Indices Return'!$D$3,(VLOOKUP('Indices Return'!$D$3,Sheet1!$B$15:$BE$1048576,ROW('Indices Return'!D53))/VLOOKUP($G$5,Sheet1!$B$12:$BE$1048576,ROW('Indices Return'!D53)))-1,"Error"),"N/A")</f>
        <v/>
      </c>
      <c r="H58" s="23">
        <f>IFERROR(IF(INDEX(Sheet1!$B:$B,MATCH('Indices Return'!$D$3,Sheet1!$B:$B,0))='Indices Return'!$D$3,(VLOOKUP('Indices Return'!$D$3,Sheet1!$B$15:$BE$1048576,ROW('Indices Return'!E53))/VLOOKUP($H$5,Sheet1!$B$12:$BE$1048576,ROW('Indices Return'!E53)))-1,"Error"),"N/A")</f>
        <v/>
      </c>
      <c r="I58" s="23">
        <f>IFERROR(IF(INDEX(Sheet1!$B:$B,MATCH('Indices Return'!$D$3,Sheet1!$B:$B,0))='Indices Return'!$D$3,(VLOOKUP('Indices Return'!$D$3,Sheet1!$B$15:$BE$1048576,ROW('Indices Return'!H53))/VLOOKUP($I$5,Sheet1!$B$12:$BE$1048576,ROW('Indices Return'!H53)))-1,"Error"),"N/A")</f>
        <v/>
      </c>
      <c r="J58" s="23">
        <f>IFERROR(IF(INDEX(Sheet1!$B:$B,MATCH('Indices Return'!$D$3,Sheet1!$B:$B,0))='Indices Return'!$D$3,(VLOOKUP('Indices Return'!$D$3,Sheet1!$B$15:$BE$1048576,ROW('Indices Return'!I53))/VLOOKUP($J$5,Sheet1!$B$12:$BE$1048576,ROW('Indices Return'!I53)))-1,"Error"),"N/A")</f>
        <v/>
      </c>
      <c r="K58" s="6">
        <f>IFERROR(IF(INDEX(Sheet1!$B:$B,MATCH('Indices Return'!$D$3,Sheet1!$B:$B,0))='Indices Return'!$D$3,(VLOOKUP('Indices Return'!$D$3,Sheet1!$B$15:$BE$1048576,ROW('Indices Return'!O53))/VLOOKUP($K$5,Sheet1!$B$12:$BE$1048576,ROW('Indices Return'!O53)))-1,"Error"),"N/A")</f>
        <v/>
      </c>
      <c r="L58" s="23">
        <f>IFERROR(IF(INDEX(Sheet1!$B:$B,MATCH('Indices Return'!$D$3,Sheet1!$B:$B,0))='Indices Return'!$D$3,(VLOOKUP('Indices Return'!$D$3,Sheet1!$B$15:$BE$1048576,ROW('Indices Return'!F53))/VLOOKUP($L$5,Sheet1!$B$12:$BE$1048576,ROW('Indices Return'!F53)))-1,"Error"),"N/A")</f>
        <v/>
      </c>
      <c r="M58" s="23">
        <f>IFERROR(IF(INDEX(Sheet1!$B:$B,MATCH('Indices Return'!$D$3,Sheet1!$B:$B,0))='Indices Return'!$D$3,(VLOOKUP('Indices Return'!$D$3,Sheet1!$B$15:$BE$1048576,ROW('Indices Return'!L53))/VLOOKUP($M$5,Sheet1!$B$12:$BE$1048576,ROW('Indices Return'!L53)))^0.5-1,"Error"),"N/A")</f>
        <v/>
      </c>
      <c r="N58" s="23">
        <f>IFERROR(IF(INDEX(Sheet1!$B:$B,MATCH('Indices Return'!$D$3,Sheet1!$B:$B,0))='Indices Return'!$D$3,(VLOOKUP('Indices Return'!$D$3,Sheet1!$B$15:$BE$1048576,ROW('Indices Return'!J53))/VLOOKUP($N$5,Sheet1!$B$12:$BE$1048576,ROW('Indices Return'!J53)))^0.333-1,"Error"),"N/A")</f>
        <v/>
      </c>
      <c r="O58" s="23">
        <f>IFERROR(IF(INDEX(Sheet1!$B:$B,MATCH('Indices Return'!$D$3,Sheet1!$B:$B,0))='Indices Return'!$D$3,(VLOOKUP('Indices Return'!$D$3,Sheet1!$B$15:$BE$1048576,ROW('Indices Return'!M53))/VLOOKUP($O$5,Sheet1!$B$12:$BE$1048576,ROW('Indices Return'!M53)))^0.2-1,"Error"),"N/A")</f>
        <v/>
      </c>
      <c r="P58" s="23">
        <f>IFERROR(IF(INDEX(Sheet1!$B:$B,MATCH('Indices Return'!$D$3,Sheet1!$B:$B,0))='Indices Return'!$D$3,(VLOOKUP('Indices Return'!$D$3,Sheet1!$B$15:$BE$1048576,ROW('Indices Return'!N53))/VLOOKUP($P$5,Sheet1!$B$12:$BE$1048576,ROW('Indices Return'!N53)))^0.1-1,"Error"),"N/A")</f>
        <v/>
      </c>
    </row>
    <row r="59">
      <c r="C59" s="15" t="inlineStr">
        <is>
          <t>XAG/USD</t>
        </is>
      </c>
      <c r="D59" s="47" t="n"/>
      <c r="E59" s="23">
        <f>IFERROR(IF(INDEX(Sheet1!$B:$B,MATCH('Indices Return'!$D$3,Sheet1!$B:$B,0))='Indices Return'!$D$3,(VLOOKUP('Indices Return'!$D$3,Sheet1!$B$15:$BE$1048576,ROW('Indices Return'!C54))/VLOOKUP('Indices Return'!$E$5,Sheet1!$B$15:$BE$1048576,ROW('Indices Return'!C54)))-1,"Error"),"N/A")</f>
        <v/>
      </c>
      <c r="F59" s="23">
        <f>IFERROR(IF(INDEX(Sheet1!$B:$B,MATCH('Indices Return'!$D$3,Sheet1!$B:$B,0))='Indices Return'!$D$3,(VLOOKUP('Indices Return'!$D$3,Sheet1!$B$15:$BE$1048576,ROW('Indices Return'!G54))/VLOOKUP($F$5,Sheet1!$B$12:$BE$1048576,ROW('Indices Return'!G54)))-1,"Error"),"N/A")</f>
        <v/>
      </c>
      <c r="G59" s="23">
        <f>IFERROR(IF(INDEX(Sheet1!$B:$B,MATCH('Indices Return'!$D$3,Sheet1!$B:$B,0))='Indices Return'!$D$3,(VLOOKUP('Indices Return'!$D$3,Sheet1!$B$15:$BE$1048576,ROW('Indices Return'!D54))/VLOOKUP($G$5,Sheet1!$B$12:$BE$1048576,ROW('Indices Return'!D54)))-1,"Error"),"N/A")</f>
        <v/>
      </c>
      <c r="H59" s="23">
        <f>IFERROR(IF(INDEX(Sheet1!$B:$B,MATCH('Indices Return'!$D$3,Sheet1!$B:$B,0))='Indices Return'!$D$3,(VLOOKUP('Indices Return'!$D$3,Sheet1!$B$15:$BE$1048576,ROW('Indices Return'!E54))/VLOOKUP($H$5,Sheet1!$B$12:$BE$1048576,ROW('Indices Return'!E54)))-1,"Error"),"N/A")</f>
        <v/>
      </c>
      <c r="I59" s="23">
        <f>IFERROR(IF(INDEX(Sheet1!$B:$B,MATCH('Indices Return'!$D$3,Sheet1!$B:$B,0))='Indices Return'!$D$3,(VLOOKUP('Indices Return'!$D$3,Sheet1!$B$15:$BE$1048576,ROW('Indices Return'!H54))/VLOOKUP($I$5,Sheet1!$B$12:$BE$1048576,ROW('Indices Return'!H54)))-1,"Error"),"N/A")</f>
        <v/>
      </c>
      <c r="J59" s="23">
        <f>IFERROR(IF(INDEX(Sheet1!$B:$B,MATCH('Indices Return'!$D$3,Sheet1!$B:$B,0))='Indices Return'!$D$3,(VLOOKUP('Indices Return'!$D$3,Sheet1!$B$15:$BE$1048576,ROW('Indices Return'!I54))/VLOOKUP($J$5,Sheet1!$B$12:$BE$1048576,ROW('Indices Return'!I54)))-1,"Error"),"N/A")</f>
        <v/>
      </c>
      <c r="K59" s="6">
        <f>IFERROR(IF(INDEX(Sheet1!$B:$B,MATCH('Indices Return'!$D$3,Sheet1!$B:$B,0))='Indices Return'!$D$3,(VLOOKUP('Indices Return'!$D$3,Sheet1!$B$15:$BE$1048576,ROW('Indices Return'!O54))/VLOOKUP($K$5,Sheet1!$B$12:$BE$1048576,ROW('Indices Return'!O54)))-1,"Error"),"N/A")</f>
        <v/>
      </c>
      <c r="L59" s="23">
        <f>IFERROR(IF(INDEX(Sheet1!$B:$B,MATCH('Indices Return'!$D$3,Sheet1!$B:$B,0))='Indices Return'!$D$3,(VLOOKUP('Indices Return'!$D$3,Sheet1!$B$15:$BE$1048576,ROW('Indices Return'!F54))/VLOOKUP($L$5,Sheet1!$B$12:$BE$1048576,ROW('Indices Return'!F54)))-1,"Error"),"N/A")</f>
        <v/>
      </c>
      <c r="M59" s="23">
        <f>IFERROR(IF(INDEX(Sheet1!$B:$B,MATCH('Indices Return'!$D$3,Sheet1!$B:$B,0))='Indices Return'!$D$3,(VLOOKUP('Indices Return'!$D$3,Sheet1!$B$15:$BE$1048576,ROW('Indices Return'!L54))/VLOOKUP($M$5,Sheet1!$B$12:$BE$1048576,ROW('Indices Return'!L54)))^0.5-1,"Error"),"N/A")</f>
        <v/>
      </c>
      <c r="N59" s="23">
        <f>IFERROR(IF(INDEX(Sheet1!$B:$B,MATCH('Indices Return'!$D$3,Sheet1!$B:$B,0))='Indices Return'!$D$3,(VLOOKUP('Indices Return'!$D$3,Sheet1!$B$15:$BE$1048576,ROW('Indices Return'!J54))/VLOOKUP($N$5,Sheet1!$B$12:$BE$1048576,ROW('Indices Return'!J54)))^0.333-1,"Error"),"N/A")</f>
        <v/>
      </c>
      <c r="O59" s="23">
        <f>IFERROR(IF(INDEX(Sheet1!$B:$B,MATCH('Indices Return'!$D$3,Sheet1!$B:$B,0))='Indices Return'!$D$3,(VLOOKUP('Indices Return'!$D$3,Sheet1!$B$15:$BE$1048576,ROW('Indices Return'!M54))/VLOOKUP($O$5,Sheet1!$B$12:$BE$1048576,ROW('Indices Return'!M54)))^0.2-1,"Error"),"N/A")</f>
        <v/>
      </c>
      <c r="P59" s="23">
        <f>IFERROR(IF(INDEX(Sheet1!$B:$B,MATCH('Indices Return'!$D$3,Sheet1!$B:$B,0))='Indices Return'!$D$3,(VLOOKUP('Indices Return'!$D$3,Sheet1!$B$15:$BE$1048576,ROW('Indices Return'!N54))/VLOOKUP($P$5,Sheet1!$B$12:$BE$1048576,ROW('Indices Return'!N54)))^0.1-1,"Error"),"N/A")</f>
        <v/>
      </c>
    </row>
    <row r="60">
      <c r="C60" s="15" t="inlineStr">
        <is>
          <t>Shanghai Index</t>
        </is>
      </c>
      <c r="D60" s="47" t="n"/>
      <c r="E60" s="23">
        <f>IFERROR(IF(INDEX(Sheet1!$B:$B,MATCH('Indices Return'!$D$3,Sheet1!$B:$B,0))='Indices Return'!$D$3,(VLOOKUP('Indices Return'!$D$3,Sheet1!$B$15:$BE$1048576,ROW('Indices Return'!C55))/VLOOKUP('Indices Return'!$E$5,Sheet1!$B$15:$BE$1048576,ROW('Indices Return'!C55)))-1,"Error"),"N/A")</f>
        <v/>
      </c>
      <c r="F60" s="23">
        <f>IFERROR(IF(INDEX(Sheet1!$B:$B,MATCH('Indices Return'!$D$3,Sheet1!$B:$B,0))='Indices Return'!$D$3,(VLOOKUP('Indices Return'!$D$3,Sheet1!$B$15:$BE$1048576,ROW('Indices Return'!G55))/VLOOKUP($F$5,Sheet1!$B$12:$BE$1048576,ROW('Indices Return'!G55)))-1,"Error"),"N/A")</f>
        <v/>
      </c>
      <c r="G60" s="23">
        <f>IFERROR(IF(INDEX(Sheet1!$B:$B,MATCH('Indices Return'!$D$3,Sheet1!$B:$B,0))='Indices Return'!$D$3,(VLOOKUP('Indices Return'!$D$3,Sheet1!$B$15:$BE$1048576,ROW('Indices Return'!D55))/VLOOKUP($G$5,Sheet1!$B$12:$BE$1048576,ROW('Indices Return'!D55)))-1,"Error"),"N/A")</f>
        <v/>
      </c>
      <c r="H60" s="23">
        <f>IFERROR(IF(INDEX(Sheet1!$B:$B,MATCH('Indices Return'!$D$3,Sheet1!$B:$B,0))='Indices Return'!$D$3,(VLOOKUP('Indices Return'!$D$3,Sheet1!$B$15:$BE$1048576,ROW('Indices Return'!E55))/VLOOKUP($H$5,Sheet1!$B$12:$BE$1048576,ROW('Indices Return'!E55)))-1,"Error"),"N/A")</f>
        <v/>
      </c>
      <c r="I60" s="23">
        <f>IFERROR(IF(INDEX(Sheet1!$B:$B,MATCH('Indices Return'!$D$3,Sheet1!$B:$B,0))='Indices Return'!$D$3,(VLOOKUP('Indices Return'!$D$3,Sheet1!$B$15:$BE$1048576,ROW('Indices Return'!H55))/VLOOKUP($I$5,Sheet1!$B$12:$BE$1048576,ROW('Indices Return'!H55)))-1,"Error"),"N/A")</f>
        <v/>
      </c>
      <c r="J60" s="23">
        <f>IFERROR(IF(INDEX(Sheet1!$B:$B,MATCH('Indices Return'!$D$3,Sheet1!$B:$B,0))='Indices Return'!$D$3,(VLOOKUP('Indices Return'!$D$3,Sheet1!$B$15:$BE$1048576,ROW('Indices Return'!I55))/VLOOKUP($J$5,Sheet1!$B$12:$BE$1048576,ROW('Indices Return'!I55)))-1,"Error"),"N/A")</f>
        <v/>
      </c>
      <c r="K60" s="6">
        <f>IFERROR(IF(INDEX(Sheet1!$B:$B,MATCH('Indices Return'!$D$3,Sheet1!$B:$B,0))='Indices Return'!$D$3,(VLOOKUP('Indices Return'!$D$3,Sheet1!$B$15:$BE$1048576,ROW('Indices Return'!O55))/VLOOKUP($K$5,Sheet1!$B$12:$BE$1048576,ROW('Indices Return'!O55)))-1,"Error"),"N/A")</f>
        <v/>
      </c>
      <c r="L60" s="23">
        <f>IFERROR(IF(INDEX(Sheet1!$B:$B,MATCH('Indices Return'!$D$3,Sheet1!$B:$B,0))='Indices Return'!$D$3,(VLOOKUP('Indices Return'!$D$3,Sheet1!$B$15:$BE$1048576,ROW('Indices Return'!F55))/VLOOKUP($L$5,Sheet1!$B$12:$BE$1048576,ROW('Indices Return'!F55)))-1,"Error"),"N/A")</f>
        <v/>
      </c>
      <c r="M60" s="23">
        <f>IFERROR(IF(INDEX(Sheet1!$B:$B,MATCH('Indices Return'!$D$3,Sheet1!$B:$B,0))='Indices Return'!$D$3,(VLOOKUP('Indices Return'!$D$3,Sheet1!$B$15:$BE$1048576,ROW('Indices Return'!L55))/VLOOKUP($M$5,Sheet1!$B$12:$BE$1048576,ROW('Indices Return'!L55)))^0.5-1,"Error"),"N/A")</f>
        <v/>
      </c>
      <c r="N60" s="23">
        <f>IFERROR(IF(INDEX(Sheet1!$B:$B,MATCH('Indices Return'!$D$3,Sheet1!$B:$B,0))='Indices Return'!$D$3,(VLOOKUP('Indices Return'!$D$3,Sheet1!$B$15:$BE$1048576,ROW('Indices Return'!J55))/VLOOKUP($N$5,Sheet1!$B$12:$BE$1048576,ROW('Indices Return'!J55)))^0.333-1,"Error"),"N/A")</f>
        <v/>
      </c>
      <c r="O60" s="23">
        <f>IFERROR(IF(INDEX(Sheet1!$B:$B,MATCH('Indices Return'!$D$3,Sheet1!$B:$B,0))='Indices Return'!$D$3,(VLOOKUP('Indices Return'!$D$3,Sheet1!$B$15:$BE$1048576,ROW('Indices Return'!M55))/VLOOKUP($O$5,Sheet1!$B$12:$BE$1048576,ROW('Indices Return'!M55)))^0.2-1,"Error"),"N/A")</f>
        <v/>
      </c>
      <c r="P60" s="23">
        <f>IFERROR(IF(INDEX(Sheet1!$B:$B,MATCH('Indices Return'!$D$3,Sheet1!$B:$B,0))='Indices Return'!$D$3,(VLOOKUP('Indices Return'!$D$3,Sheet1!$B$15:$BE$1048576,ROW('Indices Return'!N55))/VLOOKUP($P$5,Sheet1!$B$12:$BE$1048576,ROW('Indices Return'!N55)))^0.1-1,"Error"),"N/A")</f>
        <v/>
      </c>
    </row>
    <row r="61" ht="15" customHeight="1" thickBot="1">
      <c r="C61" s="16" t="inlineStr">
        <is>
          <t>BSE500</t>
        </is>
      </c>
      <c r="D61" s="48" t="n"/>
      <c r="E61" s="10">
        <f>IFERROR(IF(INDEX(Sheet1!$B:$B,MATCH('Indices Return'!$D$3,Sheet1!$B:$B,0))='Indices Return'!$D$3,(VLOOKUP('Indices Return'!$D$3,Sheet1!$B$15:$BE$1048576,ROW('Indices Return'!C56))/VLOOKUP('Indices Return'!$E$5,Sheet1!$B$15:$BE$1048576,ROW('Indices Return'!C56)))-1,"Error"),"N/A")</f>
        <v/>
      </c>
      <c r="F61" s="10">
        <f>IFERROR(IF(INDEX(Sheet1!$B:$B,MATCH('Indices Return'!$D$3,Sheet1!$B:$B,0))='Indices Return'!$D$3,(VLOOKUP('Indices Return'!$D$3,Sheet1!$B$15:$BE$1048576,ROW('Indices Return'!G56))/VLOOKUP($F$5,Sheet1!$B$12:$BE$1048576,ROW('Indices Return'!G56)))-1,"Error"),"N/A")</f>
        <v/>
      </c>
      <c r="G61" s="10">
        <f>IFERROR(IF(INDEX(Sheet1!$B:$B,MATCH('Indices Return'!$D$3,Sheet1!$B:$B,0))='Indices Return'!$D$3,(VLOOKUP('Indices Return'!$D$3,Sheet1!$B$15:$BE$1048576,ROW('Indices Return'!D56))/VLOOKUP($G$5,Sheet1!$B$12:$BE$1048576,ROW('Indices Return'!D56)))-1,"Error"),"N/A")</f>
        <v/>
      </c>
      <c r="H61" s="10">
        <f>IFERROR(IF(INDEX(Sheet1!$B:$B,MATCH('Indices Return'!$D$3,Sheet1!$B:$B,0))='Indices Return'!$D$3,(VLOOKUP('Indices Return'!$D$3,Sheet1!$B$15:$BE$1048576,ROW('Indices Return'!E56))/VLOOKUP($H$5,Sheet1!$B$12:$BE$1048576,ROW('Indices Return'!E56)))-1,"Error"),"N/A")</f>
        <v/>
      </c>
      <c r="I61" s="10">
        <f>IFERROR(IF(INDEX(Sheet1!$B:$B,MATCH('Indices Return'!$D$3,Sheet1!$B:$B,0))='Indices Return'!$D$3,(VLOOKUP('Indices Return'!$D$3,Sheet1!$B$15:$BE$1048576,ROW('Indices Return'!H56))/VLOOKUP($I$5,Sheet1!$B$12:$BE$1048576,ROW('Indices Return'!H56)))-1,"Error"),"N/A")</f>
        <v/>
      </c>
      <c r="J61" s="10">
        <f>IFERROR(IF(INDEX(Sheet1!$B:$B,MATCH('Indices Return'!$D$3,Sheet1!$B:$B,0))='Indices Return'!$D$3,(VLOOKUP('Indices Return'!$D$3,Sheet1!$B$15:$BE$1048576,ROW('Indices Return'!I56))/VLOOKUP($J$5,Sheet1!$B$12:$BE$1048576,ROW('Indices Return'!I56)))-1,"Error"),"N/A")</f>
        <v/>
      </c>
      <c r="K61" s="11">
        <f>IFERROR(IF(INDEX(Sheet1!$B:$B,MATCH('Indices Return'!$D$3,Sheet1!$B:$B,0))='Indices Return'!$D$3,(VLOOKUP('Indices Return'!$D$3,Sheet1!$B$15:$BE$1048576,ROW('Indices Return'!O56))/VLOOKUP($K$5,Sheet1!$B$12:$BE$1048576,ROW('Indices Return'!O56)))-1,"Error"),"N/A")</f>
        <v/>
      </c>
      <c r="L61" s="10">
        <f>IFERROR(IF(INDEX(Sheet1!$B:$B,MATCH('Indices Return'!$D$3,Sheet1!$B:$B,0))='Indices Return'!$D$3,(VLOOKUP('Indices Return'!$D$3,Sheet1!$B$15:$BE$1048576,ROW('Indices Return'!F56))/VLOOKUP($L$5,Sheet1!$B$12:$BE$1048576,ROW('Indices Return'!F56)))-1,"Error"),"N/A")</f>
        <v/>
      </c>
      <c r="M61" s="10">
        <f>IFERROR(IF(INDEX(Sheet1!$B:$B,MATCH('Indices Return'!$D$3,Sheet1!$B:$B,0))='Indices Return'!$D$3,(VLOOKUP('Indices Return'!$D$3,Sheet1!$B$15:$BE$1048576,ROW('Indices Return'!L56))/VLOOKUP($M$5,Sheet1!$B$12:$BE$1048576,ROW('Indices Return'!L56)))^0.5-1,"Error"),"N/A")</f>
        <v/>
      </c>
      <c r="N61" s="10">
        <f>IFERROR(IF(INDEX(Sheet1!$B:$B,MATCH('Indices Return'!$D$3,Sheet1!$B:$B,0))='Indices Return'!$D$3,(VLOOKUP('Indices Return'!$D$3,Sheet1!$B$15:$BE$1048576,ROW('Indices Return'!J56))/VLOOKUP($N$5,Sheet1!$B$12:$BE$1048576,ROW('Indices Return'!J56)))^0.333-1,"Error"),"N/A")</f>
        <v/>
      </c>
      <c r="O61" s="10">
        <f>IFERROR(IF(INDEX(Sheet1!$B:$B,MATCH('Indices Return'!$D$3,Sheet1!$B:$B,0))='Indices Return'!$D$3,(VLOOKUP('Indices Return'!$D$3,Sheet1!$B$15:$BE$1048576,ROW('Indices Return'!M56))/VLOOKUP($O$5,Sheet1!$B$12:$BE$1048576,ROW('Indices Return'!M56)))^0.2-1,"Error"),"N/A")</f>
        <v/>
      </c>
      <c r="P61" s="10">
        <f>IFERROR(IF(INDEX(Sheet1!$B:$B,MATCH('Indices Return'!$D$3,Sheet1!$B:$B,0))='Indices Return'!$D$3,(VLOOKUP('Indices Return'!$D$3,Sheet1!$B$15:$BE$1048576,ROW('Indices Return'!N56))/VLOOKUP($P$5,Sheet1!$B$12:$BE$1048576,ROW('Indices Return'!N56)))^0.1-1,"Error"),"N/A")</f>
        <v/>
      </c>
    </row>
    <row r="62" ht="15" customHeight="1" thickBot="1">
      <c r="C62" s="71" t="inlineStr">
        <is>
          <t>Nifty MidSmall 400</t>
        </is>
      </c>
      <c r="D62" s="72" t="n"/>
      <c r="E62" s="10">
        <f>IFERROR(IF(INDEX(Sheet1!$B:$B,MATCH('Indices Return'!$D$3,Sheet1!$B:$B,0))='Indices Return'!$D$3,(VLOOKUP('Indices Return'!$D$3,Sheet1!$B$15:$BF$1048576,ROW('Indices Return'!C57))/VLOOKUP('Indices Return'!$E$5,Sheet1!$B$15:$BF$1048576,ROW('Indices Return'!C57)))-1,"Error"),"N/A")</f>
        <v/>
      </c>
      <c r="F62" s="10">
        <f>IFERROR(IF(INDEX(Sheet1!$B:$B,MATCH('Indices Return'!$D$3,Sheet1!$B:$B,0))='Indices Return'!$D$3,(VLOOKUP('Indices Return'!$D$3,Sheet1!$B$15:$BF$1048576,ROW('Indices Return'!G57))/VLOOKUP($F$5,Sheet1!$B$12:$BF$1048576,ROW('Indices Return'!G57)))-1,"Error"),"N/A")</f>
        <v/>
      </c>
      <c r="G62" s="10">
        <f>IFERROR(IF(INDEX(Sheet1!$B:$B,MATCH('Indices Return'!$D$3,Sheet1!$B:$B,0))='Indices Return'!$D$3,(VLOOKUP('Indices Return'!$D$3,Sheet1!$B$15:$BF$1048576,ROW('Indices Return'!D57))/VLOOKUP($G$5,Sheet1!$B$12:$BF$1048576,ROW('Indices Return'!D57)))-1,"Error"),"N/A")</f>
        <v/>
      </c>
      <c r="H62" s="10">
        <f>IFERROR(IF(INDEX(Sheet1!$B:$B,MATCH('Indices Return'!$D$3,Sheet1!$B:$B,0))='Indices Return'!$D$3,(VLOOKUP('Indices Return'!$D$3,Sheet1!$B$15:$BF$1048576,ROW('Indices Return'!E57))/VLOOKUP($H$5,Sheet1!$B$12:$BF$1048576,ROW('Indices Return'!E57)))-1,"Error"),"N/A")</f>
        <v/>
      </c>
      <c r="I62" s="10">
        <f>IFERROR(IF(INDEX(Sheet1!$B:$B,MATCH('Indices Return'!$D$3,Sheet1!$B:$B,0))='Indices Return'!$D$3,(VLOOKUP('Indices Return'!$D$3,Sheet1!$B$15:$BF$1048576,ROW('Indices Return'!H57))/VLOOKUP($I$5,Sheet1!$B$12:$BF$1048576,ROW('Indices Return'!H57)))-1,"Error"),"N/A")</f>
        <v/>
      </c>
      <c r="J62" s="10">
        <f>IFERROR(IF(INDEX(Sheet1!$B:$B,MATCH('Indices Return'!$D$3,Sheet1!$B:$B,0))='Indices Return'!$D$3,(VLOOKUP('Indices Return'!$D$3,Sheet1!$B$15:$BF$1048576,ROW('Indices Return'!I57))/VLOOKUP($J$5,Sheet1!$B$12:$BF$1048576,ROW('Indices Return'!I57)))-1,"Error"),"N/A")</f>
        <v/>
      </c>
      <c r="K62" s="11">
        <f>IFERROR(IF(INDEX(Sheet1!$B:$B,MATCH('Indices Return'!$D$3,Sheet1!$B:$B,0))='Indices Return'!$D$3,(VLOOKUP('Indices Return'!$D$3,Sheet1!$B$15:$BF$1048576,ROW('Indices Return'!O57))/VLOOKUP($K$5,Sheet1!$B$12:$BF$1048576,ROW('Indices Return'!O57)))-1,"Error"),"N/A")</f>
        <v/>
      </c>
      <c r="L62" s="10">
        <f>IFERROR(IF(INDEX(Sheet1!$B:$B,MATCH('Indices Return'!$D$3,Sheet1!$B:$B,0))='Indices Return'!$D$3,(VLOOKUP('Indices Return'!$D$3,Sheet1!$B$15:$BF$1048576,ROW('Indices Return'!F57))/VLOOKUP($L$5,Sheet1!$B$12:$BF$1048576,ROW('Indices Return'!F57)))-1,"Error"),"N/A")</f>
        <v/>
      </c>
      <c r="M62" s="10">
        <f>IFERROR(IF(INDEX(Sheet1!$B:$B,MATCH('Indices Return'!$D$3,Sheet1!$B:$B,0))='Indices Return'!$D$3,(VLOOKUP('Indices Return'!$D$3,Sheet1!$B$15:$BF$1048576,ROW('Indices Return'!L57))/VLOOKUP($M$5,Sheet1!$B$12:$BF$1048576,ROW('Indices Return'!L57)))^0.5-1,"Error"),"N/A")</f>
        <v/>
      </c>
      <c r="N62" s="10">
        <f>IFERROR(IF(INDEX(Sheet1!$B:$B,MATCH('Indices Return'!$D$3,Sheet1!$B:$B,0))='Indices Return'!$D$3,(VLOOKUP('Indices Return'!$D$3,Sheet1!$B$15:$BF$1048576,ROW('Indices Return'!J57))/VLOOKUP($N$5,Sheet1!$B$12:$BF$1048576,ROW('Indices Return'!J57)))^0.333-1,"Error"),"N/A")</f>
        <v/>
      </c>
      <c r="O62" s="10">
        <f>IFERROR(IF(INDEX(Sheet1!$B:$B,MATCH('Indices Return'!$D$3,Sheet1!$B:$B,0))='Indices Return'!$D$3,(VLOOKUP('Indices Return'!$D$3,Sheet1!$B$15:$BF$1048576,ROW('Indices Return'!M57))/VLOOKUP($O$5,Sheet1!$B$12:$BF$1048576,ROW('Indices Return'!M57)))^0.2-1,"Error"),"N/A")</f>
        <v/>
      </c>
      <c r="P62" s="10">
        <f>IFERROR(IF(INDEX(Sheet1!$B:$B,MATCH('Indices Return'!$D$3,Sheet1!$B:$B,0))='Indices Return'!$D$3,(VLOOKUP('Indices Return'!$D$3,Sheet1!$B$15:$BF$1048576,ROW('Indices Return'!N57))/VLOOKUP($P$5,Sheet1!$B$12:$BF$1048576,ROW('Indices Return'!N57)))^0.1-1,"Error"),"N/A")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1" t="n"/>
      <c r="E2" s="81" t="n"/>
      <c r="F2" s="81" t="n"/>
      <c r="G2" s="81" t="n"/>
      <c r="H2" s="81" t="n"/>
      <c r="I2" s="81" t="n"/>
      <c r="J2" s="81" t="n"/>
      <c r="K2" s="81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>
        <f>'Indices Return'!E5</f>
        <v/>
      </c>
      <c r="D8" s="9">
        <f>'Indices Return'!F5</f>
        <v/>
      </c>
      <c r="E8" s="9">
        <f>'Indices Return'!G5</f>
        <v/>
      </c>
      <c r="F8" s="9">
        <f>'Indices Return'!H5</f>
        <v/>
      </c>
      <c r="G8" s="9">
        <f>'Indices Return'!I5</f>
        <v/>
      </c>
      <c r="H8" s="9">
        <f>'Indices Return'!J5</f>
        <v/>
      </c>
      <c r="I8" s="9">
        <f>'Indices Return'!K5</f>
        <v/>
      </c>
      <c r="J8" s="9">
        <f>'Indices Return'!L5</f>
        <v/>
      </c>
      <c r="K8" s="9">
        <f>'Indices Return'!M5</f>
        <v/>
      </c>
      <c r="L8" s="9">
        <f>'Indices Return'!N5</f>
        <v/>
      </c>
      <c r="M8" s="9">
        <f>'Indices Return'!O5</f>
        <v/>
      </c>
      <c r="N8" s="20">
        <f>'Indices Return'!P5</f>
        <v/>
      </c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>
        <f>'Indices Return'!E8</f>
        <v/>
      </c>
      <c r="D11" s="24">
        <f>'Indices Return'!F8</f>
        <v/>
      </c>
      <c r="E11" s="24">
        <f>'Indices Return'!G8</f>
        <v/>
      </c>
      <c r="F11" s="24">
        <f>'Indices Return'!H8</f>
        <v/>
      </c>
      <c r="G11" s="24">
        <f>'Indices Return'!I8</f>
        <v/>
      </c>
      <c r="H11" s="24">
        <f>'Indices Return'!J8</f>
        <v/>
      </c>
      <c r="I11" s="24">
        <f>'Indices Return'!K8</f>
        <v/>
      </c>
      <c r="J11" s="24">
        <f>'Indices Return'!L8</f>
        <v/>
      </c>
      <c r="K11" s="24">
        <f>'Indices Return'!M8</f>
        <v/>
      </c>
      <c r="L11" s="24">
        <f>'Indices Return'!N8</f>
        <v/>
      </c>
      <c r="M11" s="24">
        <f>'Indices Return'!O8</f>
        <v/>
      </c>
      <c r="N11" s="25">
        <f>'Indices Return'!P8</f>
        <v/>
      </c>
      <c r="O11" s="23" t="n"/>
    </row>
    <row r="12" ht="15" customHeight="1" thickBot="1">
      <c r="B12" s="16" t="inlineStr">
        <is>
          <t>Sensex</t>
        </is>
      </c>
      <c r="C12" s="23">
        <f>'Indices Return'!E9</f>
        <v/>
      </c>
      <c r="D12" s="24">
        <f>'Indices Return'!F9</f>
        <v/>
      </c>
      <c r="E12" s="24">
        <f>'Indices Return'!G9</f>
        <v/>
      </c>
      <c r="F12" s="24">
        <f>'Indices Return'!H9</f>
        <v/>
      </c>
      <c r="G12" s="24">
        <f>'Indices Return'!I9</f>
        <v/>
      </c>
      <c r="H12" s="24">
        <f>'Indices Return'!J9</f>
        <v/>
      </c>
      <c r="I12" s="24">
        <f>'Indices Return'!K9</f>
        <v/>
      </c>
      <c r="J12" s="24">
        <f>'Indices Return'!L9</f>
        <v/>
      </c>
      <c r="K12" s="24">
        <f>'Indices Return'!M9</f>
        <v/>
      </c>
      <c r="L12" s="24">
        <f>'Indices Return'!N9</f>
        <v/>
      </c>
      <c r="M12" s="24">
        <f>'Indices Return'!O9</f>
        <v/>
      </c>
      <c r="N12" s="25">
        <f>'Indices Return'!P9</f>
        <v/>
      </c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>
        <f>'Indices Return'!E11</f>
        <v/>
      </c>
      <c r="D14" s="24">
        <f>'Indices Return'!F11</f>
        <v/>
      </c>
      <c r="E14" s="24">
        <f>'Indices Return'!G11</f>
        <v/>
      </c>
      <c r="F14" s="24">
        <f>'Indices Return'!H11</f>
        <v/>
      </c>
      <c r="G14" s="24">
        <f>'Indices Return'!I11</f>
        <v/>
      </c>
      <c r="H14" s="24">
        <f>'Indices Return'!J11</f>
        <v/>
      </c>
      <c r="I14" s="25">
        <f>'Indices Return'!K11</f>
        <v/>
      </c>
      <c r="J14" s="25">
        <f>'Indices Return'!L11</f>
        <v/>
      </c>
      <c r="K14" s="24">
        <f>'Indices Return'!M11</f>
        <v/>
      </c>
      <c r="L14" s="24">
        <f>'Indices Return'!N11</f>
        <v/>
      </c>
      <c r="M14" s="24">
        <f>'Indices Return'!O11</f>
        <v/>
      </c>
      <c r="N14" s="25">
        <f>'Indices Return'!P11</f>
        <v/>
      </c>
    </row>
    <row r="15">
      <c r="B15" s="15" t="inlineStr">
        <is>
          <t xml:space="preserve">Nifty 100 </t>
        </is>
      </c>
      <c r="C15" s="23">
        <f>'Indices Return'!E13</f>
        <v/>
      </c>
      <c r="D15" s="24">
        <f>'Indices Return'!F13</f>
        <v/>
      </c>
      <c r="E15" s="24">
        <f>'Indices Return'!G13</f>
        <v/>
      </c>
      <c r="F15" s="24">
        <f>'Indices Return'!H13</f>
        <v/>
      </c>
      <c r="G15" s="24">
        <f>'Indices Return'!I13</f>
        <v/>
      </c>
      <c r="H15" s="24">
        <f>'Indices Return'!J13</f>
        <v/>
      </c>
      <c r="I15" s="25">
        <f>'Indices Return'!K13</f>
        <v/>
      </c>
      <c r="J15" s="25">
        <f>'Indices Return'!L13</f>
        <v/>
      </c>
      <c r="K15" s="24">
        <f>'Indices Return'!M13</f>
        <v/>
      </c>
      <c r="L15" s="24">
        <f>'Indices Return'!N13</f>
        <v/>
      </c>
      <c r="M15" s="24">
        <f>'Indices Return'!O13</f>
        <v/>
      </c>
      <c r="N15" s="25">
        <f>'Indices Return'!P13</f>
        <v/>
      </c>
    </row>
    <row r="16">
      <c r="B16" s="15" t="inlineStr">
        <is>
          <t xml:space="preserve">Nifty50 Equal Weight </t>
        </is>
      </c>
      <c r="C16" s="23">
        <f>'Indices Return'!E17</f>
        <v/>
      </c>
      <c r="D16" s="24">
        <f>'Indices Return'!F17</f>
        <v/>
      </c>
      <c r="E16" s="24">
        <f>'Indices Return'!G17</f>
        <v/>
      </c>
      <c r="F16" s="24">
        <f>'Indices Return'!H17</f>
        <v/>
      </c>
      <c r="G16" s="24">
        <f>'Indices Return'!I17</f>
        <v/>
      </c>
      <c r="H16" s="24">
        <f>'Indices Return'!J17</f>
        <v/>
      </c>
      <c r="I16" s="25">
        <f>'Indices Return'!K17</f>
        <v/>
      </c>
      <c r="J16" s="25">
        <f>'Indices Return'!L17</f>
        <v/>
      </c>
      <c r="K16" s="24">
        <f>'Indices Return'!M17</f>
        <v/>
      </c>
      <c r="L16" s="24">
        <f>'Indices Return'!N17</f>
        <v/>
      </c>
      <c r="M16" s="24">
        <f>'Indices Return'!O17</f>
        <v/>
      </c>
      <c r="N16" s="25">
        <f>'Indices Return'!P17</f>
        <v/>
      </c>
    </row>
    <row r="17">
      <c r="B17" s="15" t="inlineStr">
        <is>
          <t xml:space="preserve">Nifty100 Equal Weight </t>
        </is>
      </c>
      <c r="C17" s="23">
        <f>'Indices Return'!E18</f>
        <v/>
      </c>
      <c r="D17" s="24">
        <f>'Indices Return'!F18</f>
        <v/>
      </c>
      <c r="E17" s="24">
        <f>'Indices Return'!G18</f>
        <v/>
      </c>
      <c r="F17" s="24">
        <f>'Indices Return'!H18</f>
        <v/>
      </c>
      <c r="G17" s="24">
        <f>'Indices Return'!I18</f>
        <v/>
      </c>
      <c r="H17" s="24">
        <f>'Indices Return'!J18</f>
        <v/>
      </c>
      <c r="I17" s="25">
        <f>'Indices Return'!K18</f>
        <v/>
      </c>
      <c r="J17" s="25">
        <f>'Indices Return'!L18</f>
        <v/>
      </c>
      <c r="K17" s="24">
        <f>'Indices Return'!M18</f>
        <v/>
      </c>
      <c r="L17" s="24">
        <f>'Indices Return'!N18</f>
        <v/>
      </c>
      <c r="M17" s="24">
        <f>'Indices Return'!O18</f>
        <v/>
      </c>
      <c r="N17" s="25">
        <f>'Indices Return'!P18</f>
        <v/>
      </c>
    </row>
    <row r="18">
      <c r="B18" s="15" t="inlineStr">
        <is>
          <t>Nifty 200 TRI</t>
        </is>
      </c>
      <c r="C18" s="23">
        <f>'Indices Return'!E20</f>
        <v/>
      </c>
      <c r="D18" s="24">
        <f>'Indices Return'!F20</f>
        <v/>
      </c>
      <c r="E18" s="24">
        <f>'Indices Return'!G20</f>
        <v/>
      </c>
      <c r="F18" s="24">
        <f>'Indices Return'!H20</f>
        <v/>
      </c>
      <c r="G18" s="24">
        <f>'Indices Return'!I20</f>
        <v/>
      </c>
      <c r="H18" s="24">
        <f>'Indices Return'!J20</f>
        <v/>
      </c>
      <c r="I18" s="25">
        <f>'Indices Return'!K20</f>
        <v/>
      </c>
      <c r="J18" s="25">
        <f>'Indices Return'!L20</f>
        <v/>
      </c>
      <c r="K18" s="24">
        <f>'Indices Return'!M20</f>
        <v/>
      </c>
      <c r="L18" s="24">
        <f>'Indices Return'!N20</f>
        <v/>
      </c>
      <c r="M18" s="24">
        <f>'Indices Return'!O20</f>
        <v/>
      </c>
      <c r="N18" s="25">
        <f>'Indices Return'!P20</f>
        <v/>
      </c>
    </row>
    <row r="19" ht="15" customHeight="1" thickBot="1">
      <c r="B19" s="16" t="inlineStr">
        <is>
          <t xml:space="preserve">Nifty Large Midcap 250 </t>
        </is>
      </c>
      <c r="C19" s="23">
        <f>'Indices Return'!E15</f>
        <v/>
      </c>
      <c r="D19" s="24">
        <f>'Indices Return'!F15</f>
        <v/>
      </c>
      <c r="E19" s="24">
        <f>'Indices Return'!G15</f>
        <v/>
      </c>
      <c r="F19" s="24">
        <f>'Indices Return'!H15</f>
        <v/>
      </c>
      <c r="G19" s="24">
        <f>'Indices Return'!I15</f>
        <v/>
      </c>
      <c r="H19" s="24">
        <f>'Indices Return'!J15</f>
        <v/>
      </c>
      <c r="I19" s="25">
        <f>'Indices Return'!K15</f>
        <v/>
      </c>
      <c r="J19" s="25">
        <f>'Indices Return'!L15</f>
        <v/>
      </c>
      <c r="K19" s="24">
        <f>'Indices Return'!M15</f>
        <v/>
      </c>
      <c r="L19" s="24">
        <f>'Indices Return'!N15</f>
        <v/>
      </c>
      <c r="M19" s="24">
        <f>'Indices Return'!O15</f>
        <v/>
      </c>
      <c r="N19" s="25">
        <f>'Indices Return'!P15</f>
        <v/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>
        <f>'Indices Return'!E14</f>
        <v/>
      </c>
      <c r="D21" s="29">
        <f>'Indices Return'!F14</f>
        <v/>
      </c>
      <c r="E21" s="23">
        <f>'Indices Return'!G14</f>
        <v/>
      </c>
      <c r="F21" s="29">
        <f>'Indices Return'!H14</f>
        <v/>
      </c>
      <c r="G21" s="23">
        <f>'Indices Return'!I14</f>
        <v/>
      </c>
      <c r="H21" s="29">
        <f>'Indices Return'!J14</f>
        <v/>
      </c>
      <c r="I21" s="23">
        <f>'Indices Return'!K14</f>
        <v/>
      </c>
      <c r="J21" s="29">
        <f>'Indices Return'!L14</f>
        <v/>
      </c>
      <c r="K21" s="23">
        <f>'Indices Return'!M14</f>
        <v/>
      </c>
      <c r="L21" s="29">
        <f>'Indices Return'!N14</f>
        <v/>
      </c>
      <c r="M21" s="23">
        <f>'Indices Return'!O14</f>
        <v/>
      </c>
      <c r="N21" s="29">
        <f>'Indices Return'!P14</f>
        <v/>
      </c>
    </row>
    <row r="22">
      <c r="B22" s="15" t="inlineStr">
        <is>
          <t xml:space="preserve">Nifty Smallcap 250 </t>
        </is>
      </c>
      <c r="C22" s="25">
        <f>'Indices Return'!E16</f>
        <v/>
      </c>
      <c r="D22" s="25">
        <f>'Indices Return'!F16</f>
        <v/>
      </c>
      <c r="E22" s="23">
        <f>'Indices Return'!G16</f>
        <v/>
      </c>
      <c r="F22" s="25">
        <f>'Indices Return'!H16</f>
        <v/>
      </c>
      <c r="G22" s="23">
        <f>'Indices Return'!I16</f>
        <v/>
      </c>
      <c r="H22" s="25">
        <f>'Indices Return'!J16</f>
        <v/>
      </c>
      <c r="I22" s="23">
        <f>'Indices Return'!K16</f>
        <v/>
      </c>
      <c r="J22" s="25">
        <f>'Indices Return'!L16</f>
        <v/>
      </c>
      <c r="K22" s="23">
        <f>'Indices Return'!M16</f>
        <v/>
      </c>
      <c r="L22" s="25">
        <f>'Indices Return'!N16</f>
        <v/>
      </c>
      <c r="M22" s="23">
        <f>'Indices Return'!O16</f>
        <v/>
      </c>
      <c r="N22" s="25">
        <f>'Indices Return'!P16</f>
        <v/>
      </c>
    </row>
    <row r="23" ht="15" customHeight="1" thickBot="1">
      <c r="B23" s="15" t="inlineStr">
        <is>
          <t>Nifty MidSmall 400</t>
        </is>
      </c>
      <c r="C23" s="28">
        <f>'Indices Return'!E62</f>
        <v/>
      </c>
      <c r="D23" s="28">
        <f>'Indices Return'!F62</f>
        <v/>
      </c>
      <c r="E23" s="23">
        <f>'Indices Return'!G62</f>
        <v/>
      </c>
      <c r="F23" s="28">
        <f>'Indices Return'!H62</f>
        <v/>
      </c>
      <c r="G23" s="23">
        <f>'Indices Return'!I62</f>
        <v/>
      </c>
      <c r="H23" s="28">
        <f>'Indices Return'!J62</f>
        <v/>
      </c>
      <c r="I23" s="23">
        <f>'Indices Return'!K62</f>
        <v/>
      </c>
      <c r="J23" s="28">
        <f>'Indices Return'!L62</f>
        <v/>
      </c>
      <c r="K23" s="23">
        <f>'Indices Return'!M62</f>
        <v/>
      </c>
      <c r="L23" s="28">
        <f>'Indices Return'!N62</f>
        <v/>
      </c>
      <c r="M23" s="23">
        <f>'Indices Return'!O62</f>
        <v/>
      </c>
      <c r="N23" s="28">
        <f>'Indices Return'!P62</f>
        <v/>
      </c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>
        <f>'Indices Return'!E21</f>
        <v/>
      </c>
      <c r="D25" s="29">
        <f>'Indices Return'!F21</f>
        <v/>
      </c>
      <c r="E25" s="29">
        <f>'Indices Return'!G21</f>
        <v/>
      </c>
      <c r="F25" s="29">
        <f>'Indices Return'!H21</f>
        <v/>
      </c>
      <c r="G25" s="29">
        <f>'Indices Return'!I21</f>
        <v/>
      </c>
      <c r="H25" s="29">
        <f>'Indices Return'!J21</f>
        <v/>
      </c>
      <c r="I25" s="29">
        <f>'Indices Return'!K21</f>
        <v/>
      </c>
      <c r="J25" s="29">
        <f>'Indices Return'!L21</f>
        <v/>
      </c>
      <c r="K25" s="29">
        <f>'Indices Return'!M21</f>
        <v/>
      </c>
      <c r="L25" s="29">
        <f>'Indices Return'!N21</f>
        <v/>
      </c>
      <c r="M25" s="29">
        <f>'Indices Return'!O21</f>
        <v/>
      </c>
      <c r="N25" s="29">
        <f>'Indices Return'!P21</f>
        <v/>
      </c>
    </row>
    <row r="26" ht="15" customHeight="1" thickBot="1">
      <c r="B26" s="53" t="inlineStr">
        <is>
          <t>BSE 500</t>
        </is>
      </c>
      <c r="C26" s="28">
        <f>'Indices Return'!E61</f>
        <v/>
      </c>
      <c r="D26" s="28">
        <f>'Indices Return'!F61</f>
        <v/>
      </c>
      <c r="E26" s="28">
        <f>'Indices Return'!G61</f>
        <v/>
      </c>
      <c r="F26" s="28">
        <f>'Indices Return'!H61</f>
        <v/>
      </c>
      <c r="G26" s="28">
        <f>'Indices Return'!I61</f>
        <v/>
      </c>
      <c r="H26" s="28">
        <f>'Indices Return'!J61</f>
        <v/>
      </c>
      <c r="I26" s="28">
        <f>'Indices Return'!K61</f>
        <v/>
      </c>
      <c r="J26" s="28">
        <f>'Indices Return'!L61</f>
        <v/>
      </c>
      <c r="K26" s="28">
        <f>'Indices Return'!M61</f>
        <v/>
      </c>
      <c r="L26" s="28">
        <f>'Indices Return'!N61</f>
        <v/>
      </c>
      <c r="M26" s="28">
        <f>'Indices Return'!O61</f>
        <v/>
      </c>
      <c r="N26" s="28">
        <f>'Indices Return'!P61</f>
        <v/>
      </c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>
        <f>'Indices Return'!E25</f>
        <v/>
      </c>
      <c r="D28" s="24">
        <f>'Indices Return'!F25</f>
        <v/>
      </c>
      <c r="E28" s="24">
        <f>'Indices Return'!G25</f>
        <v/>
      </c>
      <c r="F28" s="24">
        <f>'Indices Return'!H25</f>
        <v/>
      </c>
      <c r="G28" s="24">
        <f>'Indices Return'!I25</f>
        <v/>
      </c>
      <c r="H28" s="24">
        <f>'Indices Return'!J25</f>
        <v/>
      </c>
      <c r="I28" s="25">
        <f>'Indices Return'!K25</f>
        <v/>
      </c>
      <c r="J28" s="25">
        <f>'Indices Return'!L25</f>
        <v/>
      </c>
      <c r="K28" s="24">
        <f>'Indices Return'!M25</f>
        <v/>
      </c>
      <c r="L28" s="24">
        <f>'Indices Return'!N25</f>
        <v/>
      </c>
      <c r="M28" s="24">
        <f>'Indices Return'!O25</f>
        <v/>
      </c>
      <c r="N28" s="25">
        <f>'Indices Return'!P25</f>
        <v/>
      </c>
    </row>
    <row r="29">
      <c r="B29" s="15" t="inlineStr">
        <is>
          <t xml:space="preserve">Nifty 100 Quality 30 </t>
        </is>
      </c>
      <c r="C29" s="23">
        <f>'Indices Return'!E27</f>
        <v/>
      </c>
      <c r="D29" s="24">
        <f>'Indices Return'!F27</f>
        <v/>
      </c>
      <c r="E29" s="24">
        <f>'Indices Return'!G27</f>
        <v/>
      </c>
      <c r="F29" s="24">
        <f>'Indices Return'!H27</f>
        <v/>
      </c>
      <c r="G29" s="24">
        <f>'Indices Return'!I27</f>
        <v/>
      </c>
      <c r="H29" s="24">
        <f>'Indices Return'!J27</f>
        <v/>
      </c>
      <c r="I29" s="25">
        <f>'Indices Return'!K27</f>
        <v/>
      </c>
      <c r="J29" s="25">
        <f>'Indices Return'!L27</f>
        <v/>
      </c>
      <c r="K29" s="24">
        <f>'Indices Return'!M27</f>
        <v/>
      </c>
      <c r="L29" s="24">
        <f>'Indices Return'!N27</f>
        <v/>
      </c>
      <c r="M29" s="24">
        <f>'Indices Return'!O27</f>
        <v/>
      </c>
      <c r="N29" s="25">
        <f>'Indices Return'!P27</f>
        <v/>
      </c>
    </row>
    <row r="30">
      <c r="B30" s="15" t="inlineStr">
        <is>
          <t>Nifty200 Value 30 TRI</t>
        </is>
      </c>
      <c r="C30" s="23">
        <f>'Indices Return'!E22</f>
        <v/>
      </c>
      <c r="D30" s="24">
        <f>'Indices Return'!F22</f>
        <v/>
      </c>
      <c r="E30" s="24">
        <f>'Indices Return'!G22</f>
        <v/>
      </c>
      <c r="F30" s="24">
        <f>'Indices Return'!H22</f>
        <v/>
      </c>
      <c r="G30" s="24">
        <f>'Indices Return'!I22</f>
        <v/>
      </c>
      <c r="H30" s="24">
        <f>'Indices Return'!J22</f>
        <v/>
      </c>
      <c r="I30" s="25">
        <f>'Indices Return'!K22</f>
        <v/>
      </c>
      <c r="J30" s="25">
        <f>'Indices Return'!L22</f>
        <v/>
      </c>
      <c r="K30" s="24">
        <f>'Indices Return'!M22</f>
        <v/>
      </c>
      <c r="L30" s="24">
        <f>'Indices Return'!N22</f>
        <v/>
      </c>
      <c r="M30" s="24">
        <f>'Indices Return'!O22</f>
        <v/>
      </c>
      <c r="N30" s="25">
        <f>'Indices Return'!P22</f>
        <v/>
      </c>
    </row>
    <row r="31">
      <c r="B31" s="15" t="inlineStr">
        <is>
          <t>Nifty 200 Momentum 30 Index TRI</t>
        </is>
      </c>
      <c r="C31" s="23">
        <f>'Indices Return'!E23</f>
        <v/>
      </c>
      <c r="D31" s="24">
        <f>'Indices Return'!F23</f>
        <v/>
      </c>
      <c r="E31" s="24">
        <f>'Indices Return'!G23</f>
        <v/>
      </c>
      <c r="F31" s="24">
        <f>'Indices Return'!H23</f>
        <v/>
      </c>
      <c r="G31" s="24">
        <f>'Indices Return'!I23</f>
        <v/>
      </c>
      <c r="H31" s="24">
        <f>'Indices Return'!J23</f>
        <v/>
      </c>
      <c r="I31" s="25">
        <f>'Indices Return'!K23</f>
        <v/>
      </c>
      <c r="J31" s="25">
        <f>'Indices Return'!L23</f>
        <v/>
      </c>
      <c r="K31" s="24">
        <f>'Indices Return'!M23</f>
        <v/>
      </c>
      <c r="L31" s="24">
        <f>'Indices Return'!N23</f>
        <v/>
      </c>
      <c r="M31" s="24">
        <f>'Indices Return'!O23</f>
        <v/>
      </c>
      <c r="N31" s="25">
        <f>'Indices Return'!P23</f>
        <v/>
      </c>
    </row>
    <row r="32">
      <c r="B32" s="15" t="inlineStr">
        <is>
          <t>Nifty 200 Quality 30 Index TRI</t>
        </is>
      </c>
      <c r="C32" s="23">
        <f>'Indices Return'!E24</f>
        <v/>
      </c>
      <c r="D32" s="24">
        <f>'Indices Return'!F24</f>
        <v/>
      </c>
      <c r="E32" s="24">
        <f>'Indices Return'!G24</f>
        <v/>
      </c>
      <c r="F32" s="24">
        <f>'Indices Return'!H24</f>
        <v/>
      </c>
      <c r="G32" s="24">
        <f>'Indices Return'!I24</f>
        <v/>
      </c>
      <c r="H32" s="24">
        <f>'Indices Return'!J24</f>
        <v/>
      </c>
      <c r="I32" s="25">
        <f>'Indices Return'!K24</f>
        <v/>
      </c>
      <c r="J32" s="25">
        <f>'Indices Return'!L24</f>
        <v/>
      </c>
      <c r="K32" s="24">
        <f>'Indices Return'!M24</f>
        <v/>
      </c>
      <c r="L32" s="24">
        <f>'Indices Return'!N24</f>
        <v/>
      </c>
      <c r="M32" s="24">
        <f>'Indices Return'!O24</f>
        <v/>
      </c>
      <c r="N32" s="25">
        <f>'Indices Return'!P24</f>
        <v/>
      </c>
    </row>
    <row r="33">
      <c r="B33" s="15" t="inlineStr">
        <is>
          <t xml:space="preserve">Nifty 200 Momentum 30 Index </t>
        </is>
      </c>
      <c r="C33" s="23">
        <f>'Indices Return'!E26</f>
        <v/>
      </c>
      <c r="D33" s="24">
        <f>'Indices Return'!F26</f>
        <v/>
      </c>
      <c r="E33" s="24">
        <f>'Indices Return'!G26</f>
        <v/>
      </c>
      <c r="F33" s="24">
        <f>'Indices Return'!H26</f>
        <v/>
      </c>
      <c r="G33" s="24">
        <f>'Indices Return'!I26</f>
        <v/>
      </c>
      <c r="H33" s="24">
        <f>'Indices Return'!J26</f>
        <v/>
      </c>
      <c r="I33" s="25">
        <f>'Indices Return'!K26</f>
        <v/>
      </c>
      <c r="J33" s="25">
        <f>'Indices Return'!L26</f>
        <v/>
      </c>
      <c r="K33" s="24">
        <f>'Indices Return'!M26</f>
        <v/>
      </c>
      <c r="L33" s="24">
        <f>'Indices Return'!N26</f>
        <v/>
      </c>
      <c r="M33" s="24">
        <f>'Indices Return'!O26</f>
        <v/>
      </c>
      <c r="N33" s="25">
        <f>'Indices Return'!P26</f>
        <v/>
      </c>
    </row>
    <row r="34">
      <c r="B34" s="15" t="inlineStr">
        <is>
          <t xml:space="preserve">Nifty Alpha 50 </t>
        </is>
      </c>
      <c r="C34" s="23">
        <f>'Indices Return'!E28</f>
        <v/>
      </c>
      <c r="D34" s="24">
        <f>'Indices Return'!F28</f>
        <v/>
      </c>
      <c r="E34" s="24">
        <f>'Indices Return'!G28</f>
        <v/>
      </c>
      <c r="F34" s="24">
        <f>'Indices Return'!H28</f>
        <v/>
      </c>
      <c r="G34" s="24">
        <f>'Indices Return'!I28</f>
        <v/>
      </c>
      <c r="H34" s="24">
        <f>'Indices Return'!J28</f>
        <v/>
      </c>
      <c r="I34" s="25">
        <f>'Indices Return'!K28</f>
        <v/>
      </c>
      <c r="J34" s="25">
        <f>'Indices Return'!L28</f>
        <v/>
      </c>
      <c r="K34" s="24">
        <f>'Indices Return'!M28</f>
        <v/>
      </c>
      <c r="L34" s="24">
        <f>'Indices Return'!N28</f>
        <v/>
      </c>
      <c r="M34" s="24">
        <f>'Indices Return'!O28</f>
        <v/>
      </c>
      <c r="N34" s="25">
        <f>'Indices Return'!P28</f>
        <v/>
      </c>
    </row>
    <row r="35" ht="15" customHeight="1" thickBot="1">
      <c r="B35" s="15" t="inlineStr">
        <is>
          <t xml:space="preserve">Nifty Alpha Low Volatility 30 </t>
        </is>
      </c>
      <c r="C35" s="23">
        <f>'Indices Return'!E29</f>
        <v/>
      </c>
      <c r="D35" s="24">
        <f>'Indices Return'!F29</f>
        <v/>
      </c>
      <c r="E35" s="24">
        <f>'Indices Return'!G29</f>
        <v/>
      </c>
      <c r="F35" s="24">
        <f>'Indices Return'!H29</f>
        <v/>
      </c>
      <c r="G35" s="24">
        <f>'Indices Return'!I29</f>
        <v/>
      </c>
      <c r="H35" s="24">
        <f>'Indices Return'!J29</f>
        <v/>
      </c>
      <c r="I35" s="25">
        <f>'Indices Return'!K29</f>
        <v/>
      </c>
      <c r="J35" s="25">
        <f>'Indices Return'!L29</f>
        <v/>
      </c>
      <c r="K35" s="24">
        <f>'Indices Return'!M29</f>
        <v/>
      </c>
      <c r="L35" s="24">
        <f>'Indices Return'!N29</f>
        <v/>
      </c>
      <c r="M35" s="24">
        <f>'Indices Return'!O29</f>
        <v/>
      </c>
      <c r="N35" s="25">
        <f>'Indices Return'!P29</f>
        <v/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>
        <f>'Indices Return'!E30</f>
        <v/>
      </c>
      <c r="D37" s="24">
        <f>'Indices Return'!F30</f>
        <v/>
      </c>
      <c r="E37" s="24">
        <f>'Indices Return'!G30</f>
        <v/>
      </c>
      <c r="F37" s="24">
        <f>'Indices Return'!H30</f>
        <v/>
      </c>
      <c r="G37" s="24">
        <f>'Indices Return'!I30</f>
        <v/>
      </c>
      <c r="H37" s="24">
        <f>'Indices Return'!J30</f>
        <v/>
      </c>
      <c r="I37" s="25">
        <f>'Indices Return'!K30</f>
        <v/>
      </c>
      <c r="J37" s="25">
        <f>'Indices Return'!L30</f>
        <v/>
      </c>
      <c r="K37" s="24">
        <f>'Indices Return'!M30</f>
        <v/>
      </c>
      <c r="L37" s="24">
        <f>'Indices Return'!N30</f>
        <v/>
      </c>
      <c r="M37" s="24">
        <f>'Indices Return'!O30</f>
        <v/>
      </c>
      <c r="N37" s="25">
        <f>'Indices Return'!P30</f>
        <v/>
      </c>
    </row>
    <row r="38">
      <c r="B38" s="15" t="inlineStr">
        <is>
          <t>Nifty PSU Bank TRI</t>
        </is>
      </c>
      <c r="C38" s="23">
        <f>'Indices Return'!E31</f>
        <v/>
      </c>
      <c r="D38" s="24">
        <f>'Indices Return'!F31</f>
        <v/>
      </c>
      <c r="E38" s="24">
        <f>'Indices Return'!G31</f>
        <v/>
      </c>
      <c r="F38" s="24">
        <f>'Indices Return'!H31</f>
        <v/>
      </c>
      <c r="G38" s="24">
        <f>'Indices Return'!I31</f>
        <v/>
      </c>
      <c r="H38" s="24">
        <f>'Indices Return'!J31</f>
        <v/>
      </c>
      <c r="I38" s="25">
        <f>'Indices Return'!K31</f>
        <v/>
      </c>
      <c r="J38" s="25">
        <f>'Indices Return'!L31</f>
        <v/>
      </c>
      <c r="K38" s="24">
        <f>'Indices Return'!M31</f>
        <v/>
      </c>
      <c r="L38" s="24">
        <f>'Indices Return'!N31</f>
        <v/>
      </c>
      <c r="M38" s="24">
        <f>'Indices Return'!O31</f>
        <v/>
      </c>
      <c r="N38" s="25">
        <f>'Indices Return'!P31</f>
        <v/>
      </c>
    </row>
    <row r="39">
      <c r="B39" s="15" t="inlineStr">
        <is>
          <t>Nifty Bank TRI</t>
        </is>
      </c>
      <c r="C39" s="23">
        <f>'Indices Return'!E42</f>
        <v/>
      </c>
      <c r="D39" s="24">
        <f>'Indices Return'!F42</f>
        <v/>
      </c>
      <c r="E39" s="24">
        <f>'Indices Return'!G42</f>
        <v/>
      </c>
      <c r="F39" s="24">
        <f>'Indices Return'!H42</f>
        <v/>
      </c>
      <c r="G39" s="24">
        <f>'Indices Return'!I42</f>
        <v/>
      </c>
      <c r="H39" s="24">
        <f>'Indices Return'!J42</f>
        <v/>
      </c>
      <c r="I39" s="25">
        <f>'Indices Return'!K42</f>
        <v/>
      </c>
      <c r="J39" s="25">
        <f>'Indices Return'!L42</f>
        <v/>
      </c>
      <c r="K39" s="24">
        <f>'Indices Return'!M42</f>
        <v/>
      </c>
      <c r="L39" s="24">
        <f>'Indices Return'!N42</f>
        <v/>
      </c>
      <c r="M39" s="24">
        <f>'Indices Return'!O42</f>
        <v/>
      </c>
      <c r="N39" s="25">
        <f>'Indices Return'!P42</f>
        <v/>
      </c>
    </row>
    <row r="40">
      <c r="B40" s="15" t="inlineStr">
        <is>
          <t>Nifty Private Bank TRI</t>
        </is>
      </c>
      <c r="C40" s="23">
        <f>'Indices Return'!E44</f>
        <v/>
      </c>
      <c r="D40" s="24">
        <f>'Indices Return'!F44</f>
        <v/>
      </c>
      <c r="E40" s="24">
        <f>'Indices Return'!G44</f>
        <v/>
      </c>
      <c r="F40" s="24">
        <f>'Indices Return'!H44</f>
        <v/>
      </c>
      <c r="G40" s="24">
        <f>'Indices Return'!I44</f>
        <v/>
      </c>
      <c r="H40" s="24">
        <f>'Indices Return'!J44</f>
        <v/>
      </c>
      <c r="I40" s="25">
        <f>'Indices Return'!K44</f>
        <v/>
      </c>
      <c r="J40" s="25">
        <f>'Indices Return'!L44</f>
        <v/>
      </c>
      <c r="K40" s="24">
        <f>'Indices Return'!M44</f>
        <v/>
      </c>
      <c r="L40" s="24">
        <f>'Indices Return'!N44</f>
        <v/>
      </c>
      <c r="M40" s="24">
        <f>'Indices Return'!O44</f>
        <v/>
      </c>
      <c r="N40" s="25">
        <f>'Indices Return'!P44</f>
        <v/>
      </c>
    </row>
    <row r="41">
      <c r="B41" s="15" t="inlineStr">
        <is>
          <t>Nifty Financial Services TRI</t>
        </is>
      </c>
      <c r="C41" s="23">
        <f>'Indices Return'!E40</f>
        <v/>
      </c>
      <c r="D41" s="24">
        <f>'Indices Return'!F40</f>
        <v/>
      </c>
      <c r="E41" s="24">
        <f>'Indices Return'!G40</f>
        <v/>
      </c>
      <c r="F41" s="24">
        <f>'Indices Return'!H40</f>
        <v/>
      </c>
      <c r="G41" s="24">
        <f>'Indices Return'!I40</f>
        <v/>
      </c>
      <c r="H41" s="24">
        <f>'Indices Return'!J40</f>
        <v/>
      </c>
      <c r="I41" s="25">
        <f>'Indices Return'!K40</f>
        <v/>
      </c>
      <c r="J41" s="25">
        <f>'Indices Return'!L40</f>
        <v/>
      </c>
      <c r="K41" s="24">
        <f>'Indices Return'!M40</f>
        <v/>
      </c>
      <c r="L41" s="24">
        <f>'Indices Return'!N40</f>
        <v/>
      </c>
      <c r="M41" s="24">
        <f>'Indices Return'!O40</f>
        <v/>
      </c>
      <c r="N41" s="25">
        <f>'Indices Return'!P40</f>
        <v/>
      </c>
    </row>
    <row r="42">
      <c r="B42" s="15" t="inlineStr">
        <is>
          <t>Nifty PSE TRI</t>
        </is>
      </c>
      <c r="C42" s="23">
        <f>'Indices Return'!E32</f>
        <v/>
      </c>
      <c r="D42" s="24">
        <f>'Indices Return'!F32</f>
        <v/>
      </c>
      <c r="E42" s="24">
        <f>'Indices Return'!G32</f>
        <v/>
      </c>
      <c r="F42" s="24">
        <f>'Indices Return'!H32</f>
        <v/>
      </c>
      <c r="G42" s="24">
        <f>'Indices Return'!I32</f>
        <v/>
      </c>
      <c r="H42" s="24">
        <f>'Indices Return'!J32</f>
        <v/>
      </c>
      <c r="I42" s="25">
        <f>'Indices Return'!K32</f>
        <v/>
      </c>
      <c r="J42" s="25">
        <f>'Indices Return'!L32</f>
        <v/>
      </c>
      <c r="K42" s="24">
        <f>'Indices Return'!M32</f>
        <v/>
      </c>
      <c r="L42" s="24">
        <f>'Indices Return'!N32</f>
        <v/>
      </c>
      <c r="M42" s="24">
        <f>'Indices Return'!O32</f>
        <v/>
      </c>
      <c r="N42" s="25">
        <f>'Indices Return'!P32</f>
        <v/>
      </c>
    </row>
    <row r="43">
      <c r="B43" s="15" t="inlineStr">
        <is>
          <t>Nifty Realty TRI</t>
        </is>
      </c>
      <c r="C43" s="23">
        <f>'Indices Return'!E33</f>
        <v/>
      </c>
      <c r="D43" s="24">
        <f>'Indices Return'!F33</f>
        <v/>
      </c>
      <c r="E43" s="24">
        <f>'Indices Return'!G33</f>
        <v/>
      </c>
      <c r="F43" s="24">
        <f>'Indices Return'!H33</f>
        <v/>
      </c>
      <c r="G43" s="24">
        <f>'Indices Return'!I33</f>
        <v/>
      </c>
      <c r="H43" s="24">
        <f>'Indices Return'!J33</f>
        <v/>
      </c>
      <c r="I43" s="25">
        <f>'Indices Return'!K33</f>
        <v/>
      </c>
      <c r="J43" s="25">
        <f>'Indices Return'!L33</f>
        <v/>
      </c>
      <c r="K43" s="24">
        <f>'Indices Return'!M33</f>
        <v/>
      </c>
      <c r="L43" s="24">
        <f>'Indices Return'!N33</f>
        <v/>
      </c>
      <c r="M43" s="24">
        <f>'Indices Return'!O33</f>
        <v/>
      </c>
      <c r="N43" s="25">
        <f>'Indices Return'!P33</f>
        <v/>
      </c>
    </row>
    <row r="44">
      <c r="B44" s="15" t="inlineStr">
        <is>
          <t>Nifty Auto TRI</t>
        </is>
      </c>
      <c r="C44" s="23">
        <f>'Indices Return'!E34</f>
        <v/>
      </c>
      <c r="D44" s="24">
        <f>'Indices Return'!F34</f>
        <v/>
      </c>
      <c r="E44" s="24">
        <f>'Indices Return'!G34</f>
        <v/>
      </c>
      <c r="F44" s="24">
        <f>'Indices Return'!H34</f>
        <v/>
      </c>
      <c r="G44" s="24">
        <f>'Indices Return'!I34</f>
        <v/>
      </c>
      <c r="H44" s="24">
        <f>'Indices Return'!J34</f>
        <v/>
      </c>
      <c r="I44" s="25">
        <f>'Indices Return'!K34</f>
        <v/>
      </c>
      <c r="J44" s="25">
        <f>'Indices Return'!L34</f>
        <v/>
      </c>
      <c r="K44" s="24">
        <f>'Indices Return'!M34</f>
        <v/>
      </c>
      <c r="L44" s="24">
        <f>'Indices Return'!N34</f>
        <v/>
      </c>
      <c r="M44" s="24">
        <f>'Indices Return'!O34</f>
        <v/>
      </c>
      <c r="N44" s="25">
        <f>'Indices Return'!P34</f>
        <v/>
      </c>
    </row>
    <row r="45">
      <c r="B45" s="15" t="inlineStr">
        <is>
          <t>Nifty India Manufacturing TRI</t>
        </is>
      </c>
      <c r="C45" s="23">
        <f>'Indices Return'!E35</f>
        <v/>
      </c>
      <c r="D45" s="24">
        <f>'Indices Return'!F35</f>
        <v/>
      </c>
      <c r="E45" s="24">
        <f>'Indices Return'!G35</f>
        <v/>
      </c>
      <c r="F45" s="24">
        <f>'Indices Return'!H35</f>
        <v/>
      </c>
      <c r="G45" s="24">
        <f>'Indices Return'!I35</f>
        <v/>
      </c>
      <c r="H45" s="24">
        <f>'Indices Return'!J35</f>
        <v/>
      </c>
      <c r="I45" s="25">
        <f>'Indices Return'!K35</f>
        <v/>
      </c>
      <c r="J45" s="25">
        <f>'Indices Return'!L35</f>
        <v/>
      </c>
      <c r="K45" s="24">
        <f>'Indices Return'!M35</f>
        <v/>
      </c>
      <c r="L45" s="24">
        <f>'Indices Return'!N35</f>
        <v/>
      </c>
      <c r="M45" s="24">
        <f>'Indices Return'!O35</f>
        <v/>
      </c>
      <c r="N45" s="25">
        <f>'Indices Return'!P35</f>
        <v/>
      </c>
    </row>
    <row r="46">
      <c r="B46" s="15" t="inlineStr">
        <is>
          <t>Nifty Infrastructure TRI</t>
        </is>
      </c>
      <c r="C46" s="23">
        <f>'Indices Return'!E36</f>
        <v/>
      </c>
      <c r="D46" s="24">
        <f>'Indices Return'!F36</f>
        <v/>
      </c>
      <c r="E46" s="24">
        <f>'Indices Return'!G36</f>
        <v/>
      </c>
      <c r="F46" s="24">
        <f>'Indices Return'!H36</f>
        <v/>
      </c>
      <c r="G46" s="24">
        <f>'Indices Return'!I36</f>
        <v/>
      </c>
      <c r="H46" s="24">
        <f>'Indices Return'!J36</f>
        <v/>
      </c>
      <c r="I46" s="25">
        <f>'Indices Return'!K36</f>
        <v/>
      </c>
      <c r="J46" s="25">
        <f>'Indices Return'!L36</f>
        <v/>
      </c>
      <c r="K46" s="24">
        <f>'Indices Return'!M36</f>
        <v/>
      </c>
      <c r="L46" s="24">
        <f>'Indices Return'!N36</f>
        <v/>
      </c>
      <c r="M46" s="24">
        <f>'Indices Return'!O36</f>
        <v/>
      </c>
      <c r="N46" s="25">
        <f>'Indices Return'!P36</f>
        <v/>
      </c>
    </row>
    <row r="47">
      <c r="B47" s="15" t="inlineStr">
        <is>
          <t>Nifty Healthcare TRI</t>
        </is>
      </c>
      <c r="C47" s="23">
        <f>'Indices Return'!E37</f>
        <v/>
      </c>
      <c r="D47" s="24">
        <f>'Indices Return'!F37</f>
        <v/>
      </c>
      <c r="E47" s="24">
        <f>'Indices Return'!G37</f>
        <v/>
      </c>
      <c r="F47" s="24">
        <f>'Indices Return'!H37</f>
        <v/>
      </c>
      <c r="G47" s="24">
        <f>'Indices Return'!I37</f>
        <v/>
      </c>
      <c r="H47" s="24">
        <f>'Indices Return'!J37</f>
        <v/>
      </c>
      <c r="I47" s="25">
        <f>'Indices Return'!K37</f>
        <v/>
      </c>
      <c r="J47" s="25">
        <f>'Indices Return'!L37</f>
        <v/>
      </c>
      <c r="K47" s="24">
        <f>'Indices Return'!M37</f>
        <v/>
      </c>
      <c r="L47" s="24">
        <f>'Indices Return'!N37</f>
        <v/>
      </c>
      <c r="M47" s="24">
        <f>'Indices Return'!O37</f>
        <v/>
      </c>
      <c r="N47" s="25">
        <f>'Indices Return'!P37</f>
        <v/>
      </c>
    </row>
    <row r="48">
      <c r="B48" s="15" t="inlineStr">
        <is>
          <t>Nifty Metal TRI</t>
        </is>
      </c>
      <c r="C48" s="23">
        <f>'Indices Return'!E38</f>
        <v/>
      </c>
      <c r="D48" s="24">
        <f>'Indices Return'!F38</f>
        <v/>
      </c>
      <c r="E48" s="24">
        <f>'Indices Return'!G38</f>
        <v/>
      </c>
      <c r="F48" s="24">
        <f>'Indices Return'!H38</f>
        <v/>
      </c>
      <c r="G48" s="24">
        <f>'Indices Return'!I38</f>
        <v/>
      </c>
      <c r="H48" s="24">
        <f>'Indices Return'!J38</f>
        <v/>
      </c>
      <c r="I48" s="25">
        <f>'Indices Return'!K38</f>
        <v/>
      </c>
      <c r="J48" s="25">
        <f>'Indices Return'!L38</f>
        <v/>
      </c>
      <c r="K48" s="24">
        <f>'Indices Return'!M38</f>
        <v/>
      </c>
      <c r="L48" s="24">
        <f>'Indices Return'!N38</f>
        <v/>
      </c>
      <c r="M48" s="24">
        <f>'Indices Return'!O38</f>
        <v/>
      </c>
      <c r="N48" s="25">
        <f>'Indices Return'!P38</f>
        <v/>
      </c>
    </row>
    <row r="49">
      <c r="B49" s="15" t="inlineStr">
        <is>
          <t>BSE Consumer Discretionary TRI</t>
        </is>
      </c>
      <c r="C49" s="23">
        <f>'Indices Return'!E39</f>
        <v/>
      </c>
      <c r="D49" s="24">
        <f>'Indices Return'!F39</f>
        <v/>
      </c>
      <c r="E49" s="24">
        <f>'Indices Return'!G39</f>
        <v/>
      </c>
      <c r="F49" s="24">
        <f>'Indices Return'!H39</f>
        <v/>
      </c>
      <c r="G49" s="24">
        <f>'Indices Return'!I39</f>
        <v/>
      </c>
      <c r="H49" s="24">
        <f>'Indices Return'!J39</f>
        <v/>
      </c>
      <c r="I49" s="25">
        <f>'Indices Return'!K39</f>
        <v/>
      </c>
      <c r="J49" s="25">
        <f>'Indices Return'!L39</f>
        <v/>
      </c>
      <c r="K49" s="24">
        <f>'Indices Return'!M39</f>
        <v/>
      </c>
      <c r="L49" s="24">
        <f>'Indices Return'!N39</f>
        <v/>
      </c>
      <c r="M49" s="24">
        <f>'Indices Return'!O39</f>
        <v/>
      </c>
      <c r="N49" s="25">
        <f>'Indices Return'!P39</f>
        <v/>
      </c>
    </row>
    <row r="50">
      <c r="B50" s="15" t="inlineStr">
        <is>
          <t>Nifty Commodities TRI</t>
        </is>
      </c>
      <c r="C50" s="23">
        <f>'Indices Return'!E41</f>
        <v/>
      </c>
      <c r="D50" s="24">
        <f>'Indices Return'!F41</f>
        <v/>
      </c>
      <c r="E50" s="24">
        <f>'Indices Return'!G41</f>
        <v/>
      </c>
      <c r="F50" s="24">
        <f>'Indices Return'!H41</f>
        <v/>
      </c>
      <c r="G50" s="24">
        <f>'Indices Return'!I41</f>
        <v/>
      </c>
      <c r="H50" s="24">
        <f>'Indices Return'!J41</f>
        <v/>
      </c>
      <c r="I50" s="25">
        <f>'Indices Return'!K41</f>
        <v/>
      </c>
      <c r="J50" s="25">
        <f>'Indices Return'!L41</f>
        <v/>
      </c>
      <c r="K50" s="24">
        <f>'Indices Return'!M41</f>
        <v/>
      </c>
      <c r="L50" s="24">
        <f>'Indices Return'!N41</f>
        <v/>
      </c>
      <c r="M50" s="24">
        <f>'Indices Return'!O41</f>
        <v/>
      </c>
      <c r="N50" s="25">
        <f>'Indices Return'!P41</f>
        <v/>
      </c>
    </row>
    <row r="51">
      <c r="B51" s="15" t="inlineStr">
        <is>
          <t>Nifty FMCG TRI</t>
        </is>
      </c>
      <c r="C51" s="23">
        <f>'Indices Return'!E46</f>
        <v/>
      </c>
      <c r="D51" s="24">
        <f>'Indices Return'!F46</f>
        <v/>
      </c>
      <c r="E51" s="24">
        <f>'Indices Return'!G46</f>
        <v/>
      </c>
      <c r="F51" s="24">
        <f>'Indices Return'!H46</f>
        <v/>
      </c>
      <c r="G51" s="24">
        <f>'Indices Return'!I46</f>
        <v/>
      </c>
      <c r="H51" s="24">
        <f>'Indices Return'!J46</f>
        <v/>
      </c>
      <c r="I51" s="25">
        <f>'Indices Return'!K46</f>
        <v/>
      </c>
      <c r="J51" s="25">
        <f>'Indices Return'!L46</f>
        <v/>
      </c>
      <c r="K51" s="24">
        <f>'Indices Return'!M46</f>
        <v/>
      </c>
      <c r="L51" s="24">
        <f>'Indices Return'!N46</f>
        <v/>
      </c>
      <c r="M51" s="24">
        <f>'Indices Return'!O46</f>
        <v/>
      </c>
      <c r="N51" s="25">
        <f>'Indices Return'!P46</f>
        <v/>
      </c>
    </row>
    <row r="52">
      <c r="B52" s="15" t="inlineStr">
        <is>
          <t>BSE Utilities TRI</t>
        </is>
      </c>
      <c r="C52" s="23">
        <f>'Indices Return'!E43</f>
        <v/>
      </c>
      <c r="D52" s="24">
        <f>'Indices Return'!F43</f>
        <v/>
      </c>
      <c r="E52" s="24">
        <f>'Indices Return'!G43</f>
        <v/>
      </c>
      <c r="F52" s="24">
        <f>'Indices Return'!H43</f>
        <v/>
      </c>
      <c r="G52" s="24">
        <f>'Indices Return'!I43</f>
        <v/>
      </c>
      <c r="H52" s="24">
        <f>'Indices Return'!J43</f>
        <v/>
      </c>
      <c r="I52" s="25">
        <f>'Indices Return'!K43</f>
        <v/>
      </c>
      <c r="J52" s="25">
        <f>'Indices Return'!L43</f>
        <v/>
      </c>
      <c r="K52" s="24">
        <f>'Indices Return'!M43</f>
        <v/>
      </c>
      <c r="L52" s="24">
        <f>'Indices Return'!N43</f>
        <v/>
      </c>
      <c r="M52" s="24">
        <f>'Indices Return'!O43</f>
        <v/>
      </c>
      <c r="N52" s="25">
        <f>'Indices Return'!P43</f>
        <v/>
      </c>
    </row>
    <row r="53">
      <c r="B53" s="15" t="inlineStr">
        <is>
          <t>NIFTY100 ESG TRI</t>
        </is>
      </c>
      <c r="C53" s="23">
        <f>'Indices Return'!E45</f>
        <v/>
      </c>
      <c r="D53" s="24">
        <f>'Indices Return'!F45</f>
        <v/>
      </c>
      <c r="E53" s="24">
        <f>'Indices Return'!G45</f>
        <v/>
      </c>
      <c r="F53" s="24">
        <f>'Indices Return'!H45</f>
        <v/>
      </c>
      <c r="G53" s="24">
        <f>'Indices Return'!I45</f>
        <v/>
      </c>
      <c r="H53" s="24">
        <f>'Indices Return'!J45</f>
        <v/>
      </c>
      <c r="I53" s="25">
        <f>'Indices Return'!K45</f>
        <v/>
      </c>
      <c r="J53" s="25">
        <f>'Indices Return'!L45</f>
        <v/>
      </c>
      <c r="K53" s="24">
        <f>'Indices Return'!M45</f>
        <v/>
      </c>
      <c r="L53" s="24">
        <f>'Indices Return'!N45</f>
        <v/>
      </c>
      <c r="M53" s="24">
        <f>'Indices Return'!O45</f>
        <v/>
      </c>
      <c r="N53" s="25">
        <f>'Indices Return'!P45</f>
        <v/>
      </c>
    </row>
    <row r="54">
      <c r="B54" s="15" t="inlineStr">
        <is>
          <t>Nifty Oil &amp; Gas TRI</t>
        </is>
      </c>
      <c r="C54" s="23">
        <f>'Indices Return'!E47</f>
        <v/>
      </c>
      <c r="D54" s="24">
        <f>'Indices Return'!F47</f>
        <v/>
      </c>
      <c r="E54" s="24">
        <f>'Indices Return'!G47</f>
        <v/>
      </c>
      <c r="F54" s="24">
        <f>'Indices Return'!H47</f>
        <v/>
      </c>
      <c r="G54" s="24">
        <f>'Indices Return'!I47</f>
        <v/>
      </c>
      <c r="H54" s="24">
        <f>'Indices Return'!J47</f>
        <v/>
      </c>
      <c r="I54" s="25">
        <f>'Indices Return'!K47</f>
        <v/>
      </c>
      <c r="J54" s="25">
        <f>'Indices Return'!L47</f>
        <v/>
      </c>
      <c r="K54" s="24">
        <f>'Indices Return'!M47</f>
        <v/>
      </c>
      <c r="L54" s="24">
        <f>'Indices Return'!N47</f>
        <v/>
      </c>
      <c r="M54" s="24">
        <f>'Indices Return'!O47</f>
        <v/>
      </c>
      <c r="N54" s="25">
        <f>'Indices Return'!P47</f>
        <v/>
      </c>
    </row>
    <row r="55">
      <c r="B55" s="15" t="inlineStr">
        <is>
          <t>Nifty Energy TRI</t>
        </is>
      </c>
      <c r="C55" s="23">
        <f>'Indices Return'!E48</f>
        <v/>
      </c>
      <c r="D55" s="24">
        <f>'Indices Return'!F48</f>
        <v/>
      </c>
      <c r="E55" s="24">
        <f>'Indices Return'!G48</f>
        <v/>
      </c>
      <c r="F55" s="24">
        <f>'Indices Return'!H48</f>
        <v/>
      </c>
      <c r="G55" s="24">
        <f>'Indices Return'!I48</f>
        <v/>
      </c>
      <c r="H55" s="24">
        <f>'Indices Return'!J48</f>
        <v/>
      </c>
      <c r="I55" s="25">
        <f>'Indices Return'!K48</f>
        <v/>
      </c>
      <c r="J55" s="25">
        <f>'Indices Return'!L48</f>
        <v/>
      </c>
      <c r="K55" s="24">
        <f>'Indices Return'!M48</f>
        <v/>
      </c>
      <c r="L55" s="24">
        <f>'Indices Return'!N48</f>
        <v/>
      </c>
      <c r="M55" s="24">
        <f>'Indices Return'!O48</f>
        <v/>
      </c>
      <c r="N55" s="25">
        <f>'Indices Return'!P48</f>
        <v/>
      </c>
    </row>
    <row r="56" ht="15" customHeight="1" thickBot="1">
      <c r="B56" s="15" t="inlineStr">
        <is>
          <t>Nifty IT TRI</t>
        </is>
      </c>
      <c r="C56" s="23">
        <f>'Indices Return'!E49</f>
        <v/>
      </c>
      <c r="D56" s="24">
        <f>'Indices Return'!F49</f>
        <v/>
      </c>
      <c r="E56" s="24">
        <f>'Indices Return'!G49</f>
        <v/>
      </c>
      <c r="F56" s="24">
        <f>'Indices Return'!H49</f>
        <v/>
      </c>
      <c r="G56" s="24">
        <f>'Indices Return'!I49</f>
        <v/>
      </c>
      <c r="H56" s="24">
        <f>'Indices Return'!J49</f>
        <v/>
      </c>
      <c r="I56" s="25">
        <f>'Indices Return'!K49</f>
        <v/>
      </c>
      <c r="J56" s="25">
        <f>'Indices Return'!L49</f>
        <v/>
      </c>
      <c r="K56" s="24">
        <f>'Indices Return'!M49</f>
        <v/>
      </c>
      <c r="L56" s="24">
        <f>'Indices Return'!N49</f>
        <v/>
      </c>
      <c r="M56" s="24">
        <f>'Indices Return'!O49</f>
        <v/>
      </c>
      <c r="N56" s="25">
        <f>'Indices Return'!P49</f>
        <v/>
      </c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>
        <f>'Indices Return'!E50</f>
        <v/>
      </c>
      <c r="D58" s="29">
        <f>'Indices Return'!F50</f>
        <v/>
      </c>
      <c r="E58" s="29">
        <f>'Indices Return'!G50</f>
        <v/>
      </c>
      <c r="F58" s="29">
        <f>'Indices Return'!H50</f>
        <v/>
      </c>
      <c r="G58" s="29">
        <f>'Indices Return'!I50</f>
        <v/>
      </c>
      <c r="H58" s="29">
        <f>'Indices Return'!J50</f>
        <v/>
      </c>
      <c r="I58" s="29">
        <f>'Indices Return'!K50</f>
        <v/>
      </c>
      <c r="J58" s="29">
        <f>'Indices Return'!L50</f>
        <v/>
      </c>
      <c r="K58" s="29">
        <f>'Indices Return'!M50</f>
        <v/>
      </c>
      <c r="L58" s="29">
        <f>'Indices Return'!N50</f>
        <v/>
      </c>
      <c r="M58" s="29">
        <f>'Indices Return'!O50</f>
        <v/>
      </c>
      <c r="N58" s="29">
        <f>'Indices Return'!P50</f>
        <v/>
      </c>
    </row>
    <row r="59">
      <c r="B59" s="15" t="inlineStr">
        <is>
          <t>Nasdaq(US)</t>
        </is>
      </c>
      <c r="C59" s="25">
        <f>'Indices Return'!E51</f>
        <v/>
      </c>
      <c r="D59" s="25">
        <f>'Indices Return'!F51</f>
        <v/>
      </c>
      <c r="E59" s="25">
        <f>'Indices Return'!G51</f>
        <v/>
      </c>
      <c r="F59" s="25">
        <f>'Indices Return'!H51</f>
        <v/>
      </c>
      <c r="G59" s="25">
        <f>'Indices Return'!I51</f>
        <v/>
      </c>
      <c r="H59" s="25">
        <f>'Indices Return'!J51</f>
        <v/>
      </c>
      <c r="I59" s="25">
        <f>'Indices Return'!K51</f>
        <v/>
      </c>
      <c r="J59" s="25">
        <f>'Indices Return'!L51</f>
        <v/>
      </c>
      <c r="K59" s="25">
        <f>'Indices Return'!M51</f>
        <v/>
      </c>
      <c r="L59" s="25">
        <f>'Indices Return'!N51</f>
        <v/>
      </c>
      <c r="M59" s="25">
        <f>'Indices Return'!O51</f>
        <v/>
      </c>
      <c r="N59" s="25">
        <f>'Indices Return'!P51</f>
        <v/>
      </c>
    </row>
    <row r="60">
      <c r="B60" s="15" t="inlineStr">
        <is>
          <t>Nikkei(Japan)</t>
        </is>
      </c>
      <c r="C60" s="25">
        <f>'Indices Return'!E52</f>
        <v/>
      </c>
      <c r="D60" s="25">
        <f>'Indices Return'!F52</f>
        <v/>
      </c>
      <c r="E60" s="25">
        <f>'Indices Return'!G52</f>
        <v/>
      </c>
      <c r="F60" s="25">
        <f>'Indices Return'!H52</f>
        <v/>
      </c>
      <c r="G60" s="25">
        <f>'Indices Return'!I52</f>
        <v/>
      </c>
      <c r="H60" s="25">
        <f>'Indices Return'!J52</f>
        <v/>
      </c>
      <c r="I60" s="25">
        <f>'Indices Return'!K52</f>
        <v/>
      </c>
      <c r="J60" s="25">
        <f>'Indices Return'!L52</f>
        <v/>
      </c>
      <c r="K60" s="25">
        <f>'Indices Return'!M52</f>
        <v/>
      </c>
      <c r="L60" s="25">
        <f>'Indices Return'!N52</f>
        <v/>
      </c>
      <c r="M60" s="25">
        <f>'Indices Return'!O52</f>
        <v/>
      </c>
      <c r="N60" s="25">
        <f>'Indices Return'!P52</f>
        <v/>
      </c>
    </row>
    <row r="61">
      <c r="B61" s="15" t="inlineStr">
        <is>
          <t>Dax Index(Germany)</t>
        </is>
      </c>
      <c r="C61" s="25">
        <f>'Indices Return'!E53</f>
        <v/>
      </c>
      <c r="D61" s="25">
        <f>'Indices Return'!F53</f>
        <v/>
      </c>
      <c r="E61" s="25">
        <f>'Indices Return'!G53</f>
        <v/>
      </c>
      <c r="F61" s="25">
        <f>'Indices Return'!H53</f>
        <v/>
      </c>
      <c r="G61" s="25">
        <f>'Indices Return'!I53</f>
        <v/>
      </c>
      <c r="H61" s="25">
        <f>'Indices Return'!J53</f>
        <v/>
      </c>
      <c r="I61" s="25">
        <f>'Indices Return'!K53</f>
        <v/>
      </c>
      <c r="J61" s="25">
        <f>'Indices Return'!L53</f>
        <v/>
      </c>
      <c r="K61" s="25">
        <f>'Indices Return'!M53</f>
        <v/>
      </c>
      <c r="L61" s="25">
        <f>'Indices Return'!N53</f>
        <v/>
      </c>
      <c r="M61" s="25">
        <f>'Indices Return'!O53</f>
        <v/>
      </c>
      <c r="N61" s="25">
        <f>'Indices Return'!P53</f>
        <v/>
      </c>
    </row>
    <row r="62">
      <c r="B62" s="15" t="inlineStr">
        <is>
          <t>CAC 40 Index(France)</t>
        </is>
      </c>
      <c r="C62" s="25">
        <f>'Indices Return'!E54</f>
        <v/>
      </c>
      <c r="D62" s="25">
        <f>'Indices Return'!F54</f>
        <v/>
      </c>
      <c r="E62" s="25">
        <f>'Indices Return'!G54</f>
        <v/>
      </c>
      <c r="F62" s="25">
        <f>'Indices Return'!H54</f>
        <v/>
      </c>
      <c r="G62" s="25">
        <f>'Indices Return'!I54</f>
        <v/>
      </c>
      <c r="H62" s="25">
        <f>'Indices Return'!J54</f>
        <v/>
      </c>
      <c r="I62" s="25">
        <f>'Indices Return'!K54</f>
        <v/>
      </c>
      <c r="J62" s="25">
        <f>'Indices Return'!L54</f>
        <v/>
      </c>
      <c r="K62" s="25">
        <f>'Indices Return'!M54</f>
        <v/>
      </c>
      <c r="L62" s="25">
        <f>'Indices Return'!N54</f>
        <v/>
      </c>
      <c r="M62" s="25">
        <f>'Indices Return'!O54</f>
        <v/>
      </c>
      <c r="N62" s="25">
        <f>'Indices Return'!P54</f>
        <v/>
      </c>
    </row>
    <row r="63">
      <c r="B63" s="15" t="inlineStr">
        <is>
          <t>FTSE(UK)</t>
        </is>
      </c>
      <c r="C63" s="25">
        <f>'Indices Return'!E55</f>
        <v/>
      </c>
      <c r="D63" s="25">
        <f>'Indices Return'!F55</f>
        <v/>
      </c>
      <c r="E63" s="25">
        <f>'Indices Return'!G55</f>
        <v/>
      </c>
      <c r="F63" s="25">
        <f>'Indices Return'!H55</f>
        <v/>
      </c>
      <c r="G63" s="25">
        <f>'Indices Return'!I55</f>
        <v/>
      </c>
      <c r="H63" s="25">
        <f>'Indices Return'!J55</f>
        <v/>
      </c>
      <c r="I63" s="25">
        <f>'Indices Return'!K55</f>
        <v/>
      </c>
      <c r="J63" s="25">
        <f>'Indices Return'!L55</f>
        <v/>
      </c>
      <c r="K63" s="25">
        <f>'Indices Return'!M55</f>
        <v/>
      </c>
      <c r="L63" s="25">
        <f>'Indices Return'!N55</f>
        <v/>
      </c>
      <c r="M63" s="25">
        <f>'Indices Return'!O55</f>
        <v/>
      </c>
      <c r="N63" s="25">
        <f>'Indices Return'!P55</f>
        <v/>
      </c>
    </row>
    <row r="64">
      <c r="B64" s="15" t="inlineStr">
        <is>
          <t>Hang Seng(Hong Kong)</t>
        </is>
      </c>
      <c r="C64" s="25">
        <f>'Indices Return'!E56</f>
        <v/>
      </c>
      <c r="D64" s="25">
        <f>'Indices Return'!F56</f>
        <v/>
      </c>
      <c r="E64" s="25">
        <f>'Indices Return'!G56</f>
        <v/>
      </c>
      <c r="F64" s="25">
        <f>'Indices Return'!H56</f>
        <v/>
      </c>
      <c r="G64" s="25">
        <f>'Indices Return'!I56</f>
        <v/>
      </c>
      <c r="H64" s="25">
        <f>'Indices Return'!J56</f>
        <v/>
      </c>
      <c r="I64" s="25">
        <f>'Indices Return'!K56</f>
        <v/>
      </c>
      <c r="J64" s="25">
        <f>'Indices Return'!L56</f>
        <v/>
      </c>
      <c r="K64" s="25">
        <f>'Indices Return'!M56</f>
        <v/>
      </c>
      <c r="L64" s="25">
        <f>'Indices Return'!N56</f>
        <v/>
      </c>
      <c r="M64" s="25">
        <f>'Indices Return'!O56</f>
        <v/>
      </c>
      <c r="N64" s="25">
        <f>'Indices Return'!P56</f>
        <v/>
      </c>
    </row>
    <row r="65" ht="15" customHeight="1" thickBot="1">
      <c r="B65" s="16" t="inlineStr">
        <is>
          <t>Shanghai(China)</t>
        </is>
      </c>
      <c r="C65" s="28">
        <f>'Indices Return'!E60</f>
        <v/>
      </c>
      <c r="D65" s="28">
        <f>'Indices Return'!F60</f>
        <v/>
      </c>
      <c r="E65" s="28">
        <f>'Indices Return'!G60</f>
        <v/>
      </c>
      <c r="F65" s="28">
        <f>'Indices Return'!H60</f>
        <v/>
      </c>
      <c r="G65" s="28">
        <f>'Indices Return'!I60</f>
        <v/>
      </c>
      <c r="H65" s="28">
        <f>'Indices Return'!J60</f>
        <v/>
      </c>
      <c r="I65" s="28">
        <f>'Indices Return'!K60</f>
        <v/>
      </c>
      <c r="J65" s="28">
        <f>'Indices Return'!L60</f>
        <v/>
      </c>
      <c r="K65" s="28">
        <f>'Indices Return'!M60</f>
        <v/>
      </c>
      <c r="L65" s="28">
        <f>'Indices Return'!N60</f>
        <v/>
      </c>
      <c r="M65" s="28">
        <f>'Indices Return'!O60</f>
        <v/>
      </c>
      <c r="N65" s="28">
        <f>'Indices Return'!P60</f>
        <v/>
      </c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>
        <f>'Indices Return'!E57</f>
        <v/>
      </c>
      <c r="D67" s="29">
        <f>'Indices Return'!F57</f>
        <v/>
      </c>
      <c r="E67" s="29">
        <f>'Indices Return'!G57</f>
        <v/>
      </c>
      <c r="F67" s="29">
        <f>'Indices Return'!H57</f>
        <v/>
      </c>
      <c r="G67" s="29">
        <f>'Indices Return'!I57</f>
        <v/>
      </c>
      <c r="H67" s="29">
        <f>'Indices Return'!J57</f>
        <v/>
      </c>
      <c r="I67" s="29">
        <f>'Indices Return'!K57</f>
        <v/>
      </c>
      <c r="J67" s="29">
        <f>'Indices Return'!L57</f>
        <v/>
      </c>
      <c r="K67" s="29">
        <f>'Indices Return'!M57</f>
        <v/>
      </c>
      <c r="L67" s="29">
        <f>'Indices Return'!N57</f>
        <v/>
      </c>
      <c r="M67" s="29">
        <f>'Indices Return'!O57</f>
        <v/>
      </c>
      <c r="N67" s="29">
        <f>'Indices Return'!P57</f>
        <v/>
      </c>
    </row>
    <row r="68">
      <c r="B68" s="55" t="inlineStr">
        <is>
          <t>Gold(USD)</t>
        </is>
      </c>
      <c r="C68" s="25">
        <f>'Indices Return'!E58</f>
        <v/>
      </c>
      <c r="D68" s="25">
        <f>'Indices Return'!F58</f>
        <v/>
      </c>
      <c r="E68" s="25">
        <f>'Indices Return'!G58</f>
        <v/>
      </c>
      <c r="F68" s="25">
        <f>'Indices Return'!H58</f>
        <v/>
      </c>
      <c r="G68" s="25">
        <f>'Indices Return'!I58</f>
        <v/>
      </c>
      <c r="H68" s="25">
        <f>'Indices Return'!J58</f>
        <v/>
      </c>
      <c r="I68" s="25">
        <f>'Indices Return'!K58</f>
        <v/>
      </c>
      <c r="J68" s="25">
        <f>'Indices Return'!L58</f>
        <v/>
      </c>
      <c r="K68" s="25">
        <f>'Indices Return'!M58</f>
        <v/>
      </c>
      <c r="L68" s="25">
        <f>'Indices Return'!N58</f>
        <v/>
      </c>
      <c r="M68" s="25">
        <f>'Indices Return'!O58</f>
        <v/>
      </c>
      <c r="N68" s="25">
        <f>'Indices Return'!P58</f>
        <v/>
      </c>
    </row>
    <row r="69" ht="15" customHeight="1" thickBot="1">
      <c r="B69" s="53" t="inlineStr">
        <is>
          <t>Silver(USD)</t>
        </is>
      </c>
      <c r="C69" s="28">
        <f>'Indices Return'!E59</f>
        <v/>
      </c>
      <c r="D69" s="28">
        <f>'Indices Return'!F59</f>
        <v/>
      </c>
      <c r="E69" s="28">
        <f>'Indices Return'!G59</f>
        <v/>
      </c>
      <c r="F69" s="28">
        <f>'Indices Return'!H59</f>
        <v/>
      </c>
      <c r="G69" s="28">
        <f>'Indices Return'!I59</f>
        <v/>
      </c>
      <c r="H69" s="28">
        <f>'Indices Return'!J59</f>
        <v/>
      </c>
      <c r="I69" s="28">
        <f>'Indices Return'!K59</f>
        <v/>
      </c>
      <c r="J69" s="28">
        <f>'Indices Return'!L59</f>
        <v/>
      </c>
      <c r="K69" s="28">
        <f>'Indices Return'!M59</f>
        <v/>
      </c>
      <c r="L69" s="28">
        <f>'Indices Return'!N59</f>
        <v/>
      </c>
      <c r="M69" s="28">
        <f>'Indices Return'!O59</f>
        <v/>
      </c>
      <c r="N69" s="28">
        <f>'Indices Return'!P59</f>
        <v/>
      </c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>
        <f>C5</f>
        <v/>
      </c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2026-09-20T08:48:25Z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