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files BS\"/>
    </mc:Choice>
  </mc:AlternateContent>
  <bookViews>
    <workbookView xWindow="0" yWindow="0" windowWidth="19200" windowHeight="7305"/>
  </bookViews>
  <sheets>
    <sheet name="Tata Motors" sheetId="1" r:id="rId1"/>
    <sheet name="SBI" sheetId="2" r:id="rId2"/>
    <sheet name="Reliance" sheetId="3" r:id="rId3"/>
    <sheet name="Tata Steel" sheetId="4" r:id="rId4"/>
    <sheet name="Final Conclusion" sheetId="7" r:id="rId5"/>
    <sheet name="Modified BS_Tata Motors" sheetId="8" r:id="rId6"/>
    <sheet name="Modified BS_SBI" sheetId="9" r:id="rId7"/>
    <sheet name="Modified BS_Reliance" sheetId="10" r:id="rId8"/>
    <sheet name="Modified BS_Tata Steel" sheetId="11" r:id="rId9"/>
    <sheet name="Sheet5" sheetId="12" r:id="rId10"/>
  </sheets>
  <definedNames>
    <definedName name="_xlnm._FilterDatabase" localSheetId="7" hidden="1">'Modified BS_Reliance'!$A$1:$O$356</definedName>
    <definedName name="_xlnm._FilterDatabase" localSheetId="6" hidden="1">'Modified BS_SBI'!$A$1:$O$354</definedName>
    <definedName name="_xlnm._FilterDatabase" localSheetId="5" hidden="1">'Modified BS_Tata Motors'!$A$1:$O$394</definedName>
    <definedName name="_xlnm._FilterDatabase" localSheetId="8" hidden="1">'Modified BS_Tata Steel'!$A$1:$O$346</definedName>
    <definedName name="_xlnm._FilterDatabase" localSheetId="2" hidden="1">Reliance!$A$1:$R$356</definedName>
    <definedName name="_xlnm._FilterDatabase" localSheetId="1" hidden="1">SBI!$A$1:$S$354</definedName>
    <definedName name="_xlnm._FilterDatabase" localSheetId="0" hidden="1">'Tata Motors'!$A$1:$Y$394</definedName>
    <definedName name="_xlnm._FilterDatabase" localSheetId="3" hidden="1">'Tata Steel'!$A$1:$T$346</definedName>
  </definedNames>
  <calcPr calcId="162913"/>
</workbook>
</file>

<file path=xl/calcChain.xml><?xml version="1.0" encoding="utf-8"?>
<calcChain xmlns="http://schemas.openxmlformats.org/spreadsheetml/2006/main">
  <c r="M5" i="7" l="1"/>
  <c r="M4" i="7"/>
  <c r="N28" i="7" l="1"/>
  <c r="K15" i="7" l="1"/>
  <c r="K19" i="7"/>
  <c r="K13" i="7"/>
  <c r="D6" i="7"/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2" i="11"/>
  <c r="H3" i="11"/>
  <c r="H4" i="11"/>
  <c r="H5" i="11"/>
  <c r="H6" i="11"/>
  <c r="H7" i="11"/>
  <c r="H8" i="11"/>
  <c r="H9" i="11"/>
  <c r="H10" i="11"/>
  <c r="H11" i="11"/>
  <c r="H12" i="11"/>
  <c r="H13" i="11"/>
  <c r="I13" i="11" s="1"/>
  <c r="H14" i="11"/>
  <c r="H15" i="11"/>
  <c r="H16" i="11"/>
  <c r="I16" i="11" s="1"/>
  <c r="H17" i="11"/>
  <c r="I17" i="11" s="1"/>
  <c r="H18" i="11"/>
  <c r="H19" i="11"/>
  <c r="H20" i="11"/>
  <c r="I20" i="11" s="1"/>
  <c r="H21" i="11"/>
  <c r="I21" i="11" s="1"/>
  <c r="H22" i="11"/>
  <c r="H23" i="11"/>
  <c r="H24" i="11"/>
  <c r="H25" i="11"/>
  <c r="I25" i="11" s="1"/>
  <c r="H26" i="11"/>
  <c r="H27" i="11"/>
  <c r="H28" i="11"/>
  <c r="H29" i="11"/>
  <c r="I29" i="11" s="1"/>
  <c r="H30" i="11"/>
  <c r="H31" i="11"/>
  <c r="H32" i="11"/>
  <c r="I32" i="11" s="1"/>
  <c r="H33" i="11"/>
  <c r="I33" i="11" s="1"/>
  <c r="H34" i="11"/>
  <c r="H35" i="11"/>
  <c r="H36" i="11"/>
  <c r="I36" i="11" s="1"/>
  <c r="H37" i="11"/>
  <c r="I37" i="11" s="1"/>
  <c r="H38" i="11"/>
  <c r="H39" i="11"/>
  <c r="H40" i="11"/>
  <c r="H41" i="11"/>
  <c r="I41" i="11" s="1"/>
  <c r="H42" i="11"/>
  <c r="H43" i="11"/>
  <c r="H44" i="11"/>
  <c r="H45" i="11"/>
  <c r="I45" i="11" s="1"/>
  <c r="H46" i="11"/>
  <c r="H47" i="11"/>
  <c r="H48" i="11"/>
  <c r="I48" i="11" s="1"/>
  <c r="H49" i="11"/>
  <c r="I49" i="11" s="1"/>
  <c r="H50" i="11"/>
  <c r="H51" i="11"/>
  <c r="H52" i="11"/>
  <c r="I52" i="11" s="1"/>
  <c r="H53" i="11"/>
  <c r="I53" i="11" s="1"/>
  <c r="H54" i="11"/>
  <c r="H55" i="11"/>
  <c r="H56" i="11"/>
  <c r="H57" i="11"/>
  <c r="I57" i="11" s="1"/>
  <c r="H58" i="11"/>
  <c r="H59" i="11"/>
  <c r="H60" i="11"/>
  <c r="H61" i="11"/>
  <c r="I61" i="11" s="1"/>
  <c r="H62" i="11"/>
  <c r="H63" i="11"/>
  <c r="H64" i="11"/>
  <c r="I64" i="11" s="1"/>
  <c r="H65" i="11"/>
  <c r="I65" i="11" s="1"/>
  <c r="H66" i="11"/>
  <c r="H67" i="11"/>
  <c r="H68" i="11"/>
  <c r="I68" i="11" s="1"/>
  <c r="H69" i="11"/>
  <c r="I69" i="11" s="1"/>
  <c r="H70" i="11"/>
  <c r="H71" i="11"/>
  <c r="H72" i="11"/>
  <c r="H73" i="11"/>
  <c r="I73" i="11" s="1"/>
  <c r="H74" i="11"/>
  <c r="H75" i="11"/>
  <c r="H76" i="11"/>
  <c r="H77" i="11"/>
  <c r="I77" i="11" s="1"/>
  <c r="H78" i="11"/>
  <c r="H79" i="11"/>
  <c r="H80" i="11"/>
  <c r="I80" i="11" s="1"/>
  <c r="H81" i="11"/>
  <c r="I81" i="11" s="1"/>
  <c r="H82" i="11"/>
  <c r="H83" i="11"/>
  <c r="H84" i="11"/>
  <c r="I84" i="11" s="1"/>
  <c r="H85" i="11"/>
  <c r="I85" i="11" s="1"/>
  <c r="H86" i="11"/>
  <c r="H87" i="11"/>
  <c r="H88" i="11"/>
  <c r="H89" i="11"/>
  <c r="I89" i="11" s="1"/>
  <c r="H90" i="11"/>
  <c r="H91" i="11"/>
  <c r="H92" i="11"/>
  <c r="H93" i="11"/>
  <c r="I93" i="11" s="1"/>
  <c r="H94" i="11"/>
  <c r="H95" i="11"/>
  <c r="H96" i="11"/>
  <c r="I96" i="11" s="1"/>
  <c r="H97" i="11"/>
  <c r="I97" i="11" s="1"/>
  <c r="H98" i="11"/>
  <c r="H99" i="11"/>
  <c r="H100" i="11"/>
  <c r="I100" i="11" s="1"/>
  <c r="H101" i="11"/>
  <c r="I101" i="11" s="1"/>
  <c r="H102" i="11"/>
  <c r="H103" i="11"/>
  <c r="H104" i="11"/>
  <c r="H105" i="11"/>
  <c r="I105" i="11" s="1"/>
  <c r="H106" i="11"/>
  <c r="H107" i="11"/>
  <c r="H108" i="11"/>
  <c r="H109" i="11"/>
  <c r="I109" i="11" s="1"/>
  <c r="H110" i="11"/>
  <c r="H111" i="11"/>
  <c r="H112" i="11"/>
  <c r="I112" i="11" s="1"/>
  <c r="H113" i="11"/>
  <c r="I113" i="11" s="1"/>
  <c r="H114" i="11"/>
  <c r="H115" i="11"/>
  <c r="H116" i="11"/>
  <c r="I116" i="11" s="1"/>
  <c r="H117" i="11"/>
  <c r="I117" i="11" s="1"/>
  <c r="H118" i="11"/>
  <c r="H119" i="11"/>
  <c r="H120" i="11"/>
  <c r="H121" i="11"/>
  <c r="I121" i="11" s="1"/>
  <c r="H122" i="11"/>
  <c r="H123" i="11"/>
  <c r="H124" i="11"/>
  <c r="H125" i="11"/>
  <c r="I125" i="11" s="1"/>
  <c r="H126" i="11"/>
  <c r="H127" i="11"/>
  <c r="H128" i="11"/>
  <c r="I128" i="11" s="1"/>
  <c r="H129" i="11"/>
  <c r="I129" i="11" s="1"/>
  <c r="H130" i="11"/>
  <c r="H131" i="11"/>
  <c r="H132" i="11"/>
  <c r="I132" i="11" s="1"/>
  <c r="H133" i="11"/>
  <c r="I133" i="11" s="1"/>
  <c r="H134" i="11"/>
  <c r="H135" i="11"/>
  <c r="H136" i="11"/>
  <c r="H137" i="11"/>
  <c r="I137" i="11" s="1"/>
  <c r="H138" i="11"/>
  <c r="H139" i="11"/>
  <c r="H140" i="11"/>
  <c r="H141" i="11"/>
  <c r="I141" i="11" s="1"/>
  <c r="H142" i="11"/>
  <c r="H143" i="11"/>
  <c r="H144" i="11"/>
  <c r="I144" i="11" s="1"/>
  <c r="H145" i="11"/>
  <c r="I145" i="11" s="1"/>
  <c r="H146" i="11"/>
  <c r="H147" i="11"/>
  <c r="H148" i="11"/>
  <c r="I148" i="11" s="1"/>
  <c r="H149" i="11"/>
  <c r="I149" i="11" s="1"/>
  <c r="H150" i="11"/>
  <c r="H151" i="11"/>
  <c r="H152" i="11"/>
  <c r="H153" i="11"/>
  <c r="I153" i="11" s="1"/>
  <c r="H154" i="11"/>
  <c r="H155" i="11"/>
  <c r="H156" i="11"/>
  <c r="H157" i="11"/>
  <c r="I157" i="11" s="1"/>
  <c r="H158" i="11"/>
  <c r="H159" i="11"/>
  <c r="H160" i="11"/>
  <c r="I160" i="11" s="1"/>
  <c r="H161" i="11"/>
  <c r="I161" i="11" s="1"/>
  <c r="H162" i="11"/>
  <c r="H163" i="11"/>
  <c r="H164" i="11"/>
  <c r="I164" i="11" s="1"/>
  <c r="H165" i="11"/>
  <c r="I165" i="11" s="1"/>
  <c r="H166" i="11"/>
  <c r="H167" i="11"/>
  <c r="H168" i="11"/>
  <c r="H169" i="11"/>
  <c r="I169" i="11" s="1"/>
  <c r="H170" i="11"/>
  <c r="H171" i="11"/>
  <c r="H172" i="11"/>
  <c r="H173" i="11"/>
  <c r="I173" i="11" s="1"/>
  <c r="H174" i="11"/>
  <c r="H175" i="11"/>
  <c r="H176" i="11"/>
  <c r="I176" i="11" s="1"/>
  <c r="H177" i="11"/>
  <c r="I177" i="11" s="1"/>
  <c r="H178" i="11"/>
  <c r="H179" i="11"/>
  <c r="H180" i="11"/>
  <c r="I180" i="11" s="1"/>
  <c r="H181" i="11"/>
  <c r="I181" i="11" s="1"/>
  <c r="H182" i="11"/>
  <c r="H183" i="11"/>
  <c r="H184" i="11"/>
  <c r="H185" i="11"/>
  <c r="I185" i="11" s="1"/>
  <c r="H186" i="11"/>
  <c r="H187" i="11"/>
  <c r="H188" i="11"/>
  <c r="H189" i="11"/>
  <c r="I189" i="11" s="1"/>
  <c r="H190" i="11"/>
  <c r="H191" i="11"/>
  <c r="H192" i="11"/>
  <c r="I192" i="11" s="1"/>
  <c r="H193" i="11"/>
  <c r="I193" i="11" s="1"/>
  <c r="H194" i="11"/>
  <c r="H195" i="11"/>
  <c r="H196" i="11"/>
  <c r="I196" i="11" s="1"/>
  <c r="H197" i="11"/>
  <c r="I197" i="11" s="1"/>
  <c r="H198" i="11"/>
  <c r="H199" i="11"/>
  <c r="H200" i="11"/>
  <c r="H201" i="11"/>
  <c r="I201" i="11" s="1"/>
  <c r="H202" i="11"/>
  <c r="H203" i="11"/>
  <c r="H204" i="11"/>
  <c r="H205" i="11"/>
  <c r="I205" i="11" s="1"/>
  <c r="H206" i="11"/>
  <c r="H207" i="11"/>
  <c r="H208" i="11"/>
  <c r="I208" i="11" s="1"/>
  <c r="H209" i="11"/>
  <c r="I209" i="11" s="1"/>
  <c r="H210" i="11"/>
  <c r="H211" i="11"/>
  <c r="H212" i="11"/>
  <c r="I212" i="11" s="1"/>
  <c r="H213" i="11"/>
  <c r="I213" i="11" s="1"/>
  <c r="H214" i="11"/>
  <c r="H215" i="11"/>
  <c r="H216" i="11"/>
  <c r="H217" i="11"/>
  <c r="I217" i="11" s="1"/>
  <c r="H218" i="11"/>
  <c r="H219" i="11"/>
  <c r="H220" i="11"/>
  <c r="H221" i="11"/>
  <c r="I221" i="11" s="1"/>
  <c r="H222" i="11"/>
  <c r="H223" i="11"/>
  <c r="H224" i="11"/>
  <c r="I224" i="11" s="1"/>
  <c r="H225" i="11"/>
  <c r="I225" i="11" s="1"/>
  <c r="H226" i="11"/>
  <c r="H227" i="11"/>
  <c r="H228" i="11"/>
  <c r="I228" i="11" s="1"/>
  <c r="H229" i="11"/>
  <c r="I229" i="11" s="1"/>
  <c r="H230" i="11"/>
  <c r="H231" i="11"/>
  <c r="H232" i="11"/>
  <c r="H233" i="11"/>
  <c r="I233" i="11" s="1"/>
  <c r="H234" i="11"/>
  <c r="H235" i="11"/>
  <c r="H236" i="11"/>
  <c r="H237" i="11"/>
  <c r="I237" i="11" s="1"/>
  <c r="H238" i="11"/>
  <c r="H239" i="11"/>
  <c r="H240" i="11"/>
  <c r="I240" i="11" s="1"/>
  <c r="H241" i="11"/>
  <c r="I241" i="11" s="1"/>
  <c r="H242" i="11"/>
  <c r="H243" i="11"/>
  <c r="H244" i="11"/>
  <c r="I244" i="11" s="1"/>
  <c r="H245" i="11"/>
  <c r="I245" i="11" s="1"/>
  <c r="H246" i="11"/>
  <c r="H247" i="11"/>
  <c r="H248" i="11"/>
  <c r="H249" i="11"/>
  <c r="I249" i="11" s="1"/>
  <c r="H250" i="11"/>
  <c r="H251" i="11"/>
  <c r="H252" i="11"/>
  <c r="H253" i="11"/>
  <c r="I253" i="11" s="1"/>
  <c r="H254" i="11"/>
  <c r="H255" i="11"/>
  <c r="H256" i="11"/>
  <c r="I256" i="11" s="1"/>
  <c r="H257" i="11"/>
  <c r="I257" i="11" s="1"/>
  <c r="H258" i="11"/>
  <c r="H259" i="11"/>
  <c r="H260" i="11"/>
  <c r="I260" i="11" s="1"/>
  <c r="H261" i="11"/>
  <c r="I261" i="11" s="1"/>
  <c r="H262" i="11"/>
  <c r="H263" i="11"/>
  <c r="H264" i="11"/>
  <c r="H265" i="11"/>
  <c r="I265" i="11" s="1"/>
  <c r="H266" i="11"/>
  <c r="H267" i="11"/>
  <c r="H268" i="11"/>
  <c r="H269" i="11"/>
  <c r="I269" i="11" s="1"/>
  <c r="H270" i="11"/>
  <c r="H271" i="11"/>
  <c r="H272" i="11"/>
  <c r="I272" i="11" s="1"/>
  <c r="H273" i="11"/>
  <c r="I273" i="11" s="1"/>
  <c r="H274" i="11"/>
  <c r="H275" i="11"/>
  <c r="H276" i="11"/>
  <c r="I276" i="11" s="1"/>
  <c r="H277" i="11"/>
  <c r="I277" i="11" s="1"/>
  <c r="H278" i="11"/>
  <c r="H279" i="11"/>
  <c r="H280" i="11"/>
  <c r="H281" i="11"/>
  <c r="I281" i="11" s="1"/>
  <c r="H282" i="11"/>
  <c r="H283" i="11"/>
  <c r="H284" i="11"/>
  <c r="H285" i="11"/>
  <c r="I285" i="11" s="1"/>
  <c r="H286" i="11"/>
  <c r="H287" i="11"/>
  <c r="H288" i="11"/>
  <c r="I288" i="11" s="1"/>
  <c r="H289" i="11"/>
  <c r="I289" i="11" s="1"/>
  <c r="H290" i="11"/>
  <c r="H291" i="11"/>
  <c r="H292" i="11"/>
  <c r="I292" i="11" s="1"/>
  <c r="H293" i="11"/>
  <c r="I293" i="11" s="1"/>
  <c r="H294" i="11"/>
  <c r="H295" i="11"/>
  <c r="H296" i="11"/>
  <c r="H297" i="11"/>
  <c r="I297" i="11" s="1"/>
  <c r="H298" i="11"/>
  <c r="H299" i="11"/>
  <c r="H300" i="11"/>
  <c r="H301" i="11"/>
  <c r="I301" i="11" s="1"/>
  <c r="H302" i="11"/>
  <c r="H303" i="11"/>
  <c r="H304" i="11"/>
  <c r="I304" i="11" s="1"/>
  <c r="H305" i="11"/>
  <c r="I305" i="11" s="1"/>
  <c r="H306" i="11"/>
  <c r="H307" i="11"/>
  <c r="H308" i="11"/>
  <c r="I308" i="11" s="1"/>
  <c r="H309" i="11"/>
  <c r="I309" i="11" s="1"/>
  <c r="H310" i="11"/>
  <c r="H311" i="11"/>
  <c r="H312" i="11"/>
  <c r="H313" i="11"/>
  <c r="I313" i="11" s="1"/>
  <c r="H314" i="11"/>
  <c r="H315" i="11"/>
  <c r="H316" i="11"/>
  <c r="H317" i="11"/>
  <c r="I317" i="11" s="1"/>
  <c r="H318" i="11"/>
  <c r="H319" i="11"/>
  <c r="H320" i="11"/>
  <c r="I320" i="11" s="1"/>
  <c r="H321" i="11"/>
  <c r="I321" i="11" s="1"/>
  <c r="H322" i="11"/>
  <c r="H323" i="11"/>
  <c r="H324" i="11"/>
  <c r="I324" i="11" s="1"/>
  <c r="H325" i="11"/>
  <c r="I325" i="11" s="1"/>
  <c r="H326" i="11"/>
  <c r="H327" i="11"/>
  <c r="H328" i="11"/>
  <c r="H329" i="11"/>
  <c r="I329" i="11" s="1"/>
  <c r="H330" i="11"/>
  <c r="H331" i="11"/>
  <c r="H332" i="11"/>
  <c r="H333" i="11"/>
  <c r="I333" i="11" s="1"/>
  <c r="H334" i="11"/>
  <c r="H335" i="11"/>
  <c r="H336" i="11"/>
  <c r="I336" i="11" s="1"/>
  <c r="H337" i="11"/>
  <c r="I337" i="11" s="1"/>
  <c r="H338" i="11"/>
  <c r="H339" i="11"/>
  <c r="H340" i="11"/>
  <c r="I340" i="11" s="1"/>
  <c r="H341" i="11"/>
  <c r="I341" i="11" s="1"/>
  <c r="H342" i="11"/>
  <c r="H343" i="11"/>
  <c r="H344" i="11"/>
  <c r="H345" i="11"/>
  <c r="I345" i="11" s="1"/>
  <c r="H346" i="11"/>
  <c r="I3" i="11"/>
  <c r="I4" i="11"/>
  <c r="I5" i="11"/>
  <c r="I6" i="11"/>
  <c r="I7" i="11"/>
  <c r="I8" i="11"/>
  <c r="I9" i="11"/>
  <c r="I10" i="11"/>
  <c r="I11" i="11"/>
  <c r="I12" i="11"/>
  <c r="I14" i="11"/>
  <c r="I15" i="11"/>
  <c r="I18" i="11"/>
  <c r="I19" i="11"/>
  <c r="I22" i="11"/>
  <c r="I23" i="11"/>
  <c r="I24" i="11"/>
  <c r="I26" i="11"/>
  <c r="I27" i="11"/>
  <c r="I28" i="11"/>
  <c r="I30" i="11"/>
  <c r="I31" i="11"/>
  <c r="I34" i="11"/>
  <c r="I35" i="11"/>
  <c r="I38" i="11"/>
  <c r="I39" i="11"/>
  <c r="I40" i="11"/>
  <c r="I42" i="11"/>
  <c r="I43" i="11"/>
  <c r="I44" i="11"/>
  <c r="I46" i="11"/>
  <c r="I47" i="11"/>
  <c r="I50" i="11"/>
  <c r="I51" i="11"/>
  <c r="I54" i="11"/>
  <c r="I55" i="11"/>
  <c r="I56" i="11"/>
  <c r="I58" i="11"/>
  <c r="I59" i="11"/>
  <c r="I60" i="11"/>
  <c r="I62" i="11"/>
  <c r="I63" i="11"/>
  <c r="I66" i="11"/>
  <c r="I67" i="11"/>
  <c r="I70" i="11"/>
  <c r="I71" i="11"/>
  <c r="I72" i="11"/>
  <c r="I74" i="11"/>
  <c r="I75" i="11"/>
  <c r="I76" i="11"/>
  <c r="I78" i="11"/>
  <c r="I79" i="11"/>
  <c r="I82" i="11"/>
  <c r="I83" i="11"/>
  <c r="I86" i="11"/>
  <c r="I87" i="11"/>
  <c r="I88" i="11"/>
  <c r="I90" i="11"/>
  <c r="I91" i="11"/>
  <c r="I92" i="11"/>
  <c r="I94" i="11"/>
  <c r="I95" i="11"/>
  <c r="I98" i="11"/>
  <c r="I99" i="11"/>
  <c r="I102" i="11"/>
  <c r="I103" i="11"/>
  <c r="I104" i="11"/>
  <c r="I106" i="11"/>
  <c r="I107" i="11"/>
  <c r="I108" i="11"/>
  <c r="I110" i="11"/>
  <c r="I111" i="11"/>
  <c r="I114" i="11"/>
  <c r="I115" i="11"/>
  <c r="I118" i="11"/>
  <c r="I119" i="11"/>
  <c r="I120" i="11"/>
  <c r="I122" i="11"/>
  <c r="I123" i="11"/>
  <c r="I124" i="11"/>
  <c r="I126" i="11"/>
  <c r="I127" i="11"/>
  <c r="I130" i="11"/>
  <c r="I131" i="11"/>
  <c r="I134" i="11"/>
  <c r="I135" i="11"/>
  <c r="I136" i="11"/>
  <c r="I138" i="11"/>
  <c r="I139" i="11"/>
  <c r="I140" i="11"/>
  <c r="I142" i="11"/>
  <c r="I143" i="11"/>
  <c r="I146" i="11"/>
  <c r="I147" i="11"/>
  <c r="I150" i="11"/>
  <c r="I151" i="11"/>
  <c r="I152" i="11"/>
  <c r="I154" i="11"/>
  <c r="I155" i="11"/>
  <c r="I156" i="11"/>
  <c r="I158" i="11"/>
  <c r="I159" i="11"/>
  <c r="I162" i="11"/>
  <c r="I163" i="11"/>
  <c r="I166" i="11"/>
  <c r="I167" i="11"/>
  <c r="I168" i="11"/>
  <c r="I170" i="11"/>
  <c r="I171" i="11"/>
  <c r="I172" i="11"/>
  <c r="I174" i="11"/>
  <c r="I175" i="11"/>
  <c r="I178" i="11"/>
  <c r="I179" i="11"/>
  <c r="I182" i="11"/>
  <c r="I183" i="11"/>
  <c r="I184" i="11"/>
  <c r="I186" i="11"/>
  <c r="I187" i="11"/>
  <c r="I188" i="11"/>
  <c r="I190" i="11"/>
  <c r="I191" i="11"/>
  <c r="I194" i="11"/>
  <c r="I195" i="11"/>
  <c r="I198" i="11"/>
  <c r="I199" i="11"/>
  <c r="I200" i="11"/>
  <c r="I202" i="11"/>
  <c r="I203" i="11"/>
  <c r="I204" i="11"/>
  <c r="I206" i="11"/>
  <c r="I207" i="11"/>
  <c r="I210" i="11"/>
  <c r="I211" i="11"/>
  <c r="I214" i="11"/>
  <c r="I215" i="11"/>
  <c r="I216" i="11"/>
  <c r="I218" i="11"/>
  <c r="I219" i="11"/>
  <c r="I220" i="11"/>
  <c r="I222" i="11"/>
  <c r="I223" i="11"/>
  <c r="I226" i="11"/>
  <c r="I227" i="11"/>
  <c r="I230" i="11"/>
  <c r="I231" i="11"/>
  <c r="I232" i="11"/>
  <c r="I234" i="11"/>
  <c r="I235" i="11"/>
  <c r="I236" i="11"/>
  <c r="I238" i="11"/>
  <c r="I239" i="11"/>
  <c r="I242" i="11"/>
  <c r="I243" i="11"/>
  <c r="I246" i="11"/>
  <c r="I247" i="11"/>
  <c r="I248" i="11"/>
  <c r="I250" i="11"/>
  <c r="I251" i="11"/>
  <c r="I252" i="11"/>
  <c r="I254" i="11"/>
  <c r="I255" i="11"/>
  <c r="I258" i="11"/>
  <c r="I259" i="11"/>
  <c r="I262" i="11"/>
  <c r="I263" i="11"/>
  <c r="I264" i="11"/>
  <c r="I266" i="11"/>
  <c r="I267" i="11"/>
  <c r="I268" i="11"/>
  <c r="I270" i="11"/>
  <c r="I271" i="11"/>
  <c r="I274" i="11"/>
  <c r="I275" i="11"/>
  <c r="I278" i="11"/>
  <c r="I279" i="11"/>
  <c r="I280" i="11"/>
  <c r="I282" i="11"/>
  <c r="I283" i="11"/>
  <c r="I284" i="11"/>
  <c r="I286" i="11"/>
  <c r="I287" i="11"/>
  <c r="I290" i="11"/>
  <c r="I291" i="11"/>
  <c r="I294" i="11"/>
  <c r="I295" i="11"/>
  <c r="I296" i="11"/>
  <c r="I298" i="11"/>
  <c r="I299" i="11"/>
  <c r="I300" i="11"/>
  <c r="I302" i="11"/>
  <c r="I303" i="11"/>
  <c r="I306" i="11"/>
  <c r="I307" i="11"/>
  <c r="I310" i="11"/>
  <c r="I311" i="11"/>
  <c r="I312" i="11"/>
  <c r="I314" i="11"/>
  <c r="I315" i="11"/>
  <c r="I316" i="11"/>
  <c r="I318" i="11"/>
  <c r="I319" i="11"/>
  <c r="I322" i="11"/>
  <c r="I323" i="11"/>
  <c r="I326" i="11"/>
  <c r="I327" i="11"/>
  <c r="I328" i="11"/>
  <c r="I330" i="11"/>
  <c r="I331" i="11"/>
  <c r="I332" i="11"/>
  <c r="I334" i="11"/>
  <c r="I335" i="11"/>
  <c r="I338" i="11"/>
  <c r="I339" i="11"/>
  <c r="I342" i="11"/>
  <c r="I343" i="11"/>
  <c r="I344" i="11"/>
  <c r="I346" i="11"/>
  <c r="H2" i="11"/>
  <c r="I2" i="11" s="1"/>
  <c r="K2" i="11" s="1"/>
  <c r="H3" i="10"/>
  <c r="I3" i="10" s="1"/>
  <c r="K3" i="10" s="1"/>
  <c r="L3" i="10" s="1"/>
  <c r="H4" i="10"/>
  <c r="I4" i="10" s="1"/>
  <c r="K4" i="10" s="1"/>
  <c r="L4" i="10" s="1"/>
  <c r="H5" i="10"/>
  <c r="H6" i="10"/>
  <c r="I6" i="10" s="1"/>
  <c r="K6" i="10" s="1"/>
  <c r="L6" i="10" s="1"/>
  <c r="H7" i="10"/>
  <c r="H8" i="10"/>
  <c r="I8" i="10" s="1"/>
  <c r="H9" i="10"/>
  <c r="H10" i="10"/>
  <c r="I10" i="10" s="1"/>
  <c r="K10" i="10" s="1"/>
  <c r="L10" i="10" s="1"/>
  <c r="H11" i="10"/>
  <c r="I11" i="10" s="1"/>
  <c r="J11" i="10" s="1"/>
  <c r="H12" i="10"/>
  <c r="I12" i="10" s="1"/>
  <c r="H13" i="10"/>
  <c r="H14" i="10"/>
  <c r="I14" i="10" s="1"/>
  <c r="K14" i="10" s="1"/>
  <c r="L14" i="10" s="1"/>
  <c r="H15" i="10"/>
  <c r="I15" i="10" s="1"/>
  <c r="J15" i="10" s="1"/>
  <c r="H16" i="10"/>
  <c r="H17" i="10"/>
  <c r="H18" i="10"/>
  <c r="I18" i="10" s="1"/>
  <c r="K18" i="10" s="1"/>
  <c r="L18" i="10" s="1"/>
  <c r="H19" i="10"/>
  <c r="I19" i="10" s="1"/>
  <c r="H20" i="10"/>
  <c r="I20" i="10" s="1"/>
  <c r="H21" i="10"/>
  <c r="H22" i="10"/>
  <c r="I22" i="10" s="1"/>
  <c r="K22" i="10" s="1"/>
  <c r="L22" i="10" s="1"/>
  <c r="H23" i="10"/>
  <c r="I23" i="10" s="1"/>
  <c r="H24" i="10"/>
  <c r="H25" i="10"/>
  <c r="H26" i="10"/>
  <c r="I26" i="10" s="1"/>
  <c r="K26" i="10" s="1"/>
  <c r="L26" i="10" s="1"/>
  <c r="H27" i="10"/>
  <c r="I27" i="10" s="1"/>
  <c r="J27" i="10" s="1"/>
  <c r="H28" i="10"/>
  <c r="I28" i="10" s="1"/>
  <c r="H29" i="10"/>
  <c r="H30" i="10"/>
  <c r="I30" i="10" s="1"/>
  <c r="K30" i="10" s="1"/>
  <c r="L30" i="10" s="1"/>
  <c r="H31" i="10"/>
  <c r="I31" i="10" s="1"/>
  <c r="J31" i="10" s="1"/>
  <c r="H32" i="10"/>
  <c r="H33" i="10"/>
  <c r="H34" i="10"/>
  <c r="I34" i="10" s="1"/>
  <c r="K34" i="10" s="1"/>
  <c r="L34" i="10" s="1"/>
  <c r="H35" i="10"/>
  <c r="I35" i="10" s="1"/>
  <c r="H36" i="10"/>
  <c r="I36" i="10" s="1"/>
  <c r="H37" i="10"/>
  <c r="H38" i="10"/>
  <c r="I38" i="10" s="1"/>
  <c r="K38" i="10" s="1"/>
  <c r="H39" i="10"/>
  <c r="I39" i="10" s="1"/>
  <c r="H40" i="10"/>
  <c r="I40" i="10" s="1"/>
  <c r="H41" i="10"/>
  <c r="H42" i="10"/>
  <c r="I42" i="10" s="1"/>
  <c r="K42" i="10" s="1"/>
  <c r="L42" i="10" s="1"/>
  <c r="H43" i="10"/>
  <c r="I43" i="10" s="1"/>
  <c r="H44" i="10"/>
  <c r="I44" i="10" s="1"/>
  <c r="J44" i="10" s="1"/>
  <c r="H45" i="10"/>
  <c r="H46" i="10"/>
  <c r="I46" i="10" s="1"/>
  <c r="K46" i="10" s="1"/>
  <c r="L46" i="10" s="1"/>
  <c r="H47" i="10"/>
  <c r="I47" i="10" s="1"/>
  <c r="H48" i="10"/>
  <c r="H49" i="10"/>
  <c r="H50" i="10"/>
  <c r="I50" i="10" s="1"/>
  <c r="K50" i="10" s="1"/>
  <c r="L50" i="10" s="1"/>
  <c r="H51" i="10"/>
  <c r="I51" i="10" s="1"/>
  <c r="J51" i="10" s="1"/>
  <c r="H52" i="10"/>
  <c r="I52" i="10" s="1"/>
  <c r="K52" i="10" s="1"/>
  <c r="L52" i="10" s="1"/>
  <c r="H53" i="10"/>
  <c r="H54" i="10"/>
  <c r="I54" i="10" s="1"/>
  <c r="K54" i="10" s="1"/>
  <c r="L54" i="10" s="1"/>
  <c r="H55" i="10"/>
  <c r="I55" i="10" s="1"/>
  <c r="H56" i="10"/>
  <c r="H57" i="10"/>
  <c r="H58" i="10"/>
  <c r="I58" i="10" s="1"/>
  <c r="K58" i="10" s="1"/>
  <c r="L58" i="10" s="1"/>
  <c r="H59" i="10"/>
  <c r="I59" i="10" s="1"/>
  <c r="H60" i="10"/>
  <c r="I60" i="10" s="1"/>
  <c r="H61" i="10"/>
  <c r="H62" i="10"/>
  <c r="I62" i="10" s="1"/>
  <c r="K62" i="10" s="1"/>
  <c r="L62" i="10" s="1"/>
  <c r="H63" i="10"/>
  <c r="I63" i="10" s="1"/>
  <c r="J63" i="10" s="1"/>
  <c r="H64" i="10"/>
  <c r="H65" i="10"/>
  <c r="H66" i="10"/>
  <c r="I66" i="10" s="1"/>
  <c r="K66" i="10" s="1"/>
  <c r="L66" i="10" s="1"/>
  <c r="H67" i="10"/>
  <c r="I67" i="10" s="1"/>
  <c r="H68" i="10"/>
  <c r="I68" i="10" s="1"/>
  <c r="H69" i="10"/>
  <c r="H70" i="10"/>
  <c r="I70" i="10" s="1"/>
  <c r="K70" i="10" s="1"/>
  <c r="L70" i="10" s="1"/>
  <c r="H71" i="10"/>
  <c r="I71" i="10" s="1"/>
  <c r="H72" i="10"/>
  <c r="I72" i="10" s="1"/>
  <c r="H73" i="10"/>
  <c r="H74" i="10"/>
  <c r="I74" i="10" s="1"/>
  <c r="K74" i="10" s="1"/>
  <c r="L74" i="10" s="1"/>
  <c r="H75" i="10"/>
  <c r="I75" i="10" s="1"/>
  <c r="H76" i="10"/>
  <c r="I76" i="10" s="1"/>
  <c r="H77" i="10"/>
  <c r="H78" i="10"/>
  <c r="I78" i="10" s="1"/>
  <c r="K78" i="10" s="1"/>
  <c r="L78" i="10" s="1"/>
  <c r="H79" i="10"/>
  <c r="I79" i="10" s="1"/>
  <c r="J79" i="10" s="1"/>
  <c r="H80" i="10"/>
  <c r="H81" i="10"/>
  <c r="H82" i="10"/>
  <c r="I82" i="10" s="1"/>
  <c r="K82" i="10" s="1"/>
  <c r="L82" i="10" s="1"/>
  <c r="H83" i="10"/>
  <c r="I83" i="10" s="1"/>
  <c r="J83" i="10" s="1"/>
  <c r="H84" i="10"/>
  <c r="I84" i="10" s="1"/>
  <c r="K84" i="10" s="1"/>
  <c r="L84" i="10" s="1"/>
  <c r="H85" i="10"/>
  <c r="H86" i="10"/>
  <c r="I86" i="10" s="1"/>
  <c r="K86" i="10" s="1"/>
  <c r="L86" i="10" s="1"/>
  <c r="H87" i="10"/>
  <c r="I87" i="10" s="1"/>
  <c r="H88" i="10"/>
  <c r="H89" i="10"/>
  <c r="H90" i="10"/>
  <c r="I90" i="10" s="1"/>
  <c r="K90" i="10" s="1"/>
  <c r="L90" i="10" s="1"/>
  <c r="H91" i="10"/>
  <c r="I91" i="10" s="1"/>
  <c r="H92" i="10"/>
  <c r="I92" i="10" s="1"/>
  <c r="J92" i="10" s="1"/>
  <c r="H93" i="10"/>
  <c r="H94" i="10"/>
  <c r="I94" i="10" s="1"/>
  <c r="K94" i="10" s="1"/>
  <c r="L94" i="10" s="1"/>
  <c r="H95" i="10"/>
  <c r="I95" i="10" s="1"/>
  <c r="H96" i="10"/>
  <c r="H97" i="10"/>
  <c r="H98" i="10"/>
  <c r="I98" i="10" s="1"/>
  <c r="K98" i="10" s="1"/>
  <c r="L98" i="10" s="1"/>
  <c r="H99" i="10"/>
  <c r="I99" i="10" s="1"/>
  <c r="J99" i="10" s="1"/>
  <c r="H100" i="10"/>
  <c r="I100" i="10" s="1"/>
  <c r="J100" i="10" s="1"/>
  <c r="H101" i="10"/>
  <c r="H102" i="10"/>
  <c r="I102" i="10" s="1"/>
  <c r="K102" i="10" s="1"/>
  <c r="L102" i="10" s="1"/>
  <c r="H103" i="10"/>
  <c r="I103" i="10" s="1"/>
  <c r="H104" i="10"/>
  <c r="H105" i="10"/>
  <c r="H106" i="10"/>
  <c r="I106" i="10" s="1"/>
  <c r="K106" i="10" s="1"/>
  <c r="L106" i="10" s="1"/>
  <c r="H107" i="10"/>
  <c r="I107" i="10" s="1"/>
  <c r="H108" i="10"/>
  <c r="I108" i="10" s="1"/>
  <c r="H109" i="10"/>
  <c r="H110" i="10"/>
  <c r="I110" i="10" s="1"/>
  <c r="K110" i="10" s="1"/>
  <c r="L110" i="10" s="1"/>
  <c r="H111" i="10"/>
  <c r="I111" i="10" s="1"/>
  <c r="J111" i="10" s="1"/>
  <c r="H112" i="10"/>
  <c r="H113" i="10"/>
  <c r="H114" i="10"/>
  <c r="I114" i="10" s="1"/>
  <c r="K114" i="10" s="1"/>
  <c r="L114" i="10" s="1"/>
  <c r="H115" i="10"/>
  <c r="I115" i="10" s="1"/>
  <c r="H116" i="10"/>
  <c r="I116" i="10" s="1"/>
  <c r="H117" i="10"/>
  <c r="H118" i="10"/>
  <c r="I118" i="10" s="1"/>
  <c r="K118" i="10" s="1"/>
  <c r="L118" i="10" s="1"/>
  <c r="H119" i="10"/>
  <c r="I119" i="10" s="1"/>
  <c r="H120" i="10"/>
  <c r="H121" i="10"/>
  <c r="H122" i="10"/>
  <c r="I122" i="10" s="1"/>
  <c r="K122" i="10" s="1"/>
  <c r="L122" i="10" s="1"/>
  <c r="H123" i="10"/>
  <c r="I123" i="10" s="1"/>
  <c r="J123" i="10" s="1"/>
  <c r="H124" i="10"/>
  <c r="I124" i="10" s="1"/>
  <c r="K124" i="10" s="1"/>
  <c r="L124" i="10" s="1"/>
  <c r="H125" i="10"/>
  <c r="H126" i="10"/>
  <c r="I126" i="10" s="1"/>
  <c r="K126" i="10" s="1"/>
  <c r="L126" i="10" s="1"/>
  <c r="H127" i="10"/>
  <c r="I127" i="10" s="1"/>
  <c r="J127" i="10" s="1"/>
  <c r="H128" i="10"/>
  <c r="H129" i="10"/>
  <c r="H130" i="10"/>
  <c r="I130" i="10" s="1"/>
  <c r="K130" i="10" s="1"/>
  <c r="L130" i="10" s="1"/>
  <c r="H131" i="10"/>
  <c r="I131" i="10" s="1"/>
  <c r="H132" i="10"/>
  <c r="I132" i="10" s="1"/>
  <c r="H133" i="10"/>
  <c r="H134" i="10"/>
  <c r="I134" i="10" s="1"/>
  <c r="K134" i="10" s="1"/>
  <c r="L134" i="10" s="1"/>
  <c r="H135" i="10"/>
  <c r="I135" i="10" s="1"/>
  <c r="H136" i="10"/>
  <c r="H137" i="10"/>
  <c r="H138" i="10"/>
  <c r="I138" i="10" s="1"/>
  <c r="K138" i="10" s="1"/>
  <c r="L138" i="10" s="1"/>
  <c r="H139" i="10"/>
  <c r="I139" i="10" s="1"/>
  <c r="J139" i="10" s="1"/>
  <c r="H140" i="10"/>
  <c r="I140" i="10" s="1"/>
  <c r="K140" i="10" s="1"/>
  <c r="L140" i="10" s="1"/>
  <c r="H141" i="10"/>
  <c r="H142" i="10"/>
  <c r="I142" i="10" s="1"/>
  <c r="K142" i="10" s="1"/>
  <c r="L142" i="10" s="1"/>
  <c r="H143" i="10"/>
  <c r="I143" i="10" s="1"/>
  <c r="H144" i="10"/>
  <c r="H145" i="10"/>
  <c r="H146" i="10"/>
  <c r="I146" i="10" s="1"/>
  <c r="K146" i="10" s="1"/>
  <c r="L146" i="10" s="1"/>
  <c r="H147" i="10"/>
  <c r="I147" i="10" s="1"/>
  <c r="J147" i="10" s="1"/>
  <c r="H148" i="10"/>
  <c r="I148" i="10" s="1"/>
  <c r="H149" i="10"/>
  <c r="H150" i="10"/>
  <c r="I150" i="10" s="1"/>
  <c r="K150" i="10" s="1"/>
  <c r="L150" i="10" s="1"/>
  <c r="H151" i="10"/>
  <c r="H152" i="10"/>
  <c r="I152" i="10" s="1"/>
  <c r="H153" i="10"/>
  <c r="H154" i="10"/>
  <c r="I154" i="10" s="1"/>
  <c r="K154" i="10" s="1"/>
  <c r="L154" i="10" s="1"/>
  <c r="H155" i="10"/>
  <c r="I155" i="10" s="1"/>
  <c r="J155" i="10" s="1"/>
  <c r="H156" i="10"/>
  <c r="I156" i="10" s="1"/>
  <c r="J156" i="10" s="1"/>
  <c r="H157" i="10"/>
  <c r="H158" i="10"/>
  <c r="I158" i="10" s="1"/>
  <c r="K158" i="10" s="1"/>
  <c r="L158" i="10" s="1"/>
  <c r="H159" i="10"/>
  <c r="I159" i="10" s="1"/>
  <c r="H160" i="10"/>
  <c r="I160" i="10" s="1"/>
  <c r="J160" i="10" s="1"/>
  <c r="H161" i="10"/>
  <c r="H162" i="10"/>
  <c r="I162" i="10" s="1"/>
  <c r="K162" i="10" s="1"/>
  <c r="L162" i="10" s="1"/>
  <c r="H163" i="10"/>
  <c r="I163" i="10" s="1"/>
  <c r="J163" i="10" s="1"/>
  <c r="H164" i="10"/>
  <c r="H165" i="10"/>
  <c r="H166" i="10"/>
  <c r="I166" i="10" s="1"/>
  <c r="K166" i="10" s="1"/>
  <c r="L166" i="10" s="1"/>
  <c r="H167" i="10"/>
  <c r="I167" i="10" s="1"/>
  <c r="H168" i="10"/>
  <c r="I168" i="10" s="1"/>
  <c r="K168" i="10" s="1"/>
  <c r="L168" i="10" s="1"/>
  <c r="H169" i="10"/>
  <c r="H170" i="10"/>
  <c r="I170" i="10" s="1"/>
  <c r="K170" i="10" s="1"/>
  <c r="L170" i="10" s="1"/>
  <c r="H171" i="10"/>
  <c r="I171" i="10" s="1"/>
  <c r="J171" i="10" s="1"/>
  <c r="H172" i="10"/>
  <c r="H173" i="10"/>
  <c r="H174" i="10"/>
  <c r="I174" i="10" s="1"/>
  <c r="K174" i="10" s="1"/>
  <c r="L174" i="10" s="1"/>
  <c r="H175" i="10"/>
  <c r="I175" i="10" s="1"/>
  <c r="J175" i="10" s="1"/>
  <c r="H176" i="10"/>
  <c r="I176" i="10" s="1"/>
  <c r="J176" i="10" s="1"/>
  <c r="H177" i="10"/>
  <c r="H178" i="10"/>
  <c r="I178" i="10" s="1"/>
  <c r="K178" i="10" s="1"/>
  <c r="L178" i="10" s="1"/>
  <c r="H179" i="10"/>
  <c r="I179" i="10" s="1"/>
  <c r="H180" i="10"/>
  <c r="H181" i="10"/>
  <c r="H182" i="10"/>
  <c r="I182" i="10" s="1"/>
  <c r="K182" i="10" s="1"/>
  <c r="L182" i="10" s="1"/>
  <c r="H183" i="10"/>
  <c r="I183" i="10" s="1"/>
  <c r="J183" i="10" s="1"/>
  <c r="H184" i="10"/>
  <c r="H185" i="10"/>
  <c r="H186" i="10"/>
  <c r="I186" i="10" s="1"/>
  <c r="K186" i="10" s="1"/>
  <c r="L186" i="10" s="1"/>
  <c r="H187" i="10"/>
  <c r="I187" i="10" s="1"/>
  <c r="J187" i="10" s="1"/>
  <c r="H188" i="10"/>
  <c r="H189" i="10"/>
  <c r="H190" i="10"/>
  <c r="I190" i="10" s="1"/>
  <c r="K190" i="10" s="1"/>
  <c r="L190" i="10" s="1"/>
  <c r="H191" i="10"/>
  <c r="I191" i="10" s="1"/>
  <c r="J191" i="10" s="1"/>
  <c r="H192" i="10"/>
  <c r="H193" i="10"/>
  <c r="H194" i="10"/>
  <c r="I194" i="10" s="1"/>
  <c r="K194" i="10" s="1"/>
  <c r="L194" i="10" s="1"/>
  <c r="H195" i="10"/>
  <c r="I195" i="10" s="1"/>
  <c r="H196" i="10"/>
  <c r="H197" i="10"/>
  <c r="H198" i="10"/>
  <c r="I198" i="10" s="1"/>
  <c r="K198" i="10" s="1"/>
  <c r="L198" i="10" s="1"/>
  <c r="H199" i="10"/>
  <c r="I199" i="10" s="1"/>
  <c r="H200" i="10"/>
  <c r="H201" i="10"/>
  <c r="H202" i="10"/>
  <c r="I202" i="10" s="1"/>
  <c r="K202" i="10" s="1"/>
  <c r="L202" i="10" s="1"/>
  <c r="H203" i="10"/>
  <c r="I203" i="10" s="1"/>
  <c r="J203" i="10" s="1"/>
  <c r="H204" i="10"/>
  <c r="H205" i="10"/>
  <c r="H206" i="10"/>
  <c r="I206" i="10" s="1"/>
  <c r="K206" i="10" s="1"/>
  <c r="L206" i="10" s="1"/>
  <c r="H207" i="10"/>
  <c r="I207" i="10" s="1"/>
  <c r="H208" i="10"/>
  <c r="H209" i="10"/>
  <c r="H210" i="10"/>
  <c r="I210" i="10" s="1"/>
  <c r="K210" i="10" s="1"/>
  <c r="L210" i="10" s="1"/>
  <c r="H211" i="10"/>
  <c r="I211" i="10" s="1"/>
  <c r="J211" i="10" s="1"/>
  <c r="H212" i="10"/>
  <c r="H213" i="10"/>
  <c r="H214" i="10"/>
  <c r="I214" i="10" s="1"/>
  <c r="K214" i="10" s="1"/>
  <c r="L214" i="10" s="1"/>
  <c r="H215" i="10"/>
  <c r="I215" i="10" s="1"/>
  <c r="H216" i="10"/>
  <c r="H217" i="10"/>
  <c r="H218" i="10"/>
  <c r="I218" i="10" s="1"/>
  <c r="K218" i="10" s="1"/>
  <c r="L218" i="10" s="1"/>
  <c r="H219" i="10"/>
  <c r="I219" i="10" s="1"/>
  <c r="J219" i="10" s="1"/>
  <c r="H220" i="10"/>
  <c r="H221" i="10"/>
  <c r="H222" i="10"/>
  <c r="I222" i="10" s="1"/>
  <c r="K222" i="10" s="1"/>
  <c r="L222" i="10" s="1"/>
  <c r="H223" i="10"/>
  <c r="I223" i="10" s="1"/>
  <c r="H224" i="10"/>
  <c r="H225" i="10"/>
  <c r="H226" i="10"/>
  <c r="I226" i="10" s="1"/>
  <c r="K226" i="10" s="1"/>
  <c r="L226" i="10" s="1"/>
  <c r="H227" i="10"/>
  <c r="I227" i="10" s="1"/>
  <c r="J227" i="10" s="1"/>
  <c r="H228" i="10"/>
  <c r="H229" i="10"/>
  <c r="H230" i="10"/>
  <c r="I230" i="10" s="1"/>
  <c r="K230" i="10" s="1"/>
  <c r="L230" i="10" s="1"/>
  <c r="H231" i="10"/>
  <c r="I231" i="10" s="1"/>
  <c r="H232" i="10"/>
  <c r="H233" i="10"/>
  <c r="H234" i="10"/>
  <c r="I234" i="10" s="1"/>
  <c r="K234" i="10" s="1"/>
  <c r="L234" i="10" s="1"/>
  <c r="H235" i="10"/>
  <c r="I235" i="10" s="1"/>
  <c r="J235" i="10" s="1"/>
  <c r="H236" i="10"/>
  <c r="H237" i="10"/>
  <c r="H238" i="10"/>
  <c r="I238" i="10" s="1"/>
  <c r="K238" i="10" s="1"/>
  <c r="L238" i="10" s="1"/>
  <c r="H239" i="10"/>
  <c r="I239" i="10" s="1"/>
  <c r="J239" i="10" s="1"/>
  <c r="H240" i="10"/>
  <c r="H241" i="10"/>
  <c r="H242" i="10"/>
  <c r="I242" i="10" s="1"/>
  <c r="J242" i="10" s="1"/>
  <c r="H243" i="10"/>
  <c r="I243" i="10" s="1"/>
  <c r="H244" i="10"/>
  <c r="H245" i="10"/>
  <c r="H246" i="10"/>
  <c r="I246" i="10" s="1"/>
  <c r="J246" i="10" s="1"/>
  <c r="H247" i="10"/>
  <c r="I247" i="10" s="1"/>
  <c r="H248" i="10"/>
  <c r="H249" i="10"/>
  <c r="H250" i="10"/>
  <c r="I250" i="10" s="1"/>
  <c r="J250" i="10" s="1"/>
  <c r="H251" i="10"/>
  <c r="I251" i="10" s="1"/>
  <c r="J251" i="10" s="1"/>
  <c r="H252" i="10"/>
  <c r="H253" i="10"/>
  <c r="H254" i="10"/>
  <c r="I254" i="10" s="1"/>
  <c r="K254" i="10" s="1"/>
  <c r="L254" i="10" s="1"/>
  <c r="H255" i="10"/>
  <c r="I255" i="10" s="1"/>
  <c r="J255" i="10" s="1"/>
  <c r="H256" i="10"/>
  <c r="H257" i="10"/>
  <c r="H258" i="10"/>
  <c r="I258" i="10" s="1"/>
  <c r="J258" i="10" s="1"/>
  <c r="H259" i="10"/>
  <c r="I259" i="10" s="1"/>
  <c r="J259" i="10" s="1"/>
  <c r="H260" i="10"/>
  <c r="H261" i="10"/>
  <c r="H262" i="10"/>
  <c r="I262" i="10" s="1"/>
  <c r="J262" i="10" s="1"/>
  <c r="H263" i="10"/>
  <c r="I263" i="10" s="1"/>
  <c r="H264" i="10"/>
  <c r="H265" i="10"/>
  <c r="H266" i="10"/>
  <c r="I266" i="10" s="1"/>
  <c r="J266" i="10" s="1"/>
  <c r="H267" i="10"/>
  <c r="I267" i="10" s="1"/>
  <c r="J267" i="10" s="1"/>
  <c r="H268" i="10"/>
  <c r="H269" i="10"/>
  <c r="H270" i="10"/>
  <c r="I270" i="10" s="1"/>
  <c r="K270" i="10" s="1"/>
  <c r="L270" i="10" s="1"/>
  <c r="H271" i="10"/>
  <c r="I271" i="10" s="1"/>
  <c r="H272" i="10"/>
  <c r="H273" i="10"/>
  <c r="H274" i="10"/>
  <c r="I274" i="10" s="1"/>
  <c r="J274" i="10" s="1"/>
  <c r="H275" i="10"/>
  <c r="I275" i="10" s="1"/>
  <c r="J275" i="10" s="1"/>
  <c r="H276" i="10"/>
  <c r="H277" i="10"/>
  <c r="H278" i="10"/>
  <c r="I278" i="10" s="1"/>
  <c r="J278" i="10" s="1"/>
  <c r="H279" i="10"/>
  <c r="H280" i="10"/>
  <c r="I280" i="10" s="1"/>
  <c r="K280" i="10" s="1"/>
  <c r="L280" i="10" s="1"/>
  <c r="H281" i="10"/>
  <c r="H282" i="10"/>
  <c r="I282" i="10" s="1"/>
  <c r="J282" i="10" s="1"/>
  <c r="H283" i="10"/>
  <c r="I283" i="10" s="1"/>
  <c r="J283" i="10" s="1"/>
  <c r="H284" i="10"/>
  <c r="I284" i="10" s="1"/>
  <c r="K284" i="10" s="1"/>
  <c r="L284" i="10" s="1"/>
  <c r="H285" i="10"/>
  <c r="H286" i="10"/>
  <c r="I286" i="10" s="1"/>
  <c r="K286" i="10" s="1"/>
  <c r="L286" i="10" s="1"/>
  <c r="H287" i="10"/>
  <c r="I287" i="10" s="1"/>
  <c r="H288" i="10"/>
  <c r="H289" i="10"/>
  <c r="H290" i="10"/>
  <c r="I290" i="10" s="1"/>
  <c r="J290" i="10" s="1"/>
  <c r="H291" i="10"/>
  <c r="I291" i="10" s="1"/>
  <c r="H292" i="10"/>
  <c r="I292" i="10" s="1"/>
  <c r="J292" i="10" s="1"/>
  <c r="H293" i="10"/>
  <c r="H294" i="10"/>
  <c r="I294" i="10" s="1"/>
  <c r="J294" i="10" s="1"/>
  <c r="H295" i="10"/>
  <c r="I295" i="10" s="1"/>
  <c r="H296" i="10"/>
  <c r="H297" i="10"/>
  <c r="H298" i="10"/>
  <c r="I298" i="10" s="1"/>
  <c r="J298" i="10" s="1"/>
  <c r="H299" i="10"/>
  <c r="I299" i="10" s="1"/>
  <c r="J299" i="10" s="1"/>
  <c r="H300" i="10"/>
  <c r="I300" i="10" s="1"/>
  <c r="J300" i="10" s="1"/>
  <c r="H301" i="10"/>
  <c r="H302" i="10"/>
  <c r="I302" i="10" s="1"/>
  <c r="J302" i="10" s="1"/>
  <c r="H303" i="10"/>
  <c r="I303" i="10" s="1"/>
  <c r="J303" i="10" s="1"/>
  <c r="H304" i="10"/>
  <c r="H305" i="10"/>
  <c r="H306" i="10"/>
  <c r="I306" i="10" s="1"/>
  <c r="J306" i="10" s="1"/>
  <c r="H307" i="10"/>
  <c r="I307" i="10" s="1"/>
  <c r="H308" i="10"/>
  <c r="I308" i="10" s="1"/>
  <c r="H309" i="10"/>
  <c r="H310" i="10"/>
  <c r="I310" i="10" s="1"/>
  <c r="J310" i="10" s="1"/>
  <c r="H311" i="10"/>
  <c r="H312" i="10"/>
  <c r="H313" i="10"/>
  <c r="H314" i="10"/>
  <c r="I314" i="10" s="1"/>
  <c r="J314" i="10" s="1"/>
  <c r="H315" i="10"/>
  <c r="I315" i="10" s="1"/>
  <c r="J315" i="10" s="1"/>
  <c r="H316" i="10"/>
  <c r="H317" i="10"/>
  <c r="H318" i="10"/>
  <c r="I318" i="10" s="1"/>
  <c r="H319" i="10"/>
  <c r="I319" i="10" s="1"/>
  <c r="J319" i="10" s="1"/>
  <c r="H320" i="10"/>
  <c r="H321" i="10"/>
  <c r="H322" i="10"/>
  <c r="I322" i="10" s="1"/>
  <c r="K322" i="10" s="1"/>
  <c r="L322" i="10" s="1"/>
  <c r="H323" i="10"/>
  <c r="I323" i="10" s="1"/>
  <c r="J323" i="10" s="1"/>
  <c r="H324" i="10"/>
  <c r="H325" i="10"/>
  <c r="H326" i="10"/>
  <c r="I326" i="10" s="1"/>
  <c r="K326" i="10" s="1"/>
  <c r="L326" i="10" s="1"/>
  <c r="H327" i="10"/>
  <c r="I327" i="10" s="1"/>
  <c r="H328" i="10"/>
  <c r="H329" i="10"/>
  <c r="H330" i="10"/>
  <c r="I330" i="10" s="1"/>
  <c r="K330" i="10" s="1"/>
  <c r="L330" i="10" s="1"/>
  <c r="H331" i="10"/>
  <c r="I331" i="10" s="1"/>
  <c r="K331" i="10" s="1"/>
  <c r="L331" i="10" s="1"/>
  <c r="H332" i="10"/>
  <c r="H333" i="10"/>
  <c r="H334" i="10"/>
  <c r="I334" i="10" s="1"/>
  <c r="J334" i="10" s="1"/>
  <c r="H335" i="10"/>
  <c r="I335" i="10" s="1"/>
  <c r="K335" i="10" s="1"/>
  <c r="L335" i="10" s="1"/>
  <c r="H336" i="10"/>
  <c r="H337" i="10"/>
  <c r="H338" i="10"/>
  <c r="I338" i="10" s="1"/>
  <c r="J338" i="10" s="1"/>
  <c r="H339" i="10"/>
  <c r="I339" i="10" s="1"/>
  <c r="K339" i="10" s="1"/>
  <c r="L339" i="10" s="1"/>
  <c r="H340" i="10"/>
  <c r="H341" i="10"/>
  <c r="H342" i="10"/>
  <c r="I342" i="10" s="1"/>
  <c r="K342" i="10" s="1"/>
  <c r="L342" i="10" s="1"/>
  <c r="H343" i="10"/>
  <c r="I343" i="10" s="1"/>
  <c r="H344" i="10"/>
  <c r="H345" i="10"/>
  <c r="H346" i="10"/>
  <c r="H347" i="10"/>
  <c r="I347" i="10" s="1"/>
  <c r="K347" i="10" s="1"/>
  <c r="L347" i="10" s="1"/>
  <c r="H348" i="10"/>
  <c r="I348" i="10" s="1"/>
  <c r="H349" i="10"/>
  <c r="H350" i="10"/>
  <c r="I350" i="10" s="1"/>
  <c r="H351" i="10"/>
  <c r="I351" i="10" s="1"/>
  <c r="H352" i="10"/>
  <c r="H353" i="10"/>
  <c r="H354" i="10"/>
  <c r="H355" i="10"/>
  <c r="I355" i="10" s="1"/>
  <c r="K355" i="10" s="1"/>
  <c r="L355" i="10" s="1"/>
  <c r="H356" i="10"/>
  <c r="I356" i="10" s="1"/>
  <c r="I5" i="10"/>
  <c r="K5" i="10" s="1"/>
  <c r="L5" i="10" s="1"/>
  <c r="I7" i="10"/>
  <c r="I9" i="10"/>
  <c r="I13" i="10"/>
  <c r="J13" i="10" s="1"/>
  <c r="I16" i="10"/>
  <c r="K16" i="10" s="1"/>
  <c r="L16" i="10" s="1"/>
  <c r="I17" i="10"/>
  <c r="J17" i="10" s="1"/>
  <c r="I21" i="10"/>
  <c r="K21" i="10" s="1"/>
  <c r="L21" i="10" s="1"/>
  <c r="I24" i="10"/>
  <c r="I25" i="10"/>
  <c r="I29" i="10"/>
  <c r="K29" i="10" s="1"/>
  <c r="L29" i="10" s="1"/>
  <c r="I32" i="10"/>
  <c r="K32" i="10" s="1"/>
  <c r="L32" i="10" s="1"/>
  <c r="I33" i="10"/>
  <c r="I37" i="10"/>
  <c r="K37" i="10" s="1"/>
  <c r="L37" i="10" s="1"/>
  <c r="I41" i="10"/>
  <c r="I45" i="10"/>
  <c r="I48" i="10"/>
  <c r="I49" i="10"/>
  <c r="J49" i="10" s="1"/>
  <c r="I53" i="10"/>
  <c r="K53" i="10" s="1"/>
  <c r="L53" i="10" s="1"/>
  <c r="I56" i="10"/>
  <c r="I57" i="10"/>
  <c r="I61" i="10"/>
  <c r="K61" i="10" s="1"/>
  <c r="L61" i="10" s="1"/>
  <c r="I64" i="10"/>
  <c r="K64" i="10" s="1"/>
  <c r="L64" i="10" s="1"/>
  <c r="I65" i="10"/>
  <c r="J65" i="10" s="1"/>
  <c r="I69" i="10"/>
  <c r="K69" i="10" s="1"/>
  <c r="L69" i="10" s="1"/>
  <c r="I73" i="10"/>
  <c r="K73" i="10" s="1"/>
  <c r="L73" i="10" s="1"/>
  <c r="I77" i="10"/>
  <c r="J77" i="10" s="1"/>
  <c r="I80" i="10"/>
  <c r="K80" i="10" s="1"/>
  <c r="L80" i="10" s="1"/>
  <c r="I81" i="10"/>
  <c r="I85" i="10"/>
  <c r="K85" i="10" s="1"/>
  <c r="L85" i="10" s="1"/>
  <c r="I88" i="10"/>
  <c r="K88" i="10" s="1"/>
  <c r="L88" i="10" s="1"/>
  <c r="I89" i="10"/>
  <c r="I93" i="10"/>
  <c r="J93" i="10" s="1"/>
  <c r="I96" i="10"/>
  <c r="K96" i="10" s="1"/>
  <c r="L96" i="10" s="1"/>
  <c r="I97" i="10"/>
  <c r="J97" i="10" s="1"/>
  <c r="I101" i="10"/>
  <c r="K101" i="10" s="1"/>
  <c r="L101" i="10" s="1"/>
  <c r="I104" i="10"/>
  <c r="I105" i="10"/>
  <c r="K105" i="10" s="1"/>
  <c r="L105" i="10" s="1"/>
  <c r="I109" i="10"/>
  <c r="I112" i="10"/>
  <c r="J112" i="10" s="1"/>
  <c r="I113" i="10"/>
  <c r="I117" i="10"/>
  <c r="J117" i="10" s="1"/>
  <c r="I120" i="10"/>
  <c r="K120" i="10" s="1"/>
  <c r="L120" i="10" s="1"/>
  <c r="I121" i="10"/>
  <c r="K121" i="10" s="1"/>
  <c r="L121" i="10" s="1"/>
  <c r="I125" i="10"/>
  <c r="I128" i="10"/>
  <c r="J128" i="10" s="1"/>
  <c r="I129" i="10"/>
  <c r="K129" i="10" s="1"/>
  <c r="L129" i="10" s="1"/>
  <c r="I133" i="10"/>
  <c r="J133" i="10" s="1"/>
  <c r="I136" i="10"/>
  <c r="J136" i="10" s="1"/>
  <c r="I137" i="10"/>
  <c r="I141" i="10"/>
  <c r="K141" i="10" s="1"/>
  <c r="L141" i="10" s="1"/>
  <c r="I144" i="10"/>
  <c r="J144" i="10" s="1"/>
  <c r="I145" i="10"/>
  <c r="I149" i="10"/>
  <c r="J149" i="10" s="1"/>
  <c r="I151" i="10"/>
  <c r="I153" i="10"/>
  <c r="J153" i="10" s="1"/>
  <c r="I157" i="10"/>
  <c r="J157" i="10" s="1"/>
  <c r="I161" i="10"/>
  <c r="J161" i="10" s="1"/>
  <c r="I164" i="10"/>
  <c r="I165" i="10"/>
  <c r="J165" i="10" s="1"/>
  <c r="I169" i="10"/>
  <c r="I172" i="10"/>
  <c r="I173" i="10"/>
  <c r="K173" i="10" s="1"/>
  <c r="L173" i="10" s="1"/>
  <c r="I177" i="10"/>
  <c r="I180" i="10"/>
  <c r="J180" i="10" s="1"/>
  <c r="I181" i="10"/>
  <c r="J181" i="10" s="1"/>
  <c r="I184" i="10"/>
  <c r="K184" i="10" s="1"/>
  <c r="L184" i="10" s="1"/>
  <c r="I185" i="10"/>
  <c r="K185" i="10" s="1"/>
  <c r="L185" i="10" s="1"/>
  <c r="I188" i="10"/>
  <c r="K188" i="10" s="1"/>
  <c r="L188" i="10" s="1"/>
  <c r="I189" i="10"/>
  <c r="K189" i="10" s="1"/>
  <c r="L189" i="10" s="1"/>
  <c r="I192" i="10"/>
  <c r="J192" i="10" s="1"/>
  <c r="I193" i="10"/>
  <c r="K193" i="10" s="1"/>
  <c r="L193" i="10" s="1"/>
  <c r="I196" i="10"/>
  <c r="J196" i="10" s="1"/>
  <c r="I197" i="10"/>
  <c r="J197" i="10" s="1"/>
  <c r="I200" i="10"/>
  <c r="K200" i="10" s="1"/>
  <c r="L200" i="10" s="1"/>
  <c r="I201" i="10"/>
  <c r="I204" i="10"/>
  <c r="J204" i="10" s="1"/>
  <c r="I205" i="10"/>
  <c r="J205" i="10" s="1"/>
  <c r="I208" i="10"/>
  <c r="J208" i="10" s="1"/>
  <c r="I209" i="10"/>
  <c r="I212" i="10"/>
  <c r="I213" i="10"/>
  <c r="J213" i="10" s="1"/>
  <c r="I216" i="10"/>
  <c r="J216" i="10" s="1"/>
  <c r="I217" i="10"/>
  <c r="K217" i="10" s="1"/>
  <c r="L217" i="10" s="1"/>
  <c r="I220" i="10"/>
  <c r="J220" i="10" s="1"/>
  <c r="I221" i="10"/>
  <c r="I224" i="10"/>
  <c r="J224" i="10" s="1"/>
  <c r="I225" i="10"/>
  <c r="J225" i="10" s="1"/>
  <c r="I228" i="10"/>
  <c r="K228" i="10" s="1"/>
  <c r="L228" i="10" s="1"/>
  <c r="I229" i="10"/>
  <c r="J229" i="10" s="1"/>
  <c r="I232" i="10"/>
  <c r="I233" i="10"/>
  <c r="I236" i="10"/>
  <c r="I237" i="10"/>
  <c r="I240" i="10"/>
  <c r="J240" i="10" s="1"/>
  <c r="I241" i="10"/>
  <c r="K241" i="10" s="1"/>
  <c r="L241" i="10" s="1"/>
  <c r="I244" i="10"/>
  <c r="I245" i="10"/>
  <c r="J245" i="10" s="1"/>
  <c r="I248" i="10"/>
  <c r="K248" i="10" s="1"/>
  <c r="L248" i="10" s="1"/>
  <c r="I249" i="10"/>
  <c r="K249" i="10" s="1"/>
  <c r="L249" i="10" s="1"/>
  <c r="I252" i="10"/>
  <c r="K252" i="10" s="1"/>
  <c r="L252" i="10" s="1"/>
  <c r="I253" i="10"/>
  <c r="I256" i="10"/>
  <c r="J256" i="10" s="1"/>
  <c r="I257" i="10"/>
  <c r="K257" i="10" s="1"/>
  <c r="L257" i="10" s="1"/>
  <c r="I260" i="10"/>
  <c r="K260" i="10" s="1"/>
  <c r="L260" i="10" s="1"/>
  <c r="I261" i="10"/>
  <c r="J261" i="10" s="1"/>
  <c r="I264" i="10"/>
  <c r="K264" i="10" s="1"/>
  <c r="L264" i="10" s="1"/>
  <c r="I265" i="10"/>
  <c r="J265" i="10" s="1"/>
  <c r="I268" i="10"/>
  <c r="K268" i="10" s="1"/>
  <c r="L268" i="10" s="1"/>
  <c r="I269" i="10"/>
  <c r="I272" i="10"/>
  <c r="J272" i="10" s="1"/>
  <c r="I273" i="10"/>
  <c r="I276" i="10"/>
  <c r="K276" i="10" s="1"/>
  <c r="L276" i="10" s="1"/>
  <c r="I277" i="10"/>
  <c r="J277" i="10" s="1"/>
  <c r="I279" i="10"/>
  <c r="J279" i="10" s="1"/>
  <c r="I281" i="10"/>
  <c r="J281" i="10" s="1"/>
  <c r="M281" i="10" s="1"/>
  <c r="I285" i="10"/>
  <c r="K285" i="10" s="1"/>
  <c r="L285" i="10" s="1"/>
  <c r="I288" i="10"/>
  <c r="J288" i="10" s="1"/>
  <c r="I289" i="10"/>
  <c r="J289" i="10" s="1"/>
  <c r="I293" i="10"/>
  <c r="J293" i="10" s="1"/>
  <c r="I296" i="10"/>
  <c r="K296" i="10" s="1"/>
  <c r="L296" i="10" s="1"/>
  <c r="I297" i="10"/>
  <c r="K297" i="10" s="1"/>
  <c r="L297" i="10" s="1"/>
  <c r="I301" i="10"/>
  <c r="I304" i="10"/>
  <c r="J304" i="10" s="1"/>
  <c r="I305" i="10"/>
  <c r="K305" i="10" s="1"/>
  <c r="L305" i="10" s="1"/>
  <c r="I309" i="10"/>
  <c r="J309" i="10" s="1"/>
  <c r="I311" i="10"/>
  <c r="I312" i="10"/>
  <c r="J312" i="10" s="1"/>
  <c r="I313" i="10"/>
  <c r="I316" i="10"/>
  <c r="K316" i="10" s="1"/>
  <c r="L316" i="10" s="1"/>
  <c r="I317" i="10"/>
  <c r="K317" i="10" s="1"/>
  <c r="L317" i="10" s="1"/>
  <c r="I320" i="10"/>
  <c r="K320" i="10" s="1"/>
  <c r="L320" i="10" s="1"/>
  <c r="I321" i="10"/>
  <c r="K321" i="10" s="1"/>
  <c r="L321" i="10" s="1"/>
  <c r="I324" i="10"/>
  <c r="I325" i="10"/>
  <c r="J325" i="10" s="1"/>
  <c r="I328" i="10"/>
  <c r="I329" i="10"/>
  <c r="I332" i="10"/>
  <c r="I333" i="10"/>
  <c r="K333" i="10" s="1"/>
  <c r="L333" i="10" s="1"/>
  <c r="I336" i="10"/>
  <c r="K336" i="10" s="1"/>
  <c r="L336" i="10" s="1"/>
  <c r="I337" i="10"/>
  <c r="I340" i="10"/>
  <c r="K340" i="10" s="1"/>
  <c r="L340" i="10" s="1"/>
  <c r="I341" i="10"/>
  <c r="J341" i="10" s="1"/>
  <c r="I344" i="10"/>
  <c r="J344" i="10" s="1"/>
  <c r="I345" i="10"/>
  <c r="J345" i="10" s="1"/>
  <c r="I346" i="10"/>
  <c r="I349" i="10"/>
  <c r="I352" i="10"/>
  <c r="K352" i="10" s="1"/>
  <c r="L352" i="10" s="1"/>
  <c r="I353" i="10"/>
  <c r="I354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L38" i="10"/>
  <c r="K9" i="10"/>
  <c r="L9" i="10" s="1"/>
  <c r="K17" i="10"/>
  <c r="L17" i="10" s="1"/>
  <c r="K24" i="10"/>
  <c r="L24" i="10" s="1"/>
  <c r="K25" i="10"/>
  <c r="L25" i="10" s="1"/>
  <c r="K31" i="10"/>
  <c r="L31" i="10" s="1"/>
  <c r="K41" i="10"/>
  <c r="L41" i="10" s="1"/>
  <c r="K44" i="10"/>
  <c r="L44" i="10" s="1"/>
  <c r="K51" i="10"/>
  <c r="L51" i="10" s="1"/>
  <c r="K56" i="10"/>
  <c r="L56" i="10" s="1"/>
  <c r="K57" i="10"/>
  <c r="L57" i="10" s="1"/>
  <c r="K65" i="10"/>
  <c r="L65" i="10" s="1"/>
  <c r="K68" i="10"/>
  <c r="L68" i="10" s="1"/>
  <c r="K77" i="10"/>
  <c r="L77" i="10" s="1"/>
  <c r="K89" i="10"/>
  <c r="L89" i="10" s="1"/>
  <c r="K93" i="10"/>
  <c r="L93" i="10" s="1"/>
  <c r="K109" i="10"/>
  <c r="L109" i="10" s="1"/>
  <c r="K113" i="10"/>
  <c r="L113" i="10" s="1"/>
  <c r="K136" i="10"/>
  <c r="L136" i="10" s="1"/>
  <c r="K137" i="10"/>
  <c r="L137" i="10" s="1"/>
  <c r="K164" i="10"/>
  <c r="L164" i="10" s="1"/>
  <c r="K177" i="10"/>
  <c r="L177" i="10" s="1"/>
  <c r="K180" i="10"/>
  <c r="L180" i="10" s="1"/>
  <c r="K196" i="10"/>
  <c r="L196" i="10" s="1"/>
  <c r="K201" i="10"/>
  <c r="L201" i="10" s="1"/>
  <c r="K221" i="10"/>
  <c r="L221" i="10" s="1"/>
  <c r="K225" i="10"/>
  <c r="L225" i="10" s="1"/>
  <c r="K233" i="10"/>
  <c r="L233" i="10" s="1"/>
  <c r="K237" i="10"/>
  <c r="L237" i="10" s="1"/>
  <c r="K242" i="10"/>
  <c r="L242" i="10" s="1"/>
  <c r="K250" i="10"/>
  <c r="L250" i="10" s="1"/>
  <c r="K253" i="10"/>
  <c r="L253" i="10" s="1"/>
  <c r="K258" i="10"/>
  <c r="L258" i="10" s="1"/>
  <c r="K266" i="10"/>
  <c r="L266" i="10" s="1"/>
  <c r="K269" i="10"/>
  <c r="L269" i="10" s="1"/>
  <c r="K274" i="10"/>
  <c r="L274" i="10" s="1"/>
  <c r="K281" i="10"/>
  <c r="L281" i="10" s="1"/>
  <c r="K282" i="10"/>
  <c r="L282" i="10" s="1"/>
  <c r="K289" i="10"/>
  <c r="L289" i="10" s="1"/>
  <c r="K292" i="10"/>
  <c r="L292" i="10" s="1"/>
  <c r="K300" i="10"/>
  <c r="L300" i="10" s="1"/>
  <c r="K302" i="10"/>
  <c r="L302" i="10" s="1"/>
  <c r="K308" i="10"/>
  <c r="L308" i="10" s="1"/>
  <c r="K312" i="10"/>
  <c r="L312" i="10" s="1"/>
  <c r="K313" i="10"/>
  <c r="L313" i="10" s="1"/>
  <c r="K318" i="10"/>
  <c r="L318" i="10" s="1"/>
  <c r="K328" i="10"/>
  <c r="L328" i="10" s="1"/>
  <c r="K329" i="10"/>
  <c r="L329" i="10" s="1"/>
  <c r="K334" i="10"/>
  <c r="L334" i="10" s="1"/>
  <c r="K344" i="10"/>
  <c r="L344" i="10" s="1"/>
  <c r="K349" i="10"/>
  <c r="L349" i="10" s="1"/>
  <c r="K356" i="10"/>
  <c r="L356" i="10" s="1"/>
  <c r="J4" i="10"/>
  <c r="J9" i="10"/>
  <c r="J14" i="10"/>
  <c r="J24" i="10"/>
  <c r="J25" i="10"/>
  <c r="J29" i="10"/>
  <c r="J30" i="10"/>
  <c r="M30" i="10" s="1"/>
  <c r="J32" i="10"/>
  <c r="J41" i="10"/>
  <c r="J46" i="10"/>
  <c r="J56" i="10"/>
  <c r="J57" i="10"/>
  <c r="J61" i="10"/>
  <c r="J64" i="10"/>
  <c r="J68" i="10"/>
  <c r="J78" i="10"/>
  <c r="J88" i="10"/>
  <c r="J89" i="10"/>
  <c r="J94" i="10"/>
  <c r="M94" i="10" s="1"/>
  <c r="J96" i="10"/>
  <c r="J109" i="10"/>
  <c r="J110" i="10"/>
  <c r="M110" i="10" s="1"/>
  <c r="J113" i="10"/>
  <c r="J126" i="10"/>
  <c r="M126" i="10" s="1"/>
  <c r="J137" i="10"/>
  <c r="J141" i="10"/>
  <c r="J142" i="10"/>
  <c r="M142" i="10" s="1"/>
  <c r="J158" i="10"/>
  <c r="M158" i="10" s="1"/>
  <c r="J164" i="10"/>
  <c r="M164" i="10" s="1"/>
  <c r="J174" i="10"/>
  <c r="M174" i="10" s="1"/>
  <c r="J177" i="10"/>
  <c r="J184" i="10"/>
  <c r="J185" i="10"/>
  <c r="J190" i="10"/>
  <c r="M190" i="10" s="1"/>
  <c r="J201" i="10"/>
  <c r="J206" i="10"/>
  <c r="M206" i="10" s="1"/>
  <c r="J221" i="10"/>
  <c r="J222" i="10"/>
  <c r="M222" i="10" s="1"/>
  <c r="J233" i="10"/>
  <c r="J237" i="10"/>
  <c r="J253" i="10"/>
  <c r="J254" i="10"/>
  <c r="J260" i="10"/>
  <c r="J269" i="10"/>
  <c r="J276" i="10"/>
  <c r="J305" i="10"/>
  <c r="J308" i="10"/>
  <c r="J313" i="10"/>
  <c r="J318" i="10"/>
  <c r="J321" i="10"/>
  <c r="M321" i="10" s="1"/>
  <c r="J326" i="10"/>
  <c r="J328" i="10"/>
  <c r="J329" i="10"/>
  <c r="J333" i="10"/>
  <c r="J342" i="10"/>
  <c r="J349" i="10"/>
  <c r="J356" i="10"/>
  <c r="O2" i="10"/>
  <c r="H2" i="10"/>
  <c r="J148" i="10" l="1"/>
  <c r="K148" i="10"/>
  <c r="L148" i="10" s="1"/>
  <c r="K132" i="10"/>
  <c r="L132" i="10" s="1"/>
  <c r="J132" i="10"/>
  <c r="M132" i="10" s="1"/>
  <c r="J116" i="10"/>
  <c r="K116" i="10"/>
  <c r="L116" i="10" s="1"/>
  <c r="J72" i="10"/>
  <c r="K72" i="10"/>
  <c r="L72" i="10" s="1"/>
  <c r="K40" i="10"/>
  <c r="L40" i="10" s="1"/>
  <c r="J40" i="10"/>
  <c r="K8" i="10"/>
  <c r="L8" i="10" s="1"/>
  <c r="J8" i="10"/>
  <c r="K348" i="10"/>
  <c r="L348" i="10" s="1"/>
  <c r="J348" i="10"/>
  <c r="K324" i="10"/>
  <c r="L324" i="10" s="1"/>
  <c r="J324" i="10"/>
  <c r="M324" i="10" s="1"/>
  <c r="K48" i="10"/>
  <c r="L48" i="10" s="1"/>
  <c r="J48" i="10"/>
  <c r="J297" i="10"/>
  <c r="M297" i="10" s="1"/>
  <c r="J248" i="10"/>
  <c r="J200" i="10"/>
  <c r="K216" i="10"/>
  <c r="L216" i="10" s="1"/>
  <c r="K153" i="10"/>
  <c r="L153" i="10" s="1"/>
  <c r="J45" i="10"/>
  <c r="M45" i="10" s="1"/>
  <c r="K45" i="10"/>
  <c r="L45" i="10" s="1"/>
  <c r="K353" i="10"/>
  <c r="L353" i="10" s="1"/>
  <c r="J353" i="10"/>
  <c r="J80" i="10"/>
  <c r="M80" i="10" s="1"/>
  <c r="J16" i="10"/>
  <c r="K169" i="10"/>
  <c r="L169" i="10" s="1"/>
  <c r="J169" i="10"/>
  <c r="K125" i="10"/>
  <c r="L125" i="10" s="1"/>
  <c r="J125" i="10"/>
  <c r="M292" i="10"/>
  <c r="K152" i="10"/>
  <c r="L152" i="10" s="1"/>
  <c r="J152" i="10"/>
  <c r="M152" i="10" s="1"/>
  <c r="K36" i="10"/>
  <c r="L36" i="10" s="1"/>
  <c r="J36" i="10"/>
  <c r="J20" i="10"/>
  <c r="K20" i="10"/>
  <c r="L20" i="10" s="1"/>
  <c r="M20" i="10" s="1"/>
  <c r="K232" i="10"/>
  <c r="L232" i="10" s="1"/>
  <c r="J232" i="10"/>
  <c r="K104" i="10"/>
  <c r="L104" i="10" s="1"/>
  <c r="J104" i="10"/>
  <c r="J285" i="10"/>
  <c r="J244" i="10"/>
  <c r="K244" i="10"/>
  <c r="L244" i="10" s="1"/>
  <c r="K212" i="10"/>
  <c r="L212" i="10" s="1"/>
  <c r="J212" i="10"/>
  <c r="J352" i="10"/>
  <c r="J340" i="10"/>
  <c r="J173" i="10"/>
  <c r="M173" i="10" s="1"/>
  <c r="J301" i="10"/>
  <c r="K301" i="10"/>
  <c r="L301" i="10" s="1"/>
  <c r="J330" i="10"/>
  <c r="J270" i="10"/>
  <c r="M270" i="10" s="1"/>
  <c r="M137" i="10"/>
  <c r="J62" i="10"/>
  <c r="M62" i="10" s="1"/>
  <c r="M25" i="10"/>
  <c r="K338" i="10"/>
  <c r="L338" i="10" s="1"/>
  <c r="M338" i="10" s="1"/>
  <c r="K310" i="10"/>
  <c r="L310" i="10" s="1"/>
  <c r="K290" i="10"/>
  <c r="L290" i="10" s="1"/>
  <c r="K79" i="10"/>
  <c r="L79" i="10" s="1"/>
  <c r="M13" i="10"/>
  <c r="K351" i="10"/>
  <c r="L351" i="10" s="1"/>
  <c r="J351" i="10"/>
  <c r="J343" i="10"/>
  <c r="K343" i="10"/>
  <c r="L343" i="10" s="1"/>
  <c r="J119" i="10"/>
  <c r="K119" i="10"/>
  <c r="L119" i="10" s="1"/>
  <c r="J71" i="10"/>
  <c r="K71" i="10"/>
  <c r="L71" i="10" s="1"/>
  <c r="M71" i="10" s="1"/>
  <c r="J296" i="10"/>
  <c r="J121" i="10"/>
  <c r="M121" i="10" s="1"/>
  <c r="K205" i="10"/>
  <c r="L205" i="10" s="1"/>
  <c r="K100" i="10"/>
  <c r="L100" i="10" s="1"/>
  <c r="M100" i="10" s="1"/>
  <c r="M328" i="10"/>
  <c r="J286" i="10"/>
  <c r="M276" i="10"/>
  <c r="J264" i="10"/>
  <c r="M264" i="10" s="1"/>
  <c r="J249" i="10"/>
  <c r="J238" i="10"/>
  <c r="M238" i="10" s="1"/>
  <c r="J228" i="10"/>
  <c r="M228" i="10" s="1"/>
  <c r="J189" i="10"/>
  <c r="J168" i="10"/>
  <c r="J105" i="10"/>
  <c r="J84" i="10"/>
  <c r="J73" i="10"/>
  <c r="M73" i="10" s="1"/>
  <c r="J52" i="10"/>
  <c r="M9" i="10"/>
  <c r="K345" i="10"/>
  <c r="L345" i="10" s="1"/>
  <c r="M345" i="10" s="1"/>
  <c r="K319" i="10"/>
  <c r="L319" i="10" s="1"/>
  <c r="M319" i="10" s="1"/>
  <c r="K298" i="10"/>
  <c r="L298" i="10" s="1"/>
  <c r="K278" i="10"/>
  <c r="L278" i="10" s="1"/>
  <c r="K262" i="10"/>
  <c r="L262" i="10" s="1"/>
  <c r="K246" i="10"/>
  <c r="L246" i="10" s="1"/>
  <c r="M246" i="10" s="1"/>
  <c r="K227" i="10"/>
  <c r="L227" i="10" s="1"/>
  <c r="K157" i="10"/>
  <c r="L157" i="10" s="1"/>
  <c r="K127" i="10"/>
  <c r="L127" i="10" s="1"/>
  <c r="M127" i="10" s="1"/>
  <c r="K97" i="10"/>
  <c r="L97" i="10" s="1"/>
  <c r="M97" i="10" s="1"/>
  <c r="K13" i="10"/>
  <c r="L13" i="10" s="1"/>
  <c r="M340" i="10"/>
  <c r="J317" i="10"/>
  <c r="K265" i="10"/>
  <c r="L265" i="10" s="1"/>
  <c r="M265" i="10" s="1"/>
  <c r="M353" i="10"/>
  <c r="J322" i="10"/>
  <c r="M322" i="10" s="1"/>
  <c r="J280" i="10"/>
  <c r="J241" i="10"/>
  <c r="J217" i="10"/>
  <c r="M180" i="10"/>
  <c r="J120" i="10"/>
  <c r="K314" i="10"/>
  <c r="L314" i="10" s="1"/>
  <c r="M314" i="10" s="1"/>
  <c r="K294" i="10"/>
  <c r="L294" i="10" s="1"/>
  <c r="K204" i="10"/>
  <c r="L204" i="10" s="1"/>
  <c r="M204" i="10" s="1"/>
  <c r="K99" i="10"/>
  <c r="L99" i="10" s="1"/>
  <c r="J327" i="10"/>
  <c r="K327" i="10"/>
  <c r="L327" i="10" s="1"/>
  <c r="J295" i="10"/>
  <c r="K295" i="10"/>
  <c r="L295" i="10" s="1"/>
  <c r="J263" i="10"/>
  <c r="M263" i="10" s="1"/>
  <c r="K263" i="10"/>
  <c r="L263" i="10" s="1"/>
  <c r="J231" i="10"/>
  <c r="K231" i="10"/>
  <c r="L231" i="10" s="1"/>
  <c r="J199" i="10"/>
  <c r="M199" i="10" s="1"/>
  <c r="K199" i="10"/>
  <c r="L199" i="10" s="1"/>
  <c r="J167" i="10"/>
  <c r="K167" i="10"/>
  <c r="L167" i="10" s="1"/>
  <c r="J135" i="10"/>
  <c r="M135" i="10" s="1"/>
  <c r="K135" i="10"/>
  <c r="L135" i="10" s="1"/>
  <c r="J103" i="10"/>
  <c r="K103" i="10"/>
  <c r="L103" i="10" s="1"/>
  <c r="J87" i="10"/>
  <c r="M87" i="10" s="1"/>
  <c r="K87" i="10"/>
  <c r="L87" i="10" s="1"/>
  <c r="J55" i="10"/>
  <c r="K55" i="10"/>
  <c r="L55" i="10" s="1"/>
  <c r="J39" i="10"/>
  <c r="K39" i="10"/>
  <c r="L39" i="10" s="1"/>
  <c r="J23" i="10"/>
  <c r="K23" i="10"/>
  <c r="L23" i="10" s="1"/>
  <c r="J215" i="10"/>
  <c r="K215" i="10"/>
  <c r="L215" i="10" s="1"/>
  <c r="J151" i="10"/>
  <c r="K151" i="10"/>
  <c r="L151" i="10" s="1"/>
  <c r="J28" i="10"/>
  <c r="M28" i="10" s="1"/>
  <c r="K28" i="10"/>
  <c r="L28" i="10" s="1"/>
  <c r="J307" i="10"/>
  <c r="K307" i="10"/>
  <c r="L307" i="10" s="1"/>
  <c r="J291" i="10"/>
  <c r="K291" i="10"/>
  <c r="L291" i="10" s="1"/>
  <c r="J271" i="10"/>
  <c r="K271" i="10"/>
  <c r="L271" i="10" s="1"/>
  <c r="J243" i="10"/>
  <c r="M243" i="10" s="1"/>
  <c r="K243" i="10"/>
  <c r="L243" i="10" s="1"/>
  <c r="J179" i="10"/>
  <c r="K179" i="10"/>
  <c r="L179" i="10" s="1"/>
  <c r="J143" i="10"/>
  <c r="K143" i="10"/>
  <c r="L143" i="10" s="1"/>
  <c r="J95" i="10"/>
  <c r="K95" i="10"/>
  <c r="L95" i="10" s="1"/>
  <c r="J67" i="10"/>
  <c r="K67" i="10"/>
  <c r="L67" i="10" s="1"/>
  <c r="J311" i="10"/>
  <c r="K311" i="10"/>
  <c r="L311" i="10" s="1"/>
  <c r="J247" i="10"/>
  <c r="K247" i="10"/>
  <c r="L247" i="10" s="1"/>
  <c r="J7" i="10"/>
  <c r="K7" i="10"/>
  <c r="L7" i="10" s="1"/>
  <c r="J287" i="10"/>
  <c r="K287" i="10"/>
  <c r="L287" i="10" s="1"/>
  <c r="J223" i="10"/>
  <c r="K223" i="10"/>
  <c r="L223" i="10" s="1"/>
  <c r="J207" i="10"/>
  <c r="K207" i="10"/>
  <c r="L207" i="10" s="1"/>
  <c r="J195" i="10"/>
  <c r="K195" i="10"/>
  <c r="L195" i="10" s="1"/>
  <c r="J159" i="10"/>
  <c r="M159" i="10" s="1"/>
  <c r="K159" i="10"/>
  <c r="L159" i="10" s="1"/>
  <c r="J131" i="10"/>
  <c r="K131" i="10"/>
  <c r="L131" i="10" s="1"/>
  <c r="J115" i="10"/>
  <c r="K115" i="10"/>
  <c r="L115" i="10" s="1"/>
  <c r="J47" i="10"/>
  <c r="K47" i="10"/>
  <c r="L47" i="10" s="1"/>
  <c r="J35" i="10"/>
  <c r="K35" i="10"/>
  <c r="L35" i="10" s="1"/>
  <c r="J19" i="10"/>
  <c r="K19" i="10"/>
  <c r="L19" i="10" s="1"/>
  <c r="J355" i="10"/>
  <c r="M355" i="10" s="1"/>
  <c r="J339" i="10"/>
  <c r="J316" i="10"/>
  <c r="M316" i="10" s="1"/>
  <c r="J284" i="10"/>
  <c r="M284" i="10" s="1"/>
  <c r="K303" i="10"/>
  <c r="L303" i="10" s="1"/>
  <c r="M303" i="10" s="1"/>
  <c r="K255" i="10"/>
  <c r="L255" i="10" s="1"/>
  <c r="M255" i="10" s="1"/>
  <c r="K175" i="10"/>
  <c r="L175" i="10" s="1"/>
  <c r="K156" i="10"/>
  <c r="L156" i="10" s="1"/>
  <c r="K147" i="10"/>
  <c r="L147" i="10" s="1"/>
  <c r="M147" i="10" s="1"/>
  <c r="K49" i="10"/>
  <c r="L49" i="10" s="1"/>
  <c r="M49" i="10" s="1"/>
  <c r="K354" i="10"/>
  <c r="L354" i="10" s="1"/>
  <c r="J354" i="10"/>
  <c r="M354" i="10" s="1"/>
  <c r="K350" i="10"/>
  <c r="L350" i="10" s="1"/>
  <c r="J350" i="10"/>
  <c r="K346" i="10"/>
  <c r="L346" i="10" s="1"/>
  <c r="J346" i="10"/>
  <c r="M289" i="10"/>
  <c r="M225" i="10"/>
  <c r="J76" i="10"/>
  <c r="K76" i="10"/>
  <c r="L76" i="10" s="1"/>
  <c r="M76" i="10" s="1"/>
  <c r="K33" i="10"/>
  <c r="L33" i="10" s="1"/>
  <c r="J33" i="10"/>
  <c r="K12" i="10"/>
  <c r="L12" i="10" s="1"/>
  <c r="J12" i="10"/>
  <c r="M12" i="10" s="1"/>
  <c r="M330" i="10"/>
  <c r="M313" i="10"/>
  <c r="J252" i="10"/>
  <c r="M252" i="10" s="1"/>
  <c r="M196" i="10"/>
  <c r="J188" i="10"/>
  <c r="M188" i="10" s="1"/>
  <c r="J124" i="10"/>
  <c r="K323" i="10"/>
  <c r="L323" i="10" s="1"/>
  <c r="M323" i="10" s="1"/>
  <c r="K275" i="10"/>
  <c r="L275" i="10" s="1"/>
  <c r="K191" i="10"/>
  <c r="L191" i="10" s="1"/>
  <c r="K183" i="10"/>
  <c r="L183" i="10" s="1"/>
  <c r="M183" i="10" s="1"/>
  <c r="K163" i="10"/>
  <c r="L163" i="10" s="1"/>
  <c r="J332" i="10"/>
  <c r="K332" i="10"/>
  <c r="L332" i="10" s="1"/>
  <c r="M300" i="10"/>
  <c r="K236" i="10"/>
  <c r="L236" i="10" s="1"/>
  <c r="J236" i="10"/>
  <c r="K172" i="10"/>
  <c r="L172" i="10" s="1"/>
  <c r="J172" i="10"/>
  <c r="M172" i="10" s="1"/>
  <c r="K108" i="10"/>
  <c r="L108" i="10" s="1"/>
  <c r="M108" i="10" s="1"/>
  <c r="J108" i="10"/>
  <c r="J81" i="10"/>
  <c r="K81" i="10"/>
  <c r="L81" i="10" s="1"/>
  <c r="K60" i="10"/>
  <c r="L60" i="10" s="1"/>
  <c r="M60" i="10" s="1"/>
  <c r="J60" i="10"/>
  <c r="M17" i="10"/>
  <c r="J347" i="10"/>
  <c r="M347" i="10" s="1"/>
  <c r="J335" i="10"/>
  <c r="M335" i="10" s="1"/>
  <c r="J268" i="10"/>
  <c r="M268" i="10" s="1"/>
  <c r="J257" i="10"/>
  <c r="M257" i="10" s="1"/>
  <c r="M249" i="10"/>
  <c r="J193" i="10"/>
  <c r="M193" i="10" s="1"/>
  <c r="J140" i="10"/>
  <c r="J129" i="10"/>
  <c r="M129" i="10" s="1"/>
  <c r="M89" i="10"/>
  <c r="M57" i="10"/>
  <c r="K279" i="10"/>
  <c r="L279" i="10" s="1"/>
  <c r="K259" i="10"/>
  <c r="L259" i="10" s="1"/>
  <c r="K239" i="10"/>
  <c r="L239" i="10" s="1"/>
  <c r="K220" i="10"/>
  <c r="L220" i="10" s="1"/>
  <c r="M220" i="10" s="1"/>
  <c r="K211" i="10"/>
  <c r="L211" i="10" s="1"/>
  <c r="K161" i="10"/>
  <c r="L161" i="10" s="1"/>
  <c r="M161" i="10" s="1"/>
  <c r="K111" i="10"/>
  <c r="L111" i="10" s="1"/>
  <c r="M111" i="10" s="1"/>
  <c r="K92" i="10"/>
  <c r="L92" i="10" s="1"/>
  <c r="M92" i="10" s="1"/>
  <c r="K83" i="10"/>
  <c r="L83" i="10" s="1"/>
  <c r="K63" i="10"/>
  <c r="L63" i="10" s="1"/>
  <c r="K15" i="10"/>
  <c r="L15" i="10" s="1"/>
  <c r="M15" i="10" s="1"/>
  <c r="J337" i="10"/>
  <c r="K337" i="10"/>
  <c r="L337" i="10" s="1"/>
  <c r="J273" i="10"/>
  <c r="K273" i="10"/>
  <c r="L273" i="10" s="1"/>
  <c r="J209" i="10"/>
  <c r="K209" i="10"/>
  <c r="L209" i="10" s="1"/>
  <c r="K145" i="10"/>
  <c r="L145" i="10" s="1"/>
  <c r="J145" i="10"/>
  <c r="M65" i="10"/>
  <c r="M254" i="10"/>
  <c r="M77" i="10"/>
  <c r="M308" i="10"/>
  <c r="M244" i="10"/>
  <c r="M153" i="10"/>
  <c r="K306" i="10"/>
  <c r="L306" i="10" s="1"/>
  <c r="M298" i="10"/>
  <c r="M294" i="10"/>
  <c r="M282" i="10"/>
  <c r="M278" i="10"/>
  <c r="M274" i="10"/>
  <c r="M266" i="10"/>
  <c r="M250" i="10"/>
  <c r="K345" i="11"/>
  <c r="L345" i="11" s="1"/>
  <c r="J345" i="11"/>
  <c r="K341" i="11"/>
  <c r="L341" i="11" s="1"/>
  <c r="J341" i="11"/>
  <c r="K337" i="11"/>
  <c r="L337" i="11" s="1"/>
  <c r="J337" i="11"/>
  <c r="K333" i="11"/>
  <c r="L333" i="11" s="1"/>
  <c r="J333" i="11"/>
  <c r="K329" i="11"/>
  <c r="L329" i="11" s="1"/>
  <c r="J329" i="11"/>
  <c r="K325" i="11"/>
  <c r="L325" i="11" s="1"/>
  <c r="J325" i="11"/>
  <c r="K321" i="11"/>
  <c r="L321" i="11" s="1"/>
  <c r="J321" i="11"/>
  <c r="K317" i="11"/>
  <c r="L317" i="11" s="1"/>
  <c r="J317" i="11"/>
  <c r="K313" i="11"/>
  <c r="L313" i="11" s="1"/>
  <c r="J313" i="11"/>
  <c r="K309" i="11"/>
  <c r="L309" i="11" s="1"/>
  <c r="J309" i="11"/>
  <c r="K305" i="11"/>
  <c r="L305" i="11" s="1"/>
  <c r="J305" i="11"/>
  <c r="K301" i="11"/>
  <c r="L301" i="11" s="1"/>
  <c r="J301" i="11"/>
  <c r="K297" i="11"/>
  <c r="L297" i="11" s="1"/>
  <c r="J297" i="11"/>
  <c r="K293" i="11"/>
  <c r="L293" i="11" s="1"/>
  <c r="J293" i="11"/>
  <c r="K289" i="11"/>
  <c r="L289" i="11" s="1"/>
  <c r="J289" i="11"/>
  <c r="K285" i="11"/>
  <c r="L285" i="11" s="1"/>
  <c r="J285" i="11"/>
  <c r="K281" i="11"/>
  <c r="L281" i="11" s="1"/>
  <c r="J281" i="11"/>
  <c r="K277" i="11"/>
  <c r="L277" i="11" s="1"/>
  <c r="J277" i="11"/>
  <c r="K273" i="11"/>
  <c r="L273" i="11" s="1"/>
  <c r="J273" i="11"/>
  <c r="K269" i="11"/>
  <c r="L269" i="11" s="1"/>
  <c r="J269" i="11"/>
  <c r="K265" i="11"/>
  <c r="L265" i="11" s="1"/>
  <c r="J265" i="11"/>
  <c r="K261" i="11"/>
  <c r="L261" i="11" s="1"/>
  <c r="J261" i="11"/>
  <c r="K257" i="11"/>
  <c r="L257" i="11" s="1"/>
  <c r="J257" i="11"/>
  <c r="K253" i="11"/>
  <c r="L253" i="11" s="1"/>
  <c r="J253" i="11"/>
  <c r="K249" i="11"/>
  <c r="L249" i="11" s="1"/>
  <c r="J249" i="11"/>
  <c r="K245" i="11"/>
  <c r="L245" i="11" s="1"/>
  <c r="J245" i="11"/>
  <c r="K241" i="11"/>
  <c r="L241" i="11" s="1"/>
  <c r="J241" i="11"/>
  <c r="K237" i="11"/>
  <c r="L237" i="11" s="1"/>
  <c r="J237" i="11"/>
  <c r="K233" i="11"/>
  <c r="L233" i="11" s="1"/>
  <c r="J233" i="11"/>
  <c r="K229" i="11"/>
  <c r="L229" i="11" s="1"/>
  <c r="J229" i="11"/>
  <c r="K225" i="11"/>
  <c r="L225" i="11" s="1"/>
  <c r="J225" i="11"/>
  <c r="K221" i="11"/>
  <c r="L221" i="11" s="1"/>
  <c r="J221" i="11"/>
  <c r="K217" i="11"/>
  <c r="L217" i="11" s="1"/>
  <c r="J217" i="11"/>
  <c r="K213" i="11"/>
  <c r="L213" i="11" s="1"/>
  <c r="J213" i="11"/>
  <c r="K209" i="11"/>
  <c r="L209" i="11" s="1"/>
  <c r="J209" i="11"/>
  <c r="K205" i="11"/>
  <c r="L205" i="11" s="1"/>
  <c r="J205" i="11"/>
  <c r="K201" i="11"/>
  <c r="L201" i="11" s="1"/>
  <c r="J201" i="11"/>
  <c r="K197" i="11"/>
  <c r="L197" i="11" s="1"/>
  <c r="J197" i="11"/>
  <c r="K193" i="11"/>
  <c r="L193" i="11" s="1"/>
  <c r="J193" i="11"/>
  <c r="K189" i="11"/>
  <c r="L189" i="11" s="1"/>
  <c r="J189" i="11"/>
  <c r="K185" i="11"/>
  <c r="L185" i="11" s="1"/>
  <c r="J185" i="11"/>
  <c r="K181" i="11"/>
  <c r="L181" i="11" s="1"/>
  <c r="J181" i="11"/>
  <c r="K177" i="11"/>
  <c r="L177" i="11" s="1"/>
  <c r="M177" i="11" s="1"/>
  <c r="J177" i="11"/>
  <c r="K173" i="11"/>
  <c r="L173" i="11" s="1"/>
  <c r="J173" i="11"/>
  <c r="K169" i="11"/>
  <c r="L169" i="11" s="1"/>
  <c r="M169" i="11" s="1"/>
  <c r="J169" i="11"/>
  <c r="K165" i="11"/>
  <c r="L165" i="11" s="1"/>
  <c r="J165" i="11"/>
  <c r="K161" i="11"/>
  <c r="L161" i="11" s="1"/>
  <c r="M161" i="11" s="1"/>
  <c r="J161" i="11"/>
  <c r="K157" i="11"/>
  <c r="L157" i="11" s="1"/>
  <c r="J157" i="11"/>
  <c r="K153" i="11"/>
  <c r="L153" i="11" s="1"/>
  <c r="J153" i="11"/>
  <c r="K149" i="11"/>
  <c r="L149" i="11" s="1"/>
  <c r="J149" i="11"/>
  <c r="K145" i="11"/>
  <c r="L145" i="11" s="1"/>
  <c r="M145" i="11" s="1"/>
  <c r="J145" i="11"/>
  <c r="K141" i="11"/>
  <c r="L141" i="11" s="1"/>
  <c r="J141" i="11"/>
  <c r="K137" i="11"/>
  <c r="L137" i="11" s="1"/>
  <c r="M137" i="11" s="1"/>
  <c r="J137" i="11"/>
  <c r="K133" i="11"/>
  <c r="L133" i="11" s="1"/>
  <c r="J133" i="11"/>
  <c r="K129" i="11"/>
  <c r="L129" i="11" s="1"/>
  <c r="M129" i="11" s="1"/>
  <c r="J129" i="11"/>
  <c r="K125" i="11"/>
  <c r="L125" i="11" s="1"/>
  <c r="J125" i="11"/>
  <c r="K121" i="11"/>
  <c r="L121" i="11" s="1"/>
  <c r="J121" i="11"/>
  <c r="K117" i="11"/>
  <c r="L117" i="11" s="1"/>
  <c r="J117" i="11"/>
  <c r="K113" i="11"/>
  <c r="L113" i="11" s="1"/>
  <c r="M113" i="11" s="1"/>
  <c r="J113" i="11"/>
  <c r="K109" i="11"/>
  <c r="L109" i="11" s="1"/>
  <c r="J109" i="11"/>
  <c r="K105" i="11"/>
  <c r="L105" i="11" s="1"/>
  <c r="M105" i="11" s="1"/>
  <c r="J105" i="11"/>
  <c r="K101" i="11"/>
  <c r="L101" i="11" s="1"/>
  <c r="J101" i="11"/>
  <c r="K97" i="11"/>
  <c r="L97" i="11" s="1"/>
  <c r="M97" i="11" s="1"/>
  <c r="J97" i="11"/>
  <c r="K93" i="11"/>
  <c r="L93" i="11" s="1"/>
  <c r="J93" i="11"/>
  <c r="K89" i="11"/>
  <c r="L89" i="11" s="1"/>
  <c r="J89" i="11"/>
  <c r="K85" i="11"/>
  <c r="L85" i="11" s="1"/>
  <c r="J85" i="11"/>
  <c r="K81" i="11"/>
  <c r="L81" i="11" s="1"/>
  <c r="M81" i="11" s="1"/>
  <c r="J81" i="11"/>
  <c r="K77" i="11"/>
  <c r="L77" i="11" s="1"/>
  <c r="J77" i="11"/>
  <c r="K73" i="11"/>
  <c r="L73" i="11" s="1"/>
  <c r="M73" i="11" s="1"/>
  <c r="J73" i="11"/>
  <c r="K69" i="11"/>
  <c r="L69" i="11" s="1"/>
  <c r="J69" i="11"/>
  <c r="K65" i="11"/>
  <c r="L65" i="11" s="1"/>
  <c r="M65" i="11" s="1"/>
  <c r="J65" i="11"/>
  <c r="K61" i="11"/>
  <c r="L61" i="11" s="1"/>
  <c r="J61" i="11"/>
  <c r="K57" i="11"/>
  <c r="L57" i="11" s="1"/>
  <c r="M57" i="11" s="1"/>
  <c r="J57" i="11"/>
  <c r="K53" i="11"/>
  <c r="L53" i="11" s="1"/>
  <c r="J53" i="11"/>
  <c r="K49" i="11"/>
  <c r="L49" i="11" s="1"/>
  <c r="M49" i="11" s="1"/>
  <c r="J49" i="11"/>
  <c r="K45" i="11"/>
  <c r="L45" i="11" s="1"/>
  <c r="J45" i="11"/>
  <c r="K41" i="11"/>
  <c r="L41" i="11" s="1"/>
  <c r="M41" i="11" s="1"/>
  <c r="J41" i="11"/>
  <c r="K37" i="11"/>
  <c r="L37" i="11" s="1"/>
  <c r="J37" i="11"/>
  <c r="K33" i="11"/>
  <c r="L33" i="11" s="1"/>
  <c r="M33" i="11" s="1"/>
  <c r="J33" i="11"/>
  <c r="K29" i="11"/>
  <c r="L29" i="11" s="1"/>
  <c r="J29" i="11"/>
  <c r="K25" i="11"/>
  <c r="L25" i="11" s="1"/>
  <c r="M25" i="11" s="1"/>
  <c r="J25" i="11"/>
  <c r="K21" i="11"/>
  <c r="L21" i="11" s="1"/>
  <c r="J21" i="11"/>
  <c r="K17" i="11"/>
  <c r="L17" i="11" s="1"/>
  <c r="M17" i="11" s="1"/>
  <c r="J17" i="11"/>
  <c r="K13" i="11"/>
  <c r="L13" i="11" s="1"/>
  <c r="J13" i="11"/>
  <c r="K9" i="11"/>
  <c r="L9" i="11" s="1"/>
  <c r="J9" i="11"/>
  <c r="K5" i="11"/>
  <c r="L5" i="11" s="1"/>
  <c r="J5" i="11"/>
  <c r="M345" i="11"/>
  <c r="M337" i="11"/>
  <c r="M329" i="11"/>
  <c r="M321" i="11"/>
  <c r="M313" i="11"/>
  <c r="M305" i="11"/>
  <c r="M297" i="11"/>
  <c r="M289" i="11"/>
  <c r="M281" i="11"/>
  <c r="M273" i="11"/>
  <c r="M265" i="11"/>
  <c r="M257" i="11"/>
  <c r="M249" i="11"/>
  <c r="M241" i="11"/>
  <c r="M233" i="11"/>
  <c r="M225" i="11"/>
  <c r="M217" i="11"/>
  <c r="M209" i="11"/>
  <c r="M201" i="11"/>
  <c r="M193" i="11"/>
  <c r="M185" i="11"/>
  <c r="M153" i="11"/>
  <c r="M121" i="11"/>
  <c r="M89" i="11"/>
  <c r="M305" i="10"/>
  <c r="M260" i="10"/>
  <c r="M241" i="10"/>
  <c r="M233" i="10"/>
  <c r="M177" i="10"/>
  <c r="M169" i="10"/>
  <c r="M113" i="10"/>
  <c r="M105" i="10"/>
  <c r="M41" i="10"/>
  <c r="K11" i="10"/>
  <c r="L11" i="10" s="1"/>
  <c r="M11" i="10" s="1"/>
  <c r="K344" i="11"/>
  <c r="L344" i="11" s="1"/>
  <c r="J344" i="11"/>
  <c r="K340" i="11"/>
  <c r="L340" i="11" s="1"/>
  <c r="J340" i="11"/>
  <c r="M340" i="11" s="1"/>
  <c r="K336" i="11"/>
  <c r="L336" i="11" s="1"/>
  <c r="J336" i="11"/>
  <c r="K332" i="11"/>
  <c r="L332" i="11" s="1"/>
  <c r="J332" i="11"/>
  <c r="M332" i="11" s="1"/>
  <c r="K328" i="11"/>
  <c r="L328" i="11" s="1"/>
  <c r="J328" i="11"/>
  <c r="K324" i="11"/>
  <c r="L324" i="11" s="1"/>
  <c r="J324" i="11"/>
  <c r="M324" i="11" s="1"/>
  <c r="K320" i="11"/>
  <c r="L320" i="11" s="1"/>
  <c r="J320" i="11"/>
  <c r="K316" i="11"/>
  <c r="L316" i="11" s="1"/>
  <c r="J316" i="11"/>
  <c r="M316" i="11" s="1"/>
  <c r="K312" i="11"/>
  <c r="L312" i="11" s="1"/>
  <c r="J312" i="11"/>
  <c r="K308" i="11"/>
  <c r="L308" i="11" s="1"/>
  <c r="J308" i="11"/>
  <c r="M308" i="11" s="1"/>
  <c r="K304" i="11"/>
  <c r="L304" i="11" s="1"/>
  <c r="J304" i="11"/>
  <c r="K300" i="11"/>
  <c r="L300" i="11" s="1"/>
  <c r="J300" i="11"/>
  <c r="M300" i="11" s="1"/>
  <c r="K296" i="11"/>
  <c r="L296" i="11" s="1"/>
  <c r="J296" i="11"/>
  <c r="K292" i="11"/>
  <c r="L292" i="11" s="1"/>
  <c r="J292" i="11"/>
  <c r="M292" i="11" s="1"/>
  <c r="K288" i="11"/>
  <c r="L288" i="11" s="1"/>
  <c r="J288" i="11"/>
  <c r="K284" i="11"/>
  <c r="L284" i="11" s="1"/>
  <c r="J284" i="11"/>
  <c r="M284" i="11" s="1"/>
  <c r="K280" i="11"/>
  <c r="L280" i="11" s="1"/>
  <c r="J280" i="11"/>
  <c r="K276" i="11"/>
  <c r="L276" i="11" s="1"/>
  <c r="J276" i="11"/>
  <c r="M276" i="11" s="1"/>
  <c r="K272" i="11"/>
  <c r="L272" i="11" s="1"/>
  <c r="J272" i="11"/>
  <c r="K268" i="11"/>
  <c r="L268" i="11" s="1"/>
  <c r="J268" i="11"/>
  <c r="M268" i="11" s="1"/>
  <c r="K264" i="11"/>
  <c r="L264" i="11" s="1"/>
  <c r="J264" i="11"/>
  <c r="K260" i="11"/>
  <c r="L260" i="11" s="1"/>
  <c r="J260" i="11"/>
  <c r="M260" i="11" s="1"/>
  <c r="K256" i="11"/>
  <c r="L256" i="11" s="1"/>
  <c r="J256" i="11"/>
  <c r="K252" i="11"/>
  <c r="L252" i="11" s="1"/>
  <c r="J252" i="11"/>
  <c r="M252" i="11" s="1"/>
  <c r="K248" i="11"/>
  <c r="L248" i="11" s="1"/>
  <c r="J248" i="11"/>
  <c r="K244" i="11"/>
  <c r="L244" i="11" s="1"/>
  <c r="J244" i="11"/>
  <c r="M244" i="11" s="1"/>
  <c r="K240" i="11"/>
  <c r="L240" i="11" s="1"/>
  <c r="J240" i="11"/>
  <c r="K236" i="11"/>
  <c r="L236" i="11" s="1"/>
  <c r="J236" i="11"/>
  <c r="M236" i="11" s="1"/>
  <c r="K232" i="11"/>
  <c r="L232" i="11" s="1"/>
  <c r="J232" i="11"/>
  <c r="K228" i="11"/>
  <c r="L228" i="11" s="1"/>
  <c r="J228" i="11"/>
  <c r="K224" i="11"/>
  <c r="L224" i="11" s="1"/>
  <c r="J224" i="11"/>
  <c r="K220" i="11"/>
  <c r="L220" i="11" s="1"/>
  <c r="J220" i="11"/>
  <c r="M220" i="11" s="1"/>
  <c r="K216" i="11"/>
  <c r="L216" i="11" s="1"/>
  <c r="J216" i="11"/>
  <c r="K212" i="11"/>
  <c r="L212" i="11" s="1"/>
  <c r="J212" i="11"/>
  <c r="K208" i="11"/>
  <c r="L208" i="11" s="1"/>
  <c r="J208" i="11"/>
  <c r="K204" i="11"/>
  <c r="L204" i="11" s="1"/>
  <c r="J204" i="11"/>
  <c r="M204" i="11" s="1"/>
  <c r="K200" i="11"/>
  <c r="L200" i="11" s="1"/>
  <c r="J200" i="11"/>
  <c r="K196" i="11"/>
  <c r="L196" i="11" s="1"/>
  <c r="J196" i="11"/>
  <c r="K192" i="11"/>
  <c r="L192" i="11" s="1"/>
  <c r="J192" i="11"/>
  <c r="K188" i="11"/>
  <c r="L188" i="11" s="1"/>
  <c r="J188" i="11"/>
  <c r="M188" i="11" s="1"/>
  <c r="K184" i="11"/>
  <c r="L184" i="11" s="1"/>
  <c r="J184" i="11"/>
  <c r="K180" i="11"/>
  <c r="L180" i="11" s="1"/>
  <c r="J180" i="11"/>
  <c r="M180" i="11" s="1"/>
  <c r="K176" i="11"/>
  <c r="L176" i="11" s="1"/>
  <c r="J176" i="11"/>
  <c r="K172" i="11"/>
  <c r="L172" i="11" s="1"/>
  <c r="J172" i="11"/>
  <c r="M172" i="11" s="1"/>
  <c r="K168" i="11"/>
  <c r="L168" i="11" s="1"/>
  <c r="J168" i="11"/>
  <c r="K164" i="11"/>
  <c r="L164" i="11" s="1"/>
  <c r="J164" i="11"/>
  <c r="M164" i="11" s="1"/>
  <c r="K160" i="11"/>
  <c r="L160" i="11" s="1"/>
  <c r="J160" i="11"/>
  <c r="J156" i="11"/>
  <c r="K156" i="11"/>
  <c r="L156" i="11" s="1"/>
  <c r="M156" i="11" s="1"/>
  <c r="K152" i="11"/>
  <c r="L152" i="11" s="1"/>
  <c r="J152" i="11"/>
  <c r="K148" i="11"/>
  <c r="L148" i="11" s="1"/>
  <c r="J148" i="11"/>
  <c r="M148" i="11" s="1"/>
  <c r="K144" i="11"/>
  <c r="L144" i="11" s="1"/>
  <c r="J144" i="11"/>
  <c r="K140" i="11"/>
  <c r="L140" i="11" s="1"/>
  <c r="J140" i="11"/>
  <c r="M140" i="11" s="1"/>
  <c r="K136" i="11"/>
  <c r="L136" i="11" s="1"/>
  <c r="J136" i="11"/>
  <c r="K132" i="11"/>
  <c r="L132" i="11" s="1"/>
  <c r="J132" i="11"/>
  <c r="M132" i="11" s="1"/>
  <c r="K128" i="11"/>
  <c r="L128" i="11" s="1"/>
  <c r="J128" i="11"/>
  <c r="K124" i="11"/>
  <c r="L124" i="11" s="1"/>
  <c r="J124" i="11"/>
  <c r="M124" i="11" s="1"/>
  <c r="K120" i="11"/>
  <c r="L120" i="11" s="1"/>
  <c r="J120" i="11"/>
  <c r="K116" i="11"/>
  <c r="L116" i="11" s="1"/>
  <c r="J116" i="11"/>
  <c r="M116" i="11" s="1"/>
  <c r="K112" i="11"/>
  <c r="L112" i="11" s="1"/>
  <c r="J112" i="11"/>
  <c r="K108" i="11"/>
  <c r="L108" i="11" s="1"/>
  <c r="J108" i="11"/>
  <c r="M108" i="11" s="1"/>
  <c r="K104" i="11"/>
  <c r="L104" i="11" s="1"/>
  <c r="J104" i="11"/>
  <c r="K100" i="11"/>
  <c r="L100" i="11" s="1"/>
  <c r="J100" i="11"/>
  <c r="M100" i="11" s="1"/>
  <c r="K96" i="11"/>
  <c r="L96" i="11" s="1"/>
  <c r="J96" i="11"/>
  <c r="K92" i="11"/>
  <c r="L92" i="11" s="1"/>
  <c r="J92" i="11"/>
  <c r="M92" i="11" s="1"/>
  <c r="K88" i="11"/>
  <c r="L88" i="11" s="1"/>
  <c r="J88" i="11"/>
  <c r="K84" i="11"/>
  <c r="L84" i="11" s="1"/>
  <c r="J84" i="11"/>
  <c r="M84" i="11" s="1"/>
  <c r="K80" i="11"/>
  <c r="L80" i="11" s="1"/>
  <c r="J80" i="11"/>
  <c r="K76" i="11"/>
  <c r="L76" i="11" s="1"/>
  <c r="J76" i="11"/>
  <c r="M76" i="11" s="1"/>
  <c r="K72" i="11"/>
  <c r="L72" i="11" s="1"/>
  <c r="J72" i="11"/>
  <c r="K68" i="11"/>
  <c r="L68" i="11" s="1"/>
  <c r="J68" i="11"/>
  <c r="M68" i="11" s="1"/>
  <c r="K64" i="11"/>
  <c r="L64" i="11" s="1"/>
  <c r="J64" i="11"/>
  <c r="K60" i="11"/>
  <c r="L60" i="11" s="1"/>
  <c r="J60" i="11"/>
  <c r="M60" i="11" s="1"/>
  <c r="K56" i="11"/>
  <c r="L56" i="11" s="1"/>
  <c r="J56" i="11"/>
  <c r="K52" i="11"/>
  <c r="L52" i="11" s="1"/>
  <c r="J52" i="11"/>
  <c r="M52" i="11" s="1"/>
  <c r="K48" i="11"/>
  <c r="L48" i="11" s="1"/>
  <c r="J48" i="11"/>
  <c r="K44" i="11"/>
  <c r="L44" i="11" s="1"/>
  <c r="J44" i="11"/>
  <c r="M44" i="11" s="1"/>
  <c r="K40" i="11"/>
  <c r="L40" i="11" s="1"/>
  <c r="J40" i="11"/>
  <c r="K36" i="11"/>
  <c r="L36" i="11" s="1"/>
  <c r="J36" i="11"/>
  <c r="M36" i="11" s="1"/>
  <c r="K32" i="11"/>
  <c r="L32" i="11" s="1"/>
  <c r="J32" i="11"/>
  <c r="K28" i="11"/>
  <c r="L28" i="11" s="1"/>
  <c r="J28" i="11"/>
  <c r="M28" i="11" s="1"/>
  <c r="K24" i="11"/>
  <c r="L24" i="11" s="1"/>
  <c r="J24" i="11"/>
  <c r="K20" i="11"/>
  <c r="L20" i="11" s="1"/>
  <c r="J20" i="11"/>
  <c r="M20" i="11" s="1"/>
  <c r="K16" i="11"/>
  <c r="L16" i="11" s="1"/>
  <c r="J16" i="11"/>
  <c r="K12" i="11"/>
  <c r="L12" i="11" s="1"/>
  <c r="J12" i="11"/>
  <c r="M12" i="11" s="1"/>
  <c r="K8" i="11"/>
  <c r="L8" i="11" s="1"/>
  <c r="J8" i="11"/>
  <c r="K4" i="11"/>
  <c r="L4" i="11" s="1"/>
  <c r="J4" i="11"/>
  <c r="M4" i="11" s="1"/>
  <c r="M328" i="11"/>
  <c r="M346" i="10"/>
  <c r="I2" i="10"/>
  <c r="K2" i="10" s="1"/>
  <c r="M352" i="10"/>
  <c r="M348" i="10"/>
  <c r="M344" i="10"/>
  <c r="M339" i="10"/>
  <c r="M329" i="10"/>
  <c r="M212" i="10"/>
  <c r="K27" i="10"/>
  <c r="L27" i="10" s="1"/>
  <c r="K343" i="11"/>
  <c r="L343" i="11" s="1"/>
  <c r="J343" i="11"/>
  <c r="K339" i="11"/>
  <c r="L339" i="11" s="1"/>
  <c r="J339" i="11"/>
  <c r="K335" i="11"/>
  <c r="L335" i="11" s="1"/>
  <c r="J335" i="11"/>
  <c r="K331" i="11"/>
  <c r="L331" i="11" s="1"/>
  <c r="J331" i="11"/>
  <c r="K327" i="11"/>
  <c r="L327" i="11" s="1"/>
  <c r="J327" i="11"/>
  <c r="M327" i="11" s="1"/>
  <c r="K323" i="11"/>
  <c r="L323" i="11" s="1"/>
  <c r="J323" i="11"/>
  <c r="K319" i="11"/>
  <c r="L319" i="11" s="1"/>
  <c r="J319" i="11"/>
  <c r="K315" i="11"/>
  <c r="L315" i="11" s="1"/>
  <c r="J315" i="11"/>
  <c r="K311" i="11"/>
  <c r="L311" i="11" s="1"/>
  <c r="J311" i="11"/>
  <c r="K307" i="11"/>
  <c r="L307" i="11" s="1"/>
  <c r="J307" i="11"/>
  <c r="K303" i="11"/>
  <c r="L303" i="11" s="1"/>
  <c r="J303" i="11"/>
  <c r="K299" i="11"/>
  <c r="L299" i="11" s="1"/>
  <c r="J299" i="11"/>
  <c r="K295" i="11"/>
  <c r="L295" i="11" s="1"/>
  <c r="J295" i="11"/>
  <c r="K291" i="11"/>
  <c r="L291" i="11" s="1"/>
  <c r="J291" i="11"/>
  <c r="K287" i="11"/>
  <c r="L287" i="11" s="1"/>
  <c r="J287" i="11"/>
  <c r="K283" i="11"/>
  <c r="L283" i="11" s="1"/>
  <c r="J283" i="11"/>
  <c r="K279" i="11"/>
  <c r="L279" i="11" s="1"/>
  <c r="J279" i="11"/>
  <c r="K275" i="11"/>
  <c r="L275" i="11" s="1"/>
  <c r="J275" i="11"/>
  <c r="K271" i="11"/>
  <c r="L271" i="11" s="1"/>
  <c r="J271" i="11"/>
  <c r="K267" i="11"/>
  <c r="L267" i="11" s="1"/>
  <c r="J267" i="11"/>
  <c r="K263" i="11"/>
  <c r="L263" i="11" s="1"/>
  <c r="J263" i="11"/>
  <c r="K259" i="11"/>
  <c r="L259" i="11" s="1"/>
  <c r="J259" i="11"/>
  <c r="K255" i="11"/>
  <c r="L255" i="11" s="1"/>
  <c r="J255" i="11"/>
  <c r="K251" i="11"/>
  <c r="L251" i="11" s="1"/>
  <c r="J251" i="11"/>
  <c r="K247" i="11"/>
  <c r="L247" i="11" s="1"/>
  <c r="J247" i="11"/>
  <c r="K243" i="11"/>
  <c r="L243" i="11" s="1"/>
  <c r="J243" i="11"/>
  <c r="K239" i="11"/>
  <c r="L239" i="11" s="1"/>
  <c r="J239" i="11"/>
  <c r="K235" i="11"/>
  <c r="L235" i="11" s="1"/>
  <c r="J235" i="11"/>
  <c r="K231" i="11"/>
  <c r="L231" i="11" s="1"/>
  <c r="J231" i="11"/>
  <c r="K227" i="11"/>
  <c r="L227" i="11" s="1"/>
  <c r="M227" i="11" s="1"/>
  <c r="J227" i="11"/>
  <c r="K223" i="11"/>
  <c r="L223" i="11" s="1"/>
  <c r="J223" i="11"/>
  <c r="K219" i="11"/>
  <c r="L219" i="11" s="1"/>
  <c r="M219" i="11" s="1"/>
  <c r="J219" i="11"/>
  <c r="K215" i="11"/>
  <c r="L215" i="11" s="1"/>
  <c r="J215" i="11"/>
  <c r="K211" i="11"/>
  <c r="L211" i="11" s="1"/>
  <c r="M211" i="11" s="1"/>
  <c r="J211" i="11"/>
  <c r="K207" i="11"/>
  <c r="L207" i="11" s="1"/>
  <c r="J207" i="11"/>
  <c r="K203" i="11"/>
  <c r="L203" i="11" s="1"/>
  <c r="M203" i="11" s="1"/>
  <c r="J203" i="11"/>
  <c r="K199" i="11"/>
  <c r="L199" i="11" s="1"/>
  <c r="J199" i="11"/>
  <c r="K195" i="11"/>
  <c r="L195" i="11" s="1"/>
  <c r="M195" i="11" s="1"/>
  <c r="J195" i="11"/>
  <c r="K191" i="11"/>
  <c r="L191" i="11" s="1"/>
  <c r="J191" i="11"/>
  <c r="K187" i="11"/>
  <c r="L187" i="11" s="1"/>
  <c r="M187" i="11" s="1"/>
  <c r="J187" i="11"/>
  <c r="K183" i="11"/>
  <c r="L183" i="11" s="1"/>
  <c r="J183" i="11"/>
  <c r="K179" i="11"/>
  <c r="L179" i="11" s="1"/>
  <c r="M179" i="11" s="1"/>
  <c r="J179" i="11"/>
  <c r="K175" i="11"/>
  <c r="L175" i="11" s="1"/>
  <c r="J175" i="11"/>
  <c r="K171" i="11"/>
  <c r="L171" i="11" s="1"/>
  <c r="M171" i="11" s="1"/>
  <c r="J171" i="11"/>
  <c r="K167" i="11"/>
  <c r="L167" i="11" s="1"/>
  <c r="J167" i="11"/>
  <c r="K163" i="11"/>
  <c r="L163" i="11" s="1"/>
  <c r="M163" i="11" s="1"/>
  <c r="J163" i="11"/>
  <c r="K159" i="11"/>
  <c r="L159" i="11" s="1"/>
  <c r="J159" i="11"/>
  <c r="K155" i="11"/>
  <c r="L155" i="11" s="1"/>
  <c r="M155" i="11" s="1"/>
  <c r="J155" i="11"/>
  <c r="K151" i="11"/>
  <c r="L151" i="11" s="1"/>
  <c r="J151" i="11"/>
  <c r="K147" i="11"/>
  <c r="L147" i="11" s="1"/>
  <c r="M147" i="11" s="1"/>
  <c r="J147" i="11"/>
  <c r="K143" i="11"/>
  <c r="L143" i="11" s="1"/>
  <c r="J143" i="11"/>
  <c r="K139" i="11"/>
  <c r="L139" i="11" s="1"/>
  <c r="M139" i="11" s="1"/>
  <c r="J139" i="11"/>
  <c r="K135" i="11"/>
  <c r="L135" i="11" s="1"/>
  <c r="J135" i="11"/>
  <c r="K131" i="11"/>
  <c r="L131" i="11" s="1"/>
  <c r="M131" i="11" s="1"/>
  <c r="J131" i="11"/>
  <c r="K127" i="11"/>
  <c r="L127" i="11" s="1"/>
  <c r="J127" i="11"/>
  <c r="K123" i="11"/>
  <c r="L123" i="11" s="1"/>
  <c r="M123" i="11" s="1"/>
  <c r="J123" i="11"/>
  <c r="K119" i="11"/>
  <c r="L119" i="11" s="1"/>
  <c r="J119" i="11"/>
  <c r="K115" i="11"/>
  <c r="L115" i="11" s="1"/>
  <c r="M115" i="11" s="1"/>
  <c r="J115" i="11"/>
  <c r="K111" i="11"/>
  <c r="L111" i="11" s="1"/>
  <c r="J111" i="11"/>
  <c r="K107" i="11"/>
  <c r="L107" i="11" s="1"/>
  <c r="M107" i="11" s="1"/>
  <c r="J107" i="11"/>
  <c r="K103" i="11"/>
  <c r="L103" i="11" s="1"/>
  <c r="J103" i="11"/>
  <c r="K99" i="11"/>
  <c r="L99" i="11" s="1"/>
  <c r="M99" i="11" s="1"/>
  <c r="J99" i="11"/>
  <c r="K95" i="11"/>
  <c r="L95" i="11" s="1"/>
  <c r="J95" i="11"/>
  <c r="K91" i="11"/>
  <c r="L91" i="11" s="1"/>
  <c r="M91" i="11" s="1"/>
  <c r="J91" i="11"/>
  <c r="K87" i="11"/>
  <c r="L87" i="11" s="1"/>
  <c r="J87" i="11"/>
  <c r="K83" i="11"/>
  <c r="L83" i="11" s="1"/>
  <c r="M83" i="11" s="1"/>
  <c r="J83" i="11"/>
  <c r="K79" i="11"/>
  <c r="L79" i="11" s="1"/>
  <c r="J79" i="11"/>
  <c r="K75" i="11"/>
  <c r="L75" i="11" s="1"/>
  <c r="M75" i="11" s="1"/>
  <c r="J75" i="11"/>
  <c r="K71" i="11"/>
  <c r="L71" i="11" s="1"/>
  <c r="J71" i="11"/>
  <c r="K67" i="11"/>
  <c r="L67" i="11" s="1"/>
  <c r="M67" i="11" s="1"/>
  <c r="J67" i="11"/>
  <c r="K63" i="11"/>
  <c r="L63" i="11" s="1"/>
  <c r="J63" i="11"/>
  <c r="K59" i="11"/>
  <c r="L59" i="11" s="1"/>
  <c r="M59" i="11" s="1"/>
  <c r="J59" i="11"/>
  <c r="K55" i="11"/>
  <c r="L55" i="11" s="1"/>
  <c r="J55" i="11"/>
  <c r="K51" i="11"/>
  <c r="L51" i="11" s="1"/>
  <c r="M51" i="11" s="1"/>
  <c r="J51" i="11"/>
  <c r="K47" i="11"/>
  <c r="L47" i="11" s="1"/>
  <c r="J47" i="11"/>
  <c r="K43" i="11"/>
  <c r="L43" i="11" s="1"/>
  <c r="M43" i="11" s="1"/>
  <c r="J43" i="11"/>
  <c r="K39" i="11"/>
  <c r="L39" i="11" s="1"/>
  <c r="J39" i="11"/>
  <c r="K35" i="11"/>
  <c r="L35" i="11" s="1"/>
  <c r="M35" i="11" s="1"/>
  <c r="J35" i="11"/>
  <c r="K31" i="11"/>
  <c r="L31" i="11" s="1"/>
  <c r="J31" i="11"/>
  <c r="K27" i="11"/>
  <c r="L27" i="11" s="1"/>
  <c r="M27" i="11" s="1"/>
  <c r="J27" i="11"/>
  <c r="K23" i="11"/>
  <c r="L23" i="11" s="1"/>
  <c r="J23" i="11"/>
  <c r="K19" i="11"/>
  <c r="L19" i="11" s="1"/>
  <c r="M19" i="11" s="1"/>
  <c r="J19" i="11"/>
  <c r="K15" i="11"/>
  <c r="L15" i="11" s="1"/>
  <c r="J15" i="11"/>
  <c r="K11" i="11"/>
  <c r="L11" i="11" s="1"/>
  <c r="M11" i="11" s="1"/>
  <c r="J11" i="11"/>
  <c r="K7" i="11"/>
  <c r="L7" i="11" s="1"/>
  <c r="J7" i="11"/>
  <c r="K3" i="11"/>
  <c r="L3" i="11" s="1"/>
  <c r="M3" i="11" s="1"/>
  <c r="J3" i="11"/>
  <c r="M71" i="11"/>
  <c r="M356" i="10"/>
  <c r="M156" i="10"/>
  <c r="M93" i="10"/>
  <c r="M61" i="10"/>
  <c r="M29" i="10"/>
  <c r="J346" i="11"/>
  <c r="K346" i="11"/>
  <c r="L346" i="11" s="1"/>
  <c r="K342" i="11"/>
  <c r="L342" i="11" s="1"/>
  <c r="J342" i="11"/>
  <c r="J338" i="11"/>
  <c r="K338" i="11"/>
  <c r="L338" i="11" s="1"/>
  <c r="K334" i="11"/>
  <c r="L334" i="11" s="1"/>
  <c r="J334" i="11"/>
  <c r="J330" i="11"/>
  <c r="K330" i="11"/>
  <c r="L330" i="11" s="1"/>
  <c r="K326" i="11"/>
  <c r="L326" i="11" s="1"/>
  <c r="J326" i="11"/>
  <c r="J322" i="11"/>
  <c r="K322" i="11"/>
  <c r="L322" i="11" s="1"/>
  <c r="K318" i="11"/>
  <c r="L318" i="11" s="1"/>
  <c r="J318" i="11"/>
  <c r="J314" i="11"/>
  <c r="K314" i="11"/>
  <c r="L314" i="11" s="1"/>
  <c r="K310" i="11"/>
  <c r="L310" i="11" s="1"/>
  <c r="J310" i="11"/>
  <c r="J306" i="11"/>
  <c r="K306" i="11"/>
  <c r="L306" i="11" s="1"/>
  <c r="K302" i="11"/>
  <c r="L302" i="11" s="1"/>
  <c r="J302" i="11"/>
  <c r="J298" i="11"/>
  <c r="K298" i="11"/>
  <c r="L298" i="11" s="1"/>
  <c r="K294" i="11"/>
  <c r="L294" i="11" s="1"/>
  <c r="J294" i="11"/>
  <c r="J290" i="11"/>
  <c r="K290" i="11"/>
  <c r="L290" i="11" s="1"/>
  <c r="K286" i="11"/>
  <c r="L286" i="11" s="1"/>
  <c r="J286" i="11"/>
  <c r="J282" i="11"/>
  <c r="K282" i="11"/>
  <c r="L282" i="11" s="1"/>
  <c r="K278" i="11"/>
  <c r="L278" i="11" s="1"/>
  <c r="J278" i="11"/>
  <c r="J274" i="11"/>
  <c r="K274" i="11"/>
  <c r="L274" i="11" s="1"/>
  <c r="K270" i="11"/>
  <c r="L270" i="11" s="1"/>
  <c r="J270" i="11"/>
  <c r="J266" i="11"/>
  <c r="K266" i="11"/>
  <c r="L266" i="11" s="1"/>
  <c r="K262" i="11"/>
  <c r="L262" i="11" s="1"/>
  <c r="J262" i="11"/>
  <c r="J258" i="11"/>
  <c r="K258" i="11"/>
  <c r="L258" i="11" s="1"/>
  <c r="K254" i="11"/>
  <c r="L254" i="11" s="1"/>
  <c r="J254" i="11"/>
  <c r="J250" i="11"/>
  <c r="K250" i="11"/>
  <c r="L250" i="11" s="1"/>
  <c r="K246" i="11"/>
  <c r="L246" i="11" s="1"/>
  <c r="J246" i="11"/>
  <c r="J242" i="11"/>
  <c r="K242" i="11"/>
  <c r="L242" i="11" s="1"/>
  <c r="K238" i="11"/>
  <c r="L238" i="11" s="1"/>
  <c r="J238" i="11"/>
  <c r="J234" i="11"/>
  <c r="K234" i="11"/>
  <c r="L234" i="11" s="1"/>
  <c r="K230" i="11"/>
  <c r="L230" i="11" s="1"/>
  <c r="J230" i="11"/>
  <c r="J226" i="11"/>
  <c r="K226" i="11"/>
  <c r="L226" i="11" s="1"/>
  <c r="K222" i="11"/>
  <c r="L222" i="11" s="1"/>
  <c r="J222" i="11"/>
  <c r="J218" i="11"/>
  <c r="K218" i="11"/>
  <c r="L218" i="11" s="1"/>
  <c r="K214" i="11"/>
  <c r="L214" i="11" s="1"/>
  <c r="J214" i="11"/>
  <c r="K210" i="11"/>
  <c r="L210" i="11" s="1"/>
  <c r="J210" i="11"/>
  <c r="K206" i="11"/>
  <c r="L206" i="11" s="1"/>
  <c r="J206" i="11"/>
  <c r="K202" i="11"/>
  <c r="L202" i="11" s="1"/>
  <c r="J202" i="11"/>
  <c r="K198" i="11"/>
  <c r="L198" i="11" s="1"/>
  <c r="J198" i="11"/>
  <c r="K194" i="11"/>
  <c r="L194" i="11" s="1"/>
  <c r="J194" i="11"/>
  <c r="K190" i="11"/>
  <c r="L190" i="11" s="1"/>
  <c r="J190" i="11"/>
  <c r="K186" i="11"/>
  <c r="L186" i="11" s="1"/>
  <c r="J186" i="11"/>
  <c r="K182" i="11"/>
  <c r="L182" i="11" s="1"/>
  <c r="J182" i="11"/>
  <c r="K178" i="11"/>
  <c r="L178" i="11" s="1"/>
  <c r="J178" i="11"/>
  <c r="K174" i="11"/>
  <c r="L174" i="11" s="1"/>
  <c r="J174" i="11"/>
  <c r="K170" i="11"/>
  <c r="L170" i="11" s="1"/>
  <c r="J170" i="11"/>
  <c r="K166" i="11"/>
  <c r="L166" i="11" s="1"/>
  <c r="J166" i="11"/>
  <c r="K162" i="11"/>
  <c r="L162" i="11" s="1"/>
  <c r="J162" i="11"/>
  <c r="K158" i="11"/>
  <c r="L158" i="11" s="1"/>
  <c r="J158" i="11"/>
  <c r="K154" i="11"/>
  <c r="L154" i="11" s="1"/>
  <c r="M154" i="11" s="1"/>
  <c r="J154" i="11"/>
  <c r="K150" i="11"/>
  <c r="L150" i="11" s="1"/>
  <c r="J150" i="11"/>
  <c r="K146" i="11"/>
  <c r="L146" i="11" s="1"/>
  <c r="J146" i="11"/>
  <c r="K142" i="11"/>
  <c r="L142" i="11" s="1"/>
  <c r="J142" i="11"/>
  <c r="K138" i="11"/>
  <c r="L138" i="11" s="1"/>
  <c r="M138" i="11" s="1"/>
  <c r="J138" i="11"/>
  <c r="K134" i="11"/>
  <c r="L134" i="11" s="1"/>
  <c r="J134" i="11"/>
  <c r="K130" i="11"/>
  <c r="L130" i="11" s="1"/>
  <c r="J130" i="11"/>
  <c r="K126" i="11"/>
  <c r="L126" i="11" s="1"/>
  <c r="J126" i="11"/>
  <c r="K122" i="11"/>
  <c r="L122" i="11" s="1"/>
  <c r="J122" i="11"/>
  <c r="K118" i="11"/>
  <c r="L118" i="11" s="1"/>
  <c r="J118" i="11"/>
  <c r="K114" i="11"/>
  <c r="L114" i="11" s="1"/>
  <c r="J114" i="11"/>
  <c r="K110" i="11"/>
  <c r="L110" i="11" s="1"/>
  <c r="J110" i="11"/>
  <c r="K106" i="11"/>
  <c r="L106" i="11" s="1"/>
  <c r="M106" i="11" s="1"/>
  <c r="J106" i="11"/>
  <c r="K102" i="11"/>
  <c r="L102" i="11" s="1"/>
  <c r="J102" i="11"/>
  <c r="K98" i="11"/>
  <c r="L98" i="11" s="1"/>
  <c r="J98" i="11"/>
  <c r="K94" i="11"/>
  <c r="L94" i="11" s="1"/>
  <c r="J94" i="11"/>
  <c r="K90" i="11"/>
  <c r="L90" i="11" s="1"/>
  <c r="M90" i="11" s="1"/>
  <c r="J90" i="11"/>
  <c r="K86" i="11"/>
  <c r="L86" i="11" s="1"/>
  <c r="J86" i="11"/>
  <c r="K82" i="11"/>
  <c r="L82" i="11" s="1"/>
  <c r="J82" i="11"/>
  <c r="K78" i="11"/>
  <c r="L78" i="11" s="1"/>
  <c r="J78" i="11"/>
  <c r="K74" i="11"/>
  <c r="L74" i="11" s="1"/>
  <c r="J74" i="11"/>
  <c r="K70" i="11"/>
  <c r="L70" i="11" s="1"/>
  <c r="J70" i="11"/>
  <c r="K66" i="11"/>
  <c r="L66" i="11" s="1"/>
  <c r="J66" i="11"/>
  <c r="K62" i="11"/>
  <c r="L62" i="11" s="1"/>
  <c r="J62" i="11"/>
  <c r="K58" i="11"/>
  <c r="L58" i="11" s="1"/>
  <c r="M58" i="11" s="1"/>
  <c r="J58" i="11"/>
  <c r="K54" i="11"/>
  <c r="L54" i="11" s="1"/>
  <c r="J54" i="11"/>
  <c r="K50" i="11"/>
  <c r="L50" i="11" s="1"/>
  <c r="J50" i="11"/>
  <c r="K46" i="11"/>
  <c r="L46" i="11" s="1"/>
  <c r="J46" i="11"/>
  <c r="K42" i="11"/>
  <c r="L42" i="11" s="1"/>
  <c r="M42" i="11" s="1"/>
  <c r="J42" i="11"/>
  <c r="K38" i="11"/>
  <c r="L38" i="11" s="1"/>
  <c r="J38" i="11"/>
  <c r="K34" i="11"/>
  <c r="L34" i="11" s="1"/>
  <c r="J34" i="11"/>
  <c r="K30" i="11"/>
  <c r="L30" i="11" s="1"/>
  <c r="J30" i="11"/>
  <c r="K26" i="11"/>
  <c r="L26" i="11" s="1"/>
  <c r="M26" i="11" s="1"/>
  <c r="J26" i="11"/>
  <c r="K22" i="11"/>
  <c r="L22" i="11" s="1"/>
  <c r="J22" i="11"/>
  <c r="K18" i="11"/>
  <c r="L18" i="11" s="1"/>
  <c r="J18" i="11"/>
  <c r="K14" i="11"/>
  <c r="L14" i="11" s="1"/>
  <c r="J14" i="11"/>
  <c r="K10" i="11"/>
  <c r="L10" i="11" s="1"/>
  <c r="M10" i="11" s="1"/>
  <c r="J10" i="11"/>
  <c r="K6" i="11"/>
  <c r="L6" i="11" s="1"/>
  <c r="J6" i="11"/>
  <c r="M170" i="11"/>
  <c r="M122" i="11"/>
  <c r="M74" i="11"/>
  <c r="M9" i="11"/>
  <c r="M310" i="10"/>
  <c r="M334" i="10"/>
  <c r="M318" i="10"/>
  <c r="M302" i="10"/>
  <c r="J59" i="10"/>
  <c r="K59" i="10"/>
  <c r="L59" i="10" s="1"/>
  <c r="J226" i="10"/>
  <c r="M226" i="10" s="1"/>
  <c r="J210" i="10"/>
  <c r="M189" i="10"/>
  <c r="J178" i="10"/>
  <c r="M178" i="10" s="1"/>
  <c r="J162" i="10"/>
  <c r="M157" i="10"/>
  <c r="J146" i="10"/>
  <c r="M141" i="10"/>
  <c r="J130" i="10"/>
  <c r="M125" i="10"/>
  <c r="J114" i="10"/>
  <c r="M114" i="10" s="1"/>
  <c r="M109" i="10"/>
  <c r="J98" i="10"/>
  <c r="J82" i="10"/>
  <c r="M82" i="10" s="1"/>
  <c r="J66" i="10"/>
  <c r="M66" i="10" s="1"/>
  <c r="J50" i="10"/>
  <c r="M50" i="10" s="1"/>
  <c r="J34" i="10"/>
  <c r="M34" i="10" s="1"/>
  <c r="J18" i="10"/>
  <c r="M18" i="10" s="1"/>
  <c r="J3" i="10"/>
  <c r="M3" i="10" s="1"/>
  <c r="K341" i="10"/>
  <c r="L341" i="10" s="1"/>
  <c r="M341" i="10" s="1"/>
  <c r="K325" i="10"/>
  <c r="L325" i="10" s="1"/>
  <c r="K309" i="10"/>
  <c r="L309" i="10" s="1"/>
  <c r="M309" i="10" s="1"/>
  <c r="K293" i="10"/>
  <c r="L293" i="10" s="1"/>
  <c r="M293" i="10" s="1"/>
  <c r="K277" i="10"/>
  <c r="L277" i="10" s="1"/>
  <c r="M277" i="10" s="1"/>
  <c r="K261" i="10"/>
  <c r="L261" i="10" s="1"/>
  <c r="M261" i="10" s="1"/>
  <c r="K245" i="10"/>
  <c r="L245" i="10" s="1"/>
  <c r="M245" i="10" s="1"/>
  <c r="J107" i="10"/>
  <c r="K107" i="10"/>
  <c r="L107" i="10" s="1"/>
  <c r="J91" i="10"/>
  <c r="K91" i="10"/>
  <c r="L91" i="10" s="1"/>
  <c r="J43" i="10"/>
  <c r="K43" i="10"/>
  <c r="L43" i="10" s="1"/>
  <c r="M269" i="10"/>
  <c r="M237" i="10"/>
  <c r="M221" i="10"/>
  <c r="M205" i="10"/>
  <c r="J194" i="10"/>
  <c r="M194" i="10" s="1"/>
  <c r="J336" i="10"/>
  <c r="M336" i="10" s="1"/>
  <c r="J320" i="10"/>
  <c r="M320" i="10" s="1"/>
  <c r="J230" i="10"/>
  <c r="M230" i="10" s="1"/>
  <c r="J214" i="10"/>
  <c r="J198" i="10"/>
  <c r="J182" i="10"/>
  <c r="J166" i="10"/>
  <c r="M166" i="10" s="1"/>
  <c r="J150" i="10"/>
  <c r="M150" i="10" s="1"/>
  <c r="J134" i="10"/>
  <c r="M134" i="10" s="1"/>
  <c r="J118" i="10"/>
  <c r="M118" i="10" s="1"/>
  <c r="J102" i="10"/>
  <c r="M102" i="10" s="1"/>
  <c r="J86" i="10"/>
  <c r="M86" i="10" s="1"/>
  <c r="J70" i="10"/>
  <c r="M70" i="10" s="1"/>
  <c r="J54" i="10"/>
  <c r="M54" i="10" s="1"/>
  <c r="J38" i="10"/>
  <c r="M38" i="10" s="1"/>
  <c r="J22" i="10"/>
  <c r="M22" i="10" s="1"/>
  <c r="J6" i="10"/>
  <c r="M6" i="10" s="1"/>
  <c r="K304" i="10"/>
  <c r="L304" i="10" s="1"/>
  <c r="M304" i="10" s="1"/>
  <c r="K288" i="10"/>
  <c r="L288" i="10" s="1"/>
  <c r="M288" i="10" s="1"/>
  <c r="K272" i="10"/>
  <c r="L272" i="10" s="1"/>
  <c r="M272" i="10" s="1"/>
  <c r="K256" i="10"/>
  <c r="L256" i="10" s="1"/>
  <c r="M256" i="10" s="1"/>
  <c r="K240" i="10"/>
  <c r="L240" i="10" s="1"/>
  <c r="M240" i="10" s="1"/>
  <c r="K235" i="10"/>
  <c r="L235" i="10" s="1"/>
  <c r="K229" i="10"/>
  <c r="L229" i="10" s="1"/>
  <c r="M229" i="10" s="1"/>
  <c r="K224" i="10"/>
  <c r="L224" i="10" s="1"/>
  <c r="M224" i="10" s="1"/>
  <c r="K219" i="10"/>
  <c r="L219" i="10" s="1"/>
  <c r="M219" i="10" s="1"/>
  <c r="K213" i="10"/>
  <c r="L213" i="10" s="1"/>
  <c r="M213" i="10" s="1"/>
  <c r="K208" i="10"/>
  <c r="L208" i="10" s="1"/>
  <c r="M208" i="10" s="1"/>
  <c r="K203" i="10"/>
  <c r="L203" i="10" s="1"/>
  <c r="M203" i="10" s="1"/>
  <c r="K197" i="10"/>
  <c r="L197" i="10" s="1"/>
  <c r="M197" i="10" s="1"/>
  <c r="K192" i="10"/>
  <c r="L192" i="10" s="1"/>
  <c r="M192" i="10" s="1"/>
  <c r="K187" i="10"/>
  <c r="L187" i="10" s="1"/>
  <c r="K181" i="10"/>
  <c r="L181" i="10" s="1"/>
  <c r="M181" i="10" s="1"/>
  <c r="K176" i="10"/>
  <c r="L176" i="10" s="1"/>
  <c r="M176" i="10" s="1"/>
  <c r="K171" i="10"/>
  <c r="L171" i="10" s="1"/>
  <c r="M171" i="10" s="1"/>
  <c r="K165" i="10"/>
  <c r="L165" i="10" s="1"/>
  <c r="M165" i="10" s="1"/>
  <c r="K160" i="10"/>
  <c r="L160" i="10" s="1"/>
  <c r="M160" i="10" s="1"/>
  <c r="K155" i="10"/>
  <c r="L155" i="10" s="1"/>
  <c r="M155" i="10" s="1"/>
  <c r="K149" i="10"/>
  <c r="L149" i="10" s="1"/>
  <c r="M149" i="10" s="1"/>
  <c r="K144" i="10"/>
  <c r="L144" i="10" s="1"/>
  <c r="K139" i="10"/>
  <c r="L139" i="10" s="1"/>
  <c r="M139" i="10" s="1"/>
  <c r="K133" i="10"/>
  <c r="L133" i="10" s="1"/>
  <c r="M133" i="10" s="1"/>
  <c r="K128" i="10"/>
  <c r="L128" i="10" s="1"/>
  <c r="M128" i="10" s="1"/>
  <c r="K123" i="10"/>
  <c r="L123" i="10" s="1"/>
  <c r="K117" i="10"/>
  <c r="L117" i="10" s="1"/>
  <c r="M117" i="10" s="1"/>
  <c r="K112" i="10"/>
  <c r="L112" i="10" s="1"/>
  <c r="M112" i="10" s="1"/>
  <c r="M342" i="10"/>
  <c r="M326" i="10"/>
  <c r="M286" i="10"/>
  <c r="J75" i="10"/>
  <c r="K75" i="10"/>
  <c r="L75" i="10" s="1"/>
  <c r="M253" i="10"/>
  <c r="J331" i="10"/>
  <c r="M331" i="10" s="1"/>
  <c r="J234" i="10"/>
  <c r="M234" i="10" s="1"/>
  <c r="J218" i="10"/>
  <c r="M218" i="10" s="1"/>
  <c r="J202" i="10"/>
  <c r="M202" i="10" s="1"/>
  <c r="J186" i="10"/>
  <c r="M186" i="10" s="1"/>
  <c r="J170" i="10"/>
  <c r="M170" i="10" s="1"/>
  <c r="J154" i="10"/>
  <c r="M154" i="10" s="1"/>
  <c r="J138" i="10"/>
  <c r="M138" i="10" s="1"/>
  <c r="J122" i="10"/>
  <c r="M122" i="10" s="1"/>
  <c r="J106" i="10"/>
  <c r="M106" i="10" s="1"/>
  <c r="J101" i="10"/>
  <c r="M101" i="10" s="1"/>
  <c r="J90" i="10"/>
  <c r="M90" i="10" s="1"/>
  <c r="J85" i="10"/>
  <c r="M85" i="10" s="1"/>
  <c r="J74" i="10"/>
  <c r="M74" i="10" s="1"/>
  <c r="J69" i="10"/>
  <c r="M69" i="10" s="1"/>
  <c r="J58" i="10"/>
  <c r="M58" i="10" s="1"/>
  <c r="J53" i="10"/>
  <c r="M53" i="10" s="1"/>
  <c r="J42" i="10"/>
  <c r="M42" i="10" s="1"/>
  <c r="J37" i="10"/>
  <c r="M37" i="10" s="1"/>
  <c r="J26" i="10"/>
  <c r="M26" i="10" s="1"/>
  <c r="J21" i="10"/>
  <c r="M21" i="10" s="1"/>
  <c r="J10" i="10"/>
  <c r="M10" i="10" s="1"/>
  <c r="J5" i="10"/>
  <c r="M5" i="10" s="1"/>
  <c r="K315" i="10"/>
  <c r="L315" i="10" s="1"/>
  <c r="M315" i="10" s="1"/>
  <c r="K299" i="10"/>
  <c r="L299" i="10" s="1"/>
  <c r="M299" i="10" s="1"/>
  <c r="K283" i="10"/>
  <c r="L283" i="10" s="1"/>
  <c r="M283" i="10" s="1"/>
  <c r="K267" i="10"/>
  <c r="L267" i="10" s="1"/>
  <c r="M267" i="10" s="1"/>
  <c r="K251" i="10"/>
  <c r="L251" i="10" s="1"/>
  <c r="M251" i="10" s="1"/>
  <c r="M148" i="10"/>
  <c r="M191" i="10"/>
  <c r="M99" i="10"/>
  <c r="M311" i="10"/>
  <c r="M279" i="10"/>
  <c r="M239" i="10"/>
  <c r="M231" i="10"/>
  <c r="M223" i="10"/>
  <c r="M195" i="10"/>
  <c r="M187" i="10"/>
  <c r="M163" i="10"/>
  <c r="M119" i="10"/>
  <c r="M79" i="10"/>
  <c r="M51" i="10"/>
  <c r="M27" i="10"/>
  <c r="M19" i="10"/>
  <c r="M185" i="10"/>
  <c r="M78" i="10"/>
  <c r="M46" i="10"/>
  <c r="M349" i="10"/>
  <c r="M333" i="10"/>
  <c r="M325" i="10"/>
  <c r="M317" i="10"/>
  <c r="M312" i="10"/>
  <c r="M306" i="10"/>
  <c r="M301" i="10"/>
  <c r="M296" i="10"/>
  <c r="M290" i="10"/>
  <c r="M285" i="10"/>
  <c r="M280" i="10"/>
  <c r="M258" i="10"/>
  <c r="M248" i="10"/>
  <c r="M242" i="10"/>
  <c r="M232" i="10"/>
  <c r="M216" i="10"/>
  <c r="M210" i="10"/>
  <c r="M200" i="10"/>
  <c r="M184" i="10"/>
  <c r="M168" i="10"/>
  <c r="M162" i="10"/>
  <c r="M146" i="10"/>
  <c r="M130" i="10"/>
  <c r="M98" i="10"/>
  <c r="M291" i="10"/>
  <c r="M275" i="10"/>
  <c r="M259" i="10"/>
  <c r="M235" i="10"/>
  <c r="M227" i="10"/>
  <c r="M211" i="10"/>
  <c r="M175" i="10"/>
  <c r="M131" i="10"/>
  <c r="M123" i="10"/>
  <c r="M91" i="10"/>
  <c r="M83" i="10"/>
  <c r="M63" i="10"/>
  <c r="M55" i="10"/>
  <c r="M47" i="10"/>
  <c r="M31" i="10"/>
  <c r="M23" i="10"/>
  <c r="M7" i="10"/>
  <c r="M217" i="10"/>
  <c r="M201" i="10"/>
  <c r="M14" i="10"/>
  <c r="M262" i="10"/>
  <c r="M214" i="10"/>
  <c r="M198" i="10"/>
  <c r="M182" i="10"/>
  <c r="M144" i="10"/>
  <c r="M140" i="10"/>
  <c r="M136" i="10"/>
  <c r="M124" i="10"/>
  <c r="M120" i="10"/>
  <c r="M116" i="10"/>
  <c r="M104" i="10"/>
  <c r="M96" i="10"/>
  <c r="M88" i="10"/>
  <c r="M84" i="10"/>
  <c r="M72" i="10"/>
  <c r="M68" i="10"/>
  <c r="M64" i="10"/>
  <c r="M56" i="10"/>
  <c r="M52" i="10"/>
  <c r="M48" i="10"/>
  <c r="M44" i="10"/>
  <c r="M40" i="10"/>
  <c r="M36" i="10"/>
  <c r="M32" i="10"/>
  <c r="M24" i="10"/>
  <c r="M16" i="10"/>
  <c r="M8" i="10"/>
  <c r="M4" i="10"/>
  <c r="A177" i="11"/>
  <c r="A270" i="11" s="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194" i="10"/>
  <c r="A276" i="10" s="1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195" i="9"/>
  <c r="A282" i="9" s="1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H88" i="8"/>
  <c r="H89" i="8"/>
  <c r="I89" i="8" s="1"/>
  <c r="H90" i="8"/>
  <c r="H91" i="8"/>
  <c r="H92" i="8"/>
  <c r="H93" i="8"/>
  <c r="H94" i="8"/>
  <c r="H95" i="8"/>
  <c r="I95" i="8" s="1"/>
  <c r="H96" i="8"/>
  <c r="H97" i="8"/>
  <c r="H98" i="8"/>
  <c r="H99" i="8"/>
  <c r="I99" i="8" s="1"/>
  <c r="K99" i="8" s="1"/>
  <c r="L99" i="8" s="1"/>
  <c r="H100" i="8"/>
  <c r="I100" i="8" s="1"/>
  <c r="H101" i="8"/>
  <c r="H102" i="8"/>
  <c r="H103" i="8"/>
  <c r="H104" i="8"/>
  <c r="H105" i="8"/>
  <c r="H106" i="8"/>
  <c r="H107" i="8"/>
  <c r="H108" i="8"/>
  <c r="H109" i="8"/>
  <c r="H110" i="8"/>
  <c r="H111" i="8"/>
  <c r="I111" i="8" s="1"/>
  <c r="H112" i="8"/>
  <c r="H113" i="8"/>
  <c r="H114" i="8"/>
  <c r="H115" i="8"/>
  <c r="I115" i="8" s="1"/>
  <c r="H116" i="8"/>
  <c r="I116" i="8" s="1"/>
  <c r="H117" i="8"/>
  <c r="H118" i="8"/>
  <c r="H119" i="8"/>
  <c r="H120" i="8"/>
  <c r="H121" i="8"/>
  <c r="H122" i="8"/>
  <c r="H123" i="8"/>
  <c r="H124" i="8"/>
  <c r="H125" i="8"/>
  <c r="H126" i="8"/>
  <c r="H127" i="8"/>
  <c r="I127" i="8" s="1"/>
  <c r="H128" i="8"/>
  <c r="H129" i="8"/>
  <c r="H130" i="8"/>
  <c r="H131" i="8"/>
  <c r="I131" i="8" s="1"/>
  <c r="H132" i="8"/>
  <c r="I132" i="8" s="1"/>
  <c r="H133" i="8"/>
  <c r="H134" i="8"/>
  <c r="H135" i="8"/>
  <c r="H136" i="8"/>
  <c r="H137" i="8"/>
  <c r="I137" i="8" s="1"/>
  <c r="H138" i="8"/>
  <c r="H139" i="8"/>
  <c r="H140" i="8"/>
  <c r="H141" i="8"/>
  <c r="H142" i="8"/>
  <c r="H143" i="8"/>
  <c r="I143" i="8" s="1"/>
  <c r="H144" i="8"/>
  <c r="H145" i="8"/>
  <c r="H146" i="8"/>
  <c r="H147" i="8"/>
  <c r="I147" i="8" s="1"/>
  <c r="H148" i="8"/>
  <c r="I148" i="8" s="1"/>
  <c r="H149" i="8"/>
  <c r="H150" i="8"/>
  <c r="H151" i="8"/>
  <c r="H152" i="8"/>
  <c r="H153" i="8"/>
  <c r="I153" i="8" s="1"/>
  <c r="H154" i="8"/>
  <c r="H155" i="8"/>
  <c r="H156" i="8"/>
  <c r="H157" i="8"/>
  <c r="H158" i="8"/>
  <c r="H159" i="8"/>
  <c r="I159" i="8" s="1"/>
  <c r="H160" i="8"/>
  <c r="H161" i="8"/>
  <c r="H162" i="8"/>
  <c r="H163" i="8"/>
  <c r="I163" i="8" s="1"/>
  <c r="H164" i="8"/>
  <c r="I164" i="8" s="1"/>
  <c r="H165" i="8"/>
  <c r="H166" i="8"/>
  <c r="H167" i="8"/>
  <c r="H168" i="8"/>
  <c r="H169" i="8"/>
  <c r="H170" i="8"/>
  <c r="H171" i="8"/>
  <c r="H172" i="8"/>
  <c r="H173" i="8"/>
  <c r="H174" i="8"/>
  <c r="H175" i="8"/>
  <c r="I175" i="8" s="1"/>
  <c r="H176" i="8"/>
  <c r="H177" i="8"/>
  <c r="H178" i="8"/>
  <c r="H179" i="8"/>
  <c r="I179" i="8" s="1"/>
  <c r="H180" i="8"/>
  <c r="I180" i="8" s="1"/>
  <c r="H181" i="8"/>
  <c r="H182" i="8"/>
  <c r="H183" i="8"/>
  <c r="H184" i="8"/>
  <c r="H185" i="8"/>
  <c r="H186" i="8"/>
  <c r="H187" i="8"/>
  <c r="H188" i="8"/>
  <c r="H189" i="8"/>
  <c r="H190" i="8"/>
  <c r="H191" i="8"/>
  <c r="I191" i="8" s="1"/>
  <c r="H192" i="8"/>
  <c r="H193" i="8"/>
  <c r="H194" i="8"/>
  <c r="H195" i="8"/>
  <c r="I195" i="8" s="1"/>
  <c r="H196" i="8"/>
  <c r="I196" i="8" s="1"/>
  <c r="H197" i="8"/>
  <c r="H198" i="8"/>
  <c r="H199" i="8"/>
  <c r="H200" i="8"/>
  <c r="H201" i="8"/>
  <c r="I201" i="8" s="1"/>
  <c r="H202" i="8"/>
  <c r="H203" i="8"/>
  <c r="H204" i="8"/>
  <c r="H205" i="8"/>
  <c r="H206" i="8"/>
  <c r="H207" i="8"/>
  <c r="I207" i="8" s="1"/>
  <c r="H208" i="8"/>
  <c r="H209" i="8"/>
  <c r="H210" i="8"/>
  <c r="H211" i="8"/>
  <c r="I211" i="8" s="1"/>
  <c r="J211" i="8" s="1"/>
  <c r="H212" i="8"/>
  <c r="I212" i="8" s="1"/>
  <c r="H213" i="8"/>
  <c r="H214" i="8"/>
  <c r="H215" i="8"/>
  <c r="H216" i="8"/>
  <c r="H217" i="8"/>
  <c r="I217" i="8" s="1"/>
  <c r="H218" i="8"/>
  <c r="H219" i="8"/>
  <c r="H220" i="8"/>
  <c r="H221" i="8"/>
  <c r="H222" i="8"/>
  <c r="H223" i="8"/>
  <c r="I223" i="8" s="1"/>
  <c r="H224" i="8"/>
  <c r="H225" i="8"/>
  <c r="H226" i="8"/>
  <c r="H227" i="8"/>
  <c r="I227" i="8" s="1"/>
  <c r="H228" i="8"/>
  <c r="I228" i="8" s="1"/>
  <c r="H229" i="8"/>
  <c r="H230" i="8"/>
  <c r="H231" i="8"/>
  <c r="H232" i="8"/>
  <c r="H233" i="8"/>
  <c r="H234" i="8"/>
  <c r="H235" i="8"/>
  <c r="H236" i="8"/>
  <c r="H237" i="8"/>
  <c r="H238" i="8"/>
  <c r="H239" i="8"/>
  <c r="I239" i="8" s="1"/>
  <c r="H240" i="8"/>
  <c r="H241" i="8"/>
  <c r="H242" i="8"/>
  <c r="H243" i="8"/>
  <c r="I243" i="8" s="1"/>
  <c r="J243" i="8" s="1"/>
  <c r="H244" i="8"/>
  <c r="I244" i="8" s="1"/>
  <c r="H245" i="8"/>
  <c r="H246" i="8"/>
  <c r="H247" i="8"/>
  <c r="H248" i="8"/>
  <c r="H249" i="8"/>
  <c r="H250" i="8"/>
  <c r="H251" i="8"/>
  <c r="H252" i="8"/>
  <c r="H253" i="8"/>
  <c r="H254" i="8"/>
  <c r="H255" i="8"/>
  <c r="I255" i="8" s="1"/>
  <c r="H256" i="8"/>
  <c r="H257" i="8"/>
  <c r="H258" i="8"/>
  <c r="I258" i="8" s="1"/>
  <c r="K258" i="8" s="1"/>
  <c r="L258" i="8" s="1"/>
  <c r="H259" i="8"/>
  <c r="I259" i="8" s="1"/>
  <c r="H260" i="8"/>
  <c r="I260" i="8" s="1"/>
  <c r="H261" i="8"/>
  <c r="H262" i="8"/>
  <c r="I262" i="8" s="1"/>
  <c r="H263" i="8"/>
  <c r="I263" i="8" s="1"/>
  <c r="H264" i="8"/>
  <c r="I264" i="8" s="1"/>
  <c r="H265" i="8"/>
  <c r="H266" i="8"/>
  <c r="I266" i="8" s="1"/>
  <c r="K266" i="8" s="1"/>
  <c r="L266" i="8" s="1"/>
  <c r="H267" i="8"/>
  <c r="I267" i="8" s="1"/>
  <c r="H268" i="8"/>
  <c r="I268" i="8" s="1"/>
  <c r="H269" i="8"/>
  <c r="H270" i="8"/>
  <c r="I270" i="8" s="1"/>
  <c r="H271" i="8"/>
  <c r="I271" i="8" s="1"/>
  <c r="H272" i="8"/>
  <c r="I272" i="8" s="1"/>
  <c r="H273" i="8"/>
  <c r="H274" i="8"/>
  <c r="I274" i="8" s="1"/>
  <c r="H275" i="8"/>
  <c r="I275" i="8" s="1"/>
  <c r="J275" i="8" s="1"/>
  <c r="H276" i="8"/>
  <c r="I276" i="8" s="1"/>
  <c r="H277" i="8"/>
  <c r="H278" i="8"/>
  <c r="I278" i="8" s="1"/>
  <c r="H279" i="8"/>
  <c r="I279" i="8" s="1"/>
  <c r="H280" i="8"/>
  <c r="I280" i="8" s="1"/>
  <c r="H281" i="8"/>
  <c r="H282" i="8"/>
  <c r="I282" i="8" s="1"/>
  <c r="K282" i="8" s="1"/>
  <c r="L282" i="8" s="1"/>
  <c r="H283" i="8"/>
  <c r="I283" i="8" s="1"/>
  <c r="H284" i="8"/>
  <c r="I284" i="8" s="1"/>
  <c r="H285" i="8"/>
  <c r="H286" i="8"/>
  <c r="I286" i="8" s="1"/>
  <c r="H287" i="8"/>
  <c r="I287" i="8" s="1"/>
  <c r="H288" i="8"/>
  <c r="I288" i="8" s="1"/>
  <c r="H289" i="8"/>
  <c r="H290" i="8"/>
  <c r="I290" i="8" s="1"/>
  <c r="H291" i="8"/>
  <c r="I291" i="8" s="1"/>
  <c r="H292" i="8"/>
  <c r="I292" i="8" s="1"/>
  <c r="H293" i="8"/>
  <c r="H294" i="8"/>
  <c r="I294" i="8" s="1"/>
  <c r="H295" i="8"/>
  <c r="I295" i="8" s="1"/>
  <c r="H296" i="8"/>
  <c r="I296" i="8" s="1"/>
  <c r="H297" i="8"/>
  <c r="H298" i="8"/>
  <c r="I298" i="8" s="1"/>
  <c r="K298" i="8" s="1"/>
  <c r="L298" i="8" s="1"/>
  <c r="H299" i="8"/>
  <c r="I299" i="8" s="1"/>
  <c r="J299" i="8" s="1"/>
  <c r="H300" i="8"/>
  <c r="I300" i="8" s="1"/>
  <c r="H301" i="8"/>
  <c r="H302" i="8"/>
  <c r="I302" i="8" s="1"/>
  <c r="H303" i="8"/>
  <c r="I303" i="8" s="1"/>
  <c r="H304" i="8"/>
  <c r="I304" i="8" s="1"/>
  <c r="H305" i="8"/>
  <c r="H306" i="8"/>
  <c r="H307" i="8"/>
  <c r="I307" i="8" s="1"/>
  <c r="H308" i="8"/>
  <c r="I308" i="8" s="1"/>
  <c r="H309" i="8"/>
  <c r="H310" i="8"/>
  <c r="H311" i="8"/>
  <c r="I311" i="8" s="1"/>
  <c r="H312" i="8"/>
  <c r="I312" i="8" s="1"/>
  <c r="H313" i="8"/>
  <c r="H314" i="8"/>
  <c r="H315" i="8"/>
  <c r="I315" i="8" s="1"/>
  <c r="H316" i="8"/>
  <c r="I316" i="8" s="1"/>
  <c r="H317" i="8"/>
  <c r="H318" i="8"/>
  <c r="H319" i="8"/>
  <c r="I319" i="8" s="1"/>
  <c r="H320" i="8"/>
  <c r="I320" i="8" s="1"/>
  <c r="J320" i="8" s="1"/>
  <c r="H321" i="8"/>
  <c r="H322" i="8"/>
  <c r="H323" i="8"/>
  <c r="I323" i="8" s="1"/>
  <c r="H324" i="8"/>
  <c r="I324" i="8" s="1"/>
  <c r="H325" i="8"/>
  <c r="H326" i="8"/>
  <c r="H327" i="8"/>
  <c r="I327" i="8" s="1"/>
  <c r="H328" i="8"/>
  <c r="I328" i="8" s="1"/>
  <c r="H329" i="8"/>
  <c r="H330" i="8"/>
  <c r="H331" i="8"/>
  <c r="I331" i="8" s="1"/>
  <c r="H332" i="8"/>
  <c r="I332" i="8" s="1"/>
  <c r="H333" i="8"/>
  <c r="H334" i="8"/>
  <c r="H335" i="8"/>
  <c r="I335" i="8" s="1"/>
  <c r="H336" i="8"/>
  <c r="I336" i="8" s="1"/>
  <c r="H337" i="8"/>
  <c r="H338" i="8"/>
  <c r="H339" i="8"/>
  <c r="I339" i="8" s="1"/>
  <c r="H340" i="8"/>
  <c r="I340" i="8" s="1"/>
  <c r="H341" i="8"/>
  <c r="H342" i="8"/>
  <c r="H343" i="8"/>
  <c r="I343" i="8" s="1"/>
  <c r="H344" i="8"/>
  <c r="I344" i="8" s="1"/>
  <c r="H345" i="8"/>
  <c r="H346" i="8"/>
  <c r="H347" i="8"/>
  <c r="I347" i="8" s="1"/>
  <c r="H348" i="8"/>
  <c r="I348" i="8" s="1"/>
  <c r="H349" i="8"/>
  <c r="H350" i="8"/>
  <c r="H351" i="8"/>
  <c r="I351" i="8" s="1"/>
  <c r="H352" i="8"/>
  <c r="I352" i="8" s="1"/>
  <c r="H353" i="8"/>
  <c r="H354" i="8"/>
  <c r="H355" i="8"/>
  <c r="H356" i="8"/>
  <c r="I356" i="8" s="1"/>
  <c r="H357" i="8"/>
  <c r="H358" i="8"/>
  <c r="H359" i="8"/>
  <c r="H360" i="8"/>
  <c r="I360" i="8" s="1"/>
  <c r="H361" i="8"/>
  <c r="H362" i="8"/>
  <c r="H363" i="8"/>
  <c r="H364" i="8"/>
  <c r="I364" i="8" s="1"/>
  <c r="H365" i="8"/>
  <c r="H366" i="8"/>
  <c r="H367" i="8"/>
  <c r="H368" i="8"/>
  <c r="I368" i="8" s="1"/>
  <c r="H369" i="8"/>
  <c r="H370" i="8"/>
  <c r="H371" i="8"/>
  <c r="H372" i="8"/>
  <c r="I372" i="8" s="1"/>
  <c r="H373" i="8"/>
  <c r="H374" i="8"/>
  <c r="H375" i="8"/>
  <c r="H376" i="8"/>
  <c r="I376" i="8" s="1"/>
  <c r="H377" i="8"/>
  <c r="H378" i="8"/>
  <c r="H379" i="8"/>
  <c r="H380" i="8"/>
  <c r="I380" i="8" s="1"/>
  <c r="H381" i="8"/>
  <c r="H382" i="8"/>
  <c r="H383" i="8"/>
  <c r="H384" i="8"/>
  <c r="I384" i="8" s="1"/>
  <c r="J384" i="8" s="1"/>
  <c r="H385" i="8"/>
  <c r="H386" i="8"/>
  <c r="H387" i="8"/>
  <c r="H388" i="8"/>
  <c r="I388" i="8" s="1"/>
  <c r="H389" i="8"/>
  <c r="H390" i="8"/>
  <c r="H391" i="8"/>
  <c r="H392" i="8"/>
  <c r="I392" i="8" s="1"/>
  <c r="H393" i="8"/>
  <c r="H394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2" i="8"/>
  <c r="M222" i="11" l="1"/>
  <c r="M5" i="11"/>
  <c r="M13" i="11"/>
  <c r="M21" i="11"/>
  <c r="M29" i="11"/>
  <c r="M37" i="11"/>
  <c r="M45" i="11"/>
  <c r="M53" i="11"/>
  <c r="M61" i="11"/>
  <c r="M69" i="11"/>
  <c r="M77" i="11"/>
  <c r="M85" i="11"/>
  <c r="M93" i="11"/>
  <c r="M101" i="11"/>
  <c r="M109" i="11"/>
  <c r="M117" i="11"/>
  <c r="M125" i="11"/>
  <c r="M133" i="11"/>
  <c r="M141" i="11"/>
  <c r="M149" i="11"/>
  <c r="M157" i="11"/>
  <c r="M165" i="11"/>
  <c r="M173" i="11"/>
  <c r="M181" i="11"/>
  <c r="M189" i="11"/>
  <c r="M197" i="11"/>
  <c r="M205" i="11"/>
  <c r="M213" i="11"/>
  <c r="M221" i="11"/>
  <c r="M229" i="11"/>
  <c r="M237" i="11"/>
  <c r="M245" i="11"/>
  <c r="M253" i="11"/>
  <c r="M261" i="11"/>
  <c r="M269" i="11"/>
  <c r="M277" i="11"/>
  <c r="M285" i="11"/>
  <c r="M293" i="11"/>
  <c r="M301" i="11"/>
  <c r="M309" i="11"/>
  <c r="M317" i="11"/>
  <c r="M325" i="11"/>
  <c r="M333" i="11"/>
  <c r="M341" i="11"/>
  <c r="M43" i="10"/>
  <c r="M7" i="11"/>
  <c r="M135" i="11"/>
  <c r="M199" i="11"/>
  <c r="M263" i="11"/>
  <c r="M200" i="11"/>
  <c r="M216" i="11"/>
  <c r="M232" i="11"/>
  <c r="M248" i="11"/>
  <c r="M264" i="11"/>
  <c r="M280" i="11"/>
  <c r="M296" i="11"/>
  <c r="M312" i="11"/>
  <c r="M344" i="11"/>
  <c r="M33" i="10"/>
  <c r="M295" i="10"/>
  <c r="M350" i="10"/>
  <c r="M35" i="10"/>
  <c r="M207" i="10"/>
  <c r="M247" i="10"/>
  <c r="M67" i="10"/>
  <c r="M143" i="10"/>
  <c r="M215" i="10"/>
  <c r="M39" i="10"/>
  <c r="M75" i="10"/>
  <c r="M107" i="10"/>
  <c r="M343" i="10"/>
  <c r="M209" i="10"/>
  <c r="M337" i="10"/>
  <c r="M115" i="10"/>
  <c r="M287" i="10"/>
  <c r="M351" i="10"/>
  <c r="M145" i="10"/>
  <c r="M95" i="10"/>
  <c r="M179" i="10"/>
  <c r="M307" i="10"/>
  <c r="M151" i="10"/>
  <c r="M103" i="10"/>
  <c r="M167" i="10"/>
  <c r="M6" i="11"/>
  <c r="M14" i="11"/>
  <c r="M22" i="11"/>
  <c r="M30" i="11"/>
  <c r="M38" i="11"/>
  <c r="M46" i="11"/>
  <c r="M54" i="11"/>
  <c r="M62" i="11"/>
  <c r="M70" i="11"/>
  <c r="M78" i="11"/>
  <c r="M86" i="11"/>
  <c r="M94" i="11"/>
  <c r="M102" i="11"/>
  <c r="M110" i="11"/>
  <c r="M118" i="11"/>
  <c r="M126" i="11"/>
  <c r="M134" i="11"/>
  <c r="M142" i="11"/>
  <c r="M150" i="11"/>
  <c r="M158" i="11"/>
  <c r="M166" i="11"/>
  <c r="M174" i="11"/>
  <c r="M182" i="11"/>
  <c r="M190" i="11"/>
  <c r="M198" i="11"/>
  <c r="M206" i="11"/>
  <c r="M214" i="11"/>
  <c r="M230" i="11"/>
  <c r="M238" i="11"/>
  <c r="M246" i="11"/>
  <c r="M254" i="11"/>
  <c r="M262" i="11"/>
  <c r="M270" i="11"/>
  <c r="M278" i="11"/>
  <c r="M286" i="11"/>
  <c r="M294" i="11"/>
  <c r="M302" i="11"/>
  <c r="M310" i="11"/>
  <c r="M318" i="11"/>
  <c r="M326" i="11"/>
  <c r="M334" i="11"/>
  <c r="M342" i="11"/>
  <c r="M23" i="11"/>
  <c r="M39" i="11"/>
  <c r="M55" i="11"/>
  <c r="M87" i="11"/>
  <c r="M103" i="11"/>
  <c r="M119" i="11"/>
  <c r="M151" i="11"/>
  <c r="M167" i="11"/>
  <c r="M183" i="11"/>
  <c r="M215" i="11"/>
  <c r="M231" i="11"/>
  <c r="M247" i="11"/>
  <c r="M279" i="11"/>
  <c r="M295" i="11"/>
  <c r="M311" i="11"/>
  <c r="M343" i="11"/>
  <c r="M15" i="11"/>
  <c r="M31" i="11"/>
  <c r="M47" i="11"/>
  <c r="M63" i="11"/>
  <c r="M79" i="11"/>
  <c r="M95" i="11"/>
  <c r="M111" i="11"/>
  <c r="M127" i="11"/>
  <c r="M143" i="11"/>
  <c r="M159" i="11"/>
  <c r="M175" i="11"/>
  <c r="M191" i="11"/>
  <c r="M207" i="11"/>
  <c r="M223" i="11"/>
  <c r="M239" i="11"/>
  <c r="M255" i="11"/>
  <c r="M271" i="11"/>
  <c r="M287" i="11"/>
  <c r="M303" i="11"/>
  <c r="M319" i="11"/>
  <c r="M335" i="11"/>
  <c r="M18" i="11"/>
  <c r="M34" i="11"/>
  <c r="M50" i="11"/>
  <c r="M66" i="11"/>
  <c r="M82" i="11"/>
  <c r="M98" i="11"/>
  <c r="M114" i="11"/>
  <c r="M130" i="11"/>
  <c r="M146" i="11"/>
  <c r="M162" i="11"/>
  <c r="M178" i="11"/>
  <c r="M186" i="11"/>
  <c r="M194" i="11"/>
  <c r="M202" i="11"/>
  <c r="M210" i="11"/>
  <c r="M218" i="11"/>
  <c r="M226" i="11"/>
  <c r="M234" i="11"/>
  <c r="M242" i="11"/>
  <c r="M250" i="11"/>
  <c r="M258" i="11"/>
  <c r="M266" i="11"/>
  <c r="M274" i="11"/>
  <c r="M282" i="11"/>
  <c r="M290" i="11"/>
  <c r="M298" i="11"/>
  <c r="M306" i="11"/>
  <c r="M314" i="11"/>
  <c r="M322" i="11"/>
  <c r="M330" i="11"/>
  <c r="M338" i="11"/>
  <c r="M346" i="11"/>
  <c r="M235" i="11"/>
  <c r="M243" i="11"/>
  <c r="M251" i="11"/>
  <c r="M259" i="11"/>
  <c r="M267" i="11"/>
  <c r="M275" i="11"/>
  <c r="M283" i="11"/>
  <c r="M291" i="11"/>
  <c r="M299" i="11"/>
  <c r="M307" i="11"/>
  <c r="M315" i="11"/>
  <c r="M323" i="11"/>
  <c r="M331" i="11"/>
  <c r="M339" i="11"/>
  <c r="M196" i="11"/>
  <c r="M212" i="11"/>
  <c r="M228" i="11"/>
  <c r="M8" i="11"/>
  <c r="M16" i="11"/>
  <c r="M24" i="11"/>
  <c r="M32" i="11"/>
  <c r="M40" i="11"/>
  <c r="M48" i="11"/>
  <c r="M56" i="11"/>
  <c r="M64" i="11"/>
  <c r="M72" i="11"/>
  <c r="M80" i="11"/>
  <c r="M88" i="11"/>
  <c r="M96" i="11"/>
  <c r="M104" i="11"/>
  <c r="M112" i="11"/>
  <c r="M120" i="11"/>
  <c r="M128" i="11"/>
  <c r="M136" i="11"/>
  <c r="M144" i="11"/>
  <c r="M152" i="11"/>
  <c r="M160" i="11"/>
  <c r="M168" i="11"/>
  <c r="M176" i="11"/>
  <c r="M184" i="11"/>
  <c r="M192" i="11"/>
  <c r="M208" i="11"/>
  <c r="M224" i="11"/>
  <c r="M240" i="11"/>
  <c r="M256" i="11"/>
  <c r="M272" i="11"/>
  <c r="M288" i="11"/>
  <c r="M304" i="11"/>
  <c r="M320" i="11"/>
  <c r="M336" i="11"/>
  <c r="M273" i="10"/>
  <c r="M81" i="10"/>
  <c r="M236" i="10"/>
  <c r="M332" i="10"/>
  <c r="M271" i="10"/>
  <c r="M327" i="10"/>
  <c r="J282" i="8"/>
  <c r="A205" i="10"/>
  <c r="A184" i="11"/>
  <c r="A192" i="11"/>
  <c r="A200" i="11"/>
  <c r="A208" i="11"/>
  <c r="A216" i="11"/>
  <c r="A224" i="11"/>
  <c r="A232" i="11"/>
  <c r="A240" i="11"/>
  <c r="A248" i="11"/>
  <c r="A256" i="11"/>
  <c r="A264" i="11"/>
  <c r="A272" i="11"/>
  <c r="A280" i="11" s="1"/>
  <c r="A213" i="10"/>
  <c r="A179" i="11"/>
  <c r="A187" i="11"/>
  <c r="A195" i="11"/>
  <c r="A203" i="11"/>
  <c r="A211" i="11"/>
  <c r="A219" i="11"/>
  <c r="A227" i="11"/>
  <c r="A235" i="11"/>
  <c r="A243" i="11"/>
  <c r="A251" i="11"/>
  <c r="A259" i="11"/>
  <c r="A267" i="11"/>
  <c r="M59" i="10"/>
  <c r="A221" i="10"/>
  <c r="A180" i="11"/>
  <c r="A188" i="11"/>
  <c r="A196" i="11"/>
  <c r="A204" i="11"/>
  <c r="A212" i="11"/>
  <c r="A220" i="11"/>
  <c r="A228" i="11"/>
  <c r="A236" i="11"/>
  <c r="A244" i="11"/>
  <c r="A252" i="11"/>
  <c r="A260" i="11"/>
  <c r="A268" i="11"/>
  <c r="A197" i="10"/>
  <c r="A237" i="10"/>
  <c r="A183" i="11"/>
  <c r="A191" i="11"/>
  <c r="A199" i="11"/>
  <c r="A207" i="11"/>
  <c r="A215" i="11"/>
  <c r="A223" i="11"/>
  <c r="A231" i="11"/>
  <c r="A239" i="11"/>
  <c r="A247" i="11"/>
  <c r="A255" i="11"/>
  <c r="A263" i="11"/>
  <c r="A271" i="11"/>
  <c r="K217" i="8"/>
  <c r="L217" i="8" s="1"/>
  <c r="M217" i="8" s="1"/>
  <c r="J217" i="8"/>
  <c r="K153" i="8"/>
  <c r="L153" i="8" s="1"/>
  <c r="J153" i="8"/>
  <c r="K89" i="8"/>
  <c r="L89" i="8" s="1"/>
  <c r="M89" i="8" s="1"/>
  <c r="J89" i="8"/>
  <c r="I383" i="8"/>
  <c r="I371" i="8"/>
  <c r="I359" i="8"/>
  <c r="K347" i="8"/>
  <c r="L347" i="8" s="1"/>
  <c r="J347" i="8"/>
  <c r="K335" i="8"/>
  <c r="L335" i="8" s="1"/>
  <c r="J335" i="8"/>
  <c r="K323" i="8"/>
  <c r="L323" i="8" s="1"/>
  <c r="J323" i="8"/>
  <c r="K311" i="8"/>
  <c r="L311" i="8" s="1"/>
  <c r="J311" i="8"/>
  <c r="J303" i="8"/>
  <c r="K303" i="8"/>
  <c r="L303" i="8" s="1"/>
  <c r="J291" i="8"/>
  <c r="K291" i="8"/>
  <c r="L291" i="8" s="1"/>
  <c r="M291" i="8" s="1"/>
  <c r="J263" i="8"/>
  <c r="K263" i="8"/>
  <c r="L263" i="8" s="1"/>
  <c r="K179" i="8"/>
  <c r="L179" i="8" s="1"/>
  <c r="J179" i="8"/>
  <c r="K360" i="8"/>
  <c r="L360" i="8" s="1"/>
  <c r="J360" i="8"/>
  <c r="K312" i="8"/>
  <c r="L312" i="8" s="1"/>
  <c r="J312" i="8"/>
  <c r="M312" i="8" s="1"/>
  <c r="K264" i="8"/>
  <c r="L264" i="8" s="1"/>
  <c r="J264" i="8"/>
  <c r="K201" i="8"/>
  <c r="L201" i="8" s="1"/>
  <c r="J201" i="8"/>
  <c r="M201" i="8" s="1"/>
  <c r="K159" i="8"/>
  <c r="L159" i="8" s="1"/>
  <c r="J159" i="8"/>
  <c r="K116" i="8"/>
  <c r="L116" i="8" s="1"/>
  <c r="J116" i="8"/>
  <c r="M116" i="8" s="1"/>
  <c r="I394" i="8"/>
  <c r="I390" i="8"/>
  <c r="I386" i="8"/>
  <c r="I382" i="8"/>
  <c r="I378" i="8"/>
  <c r="I374" i="8"/>
  <c r="I370" i="8"/>
  <c r="I366" i="8"/>
  <c r="I362" i="8"/>
  <c r="I358" i="8"/>
  <c r="I354" i="8"/>
  <c r="I350" i="8"/>
  <c r="I346" i="8"/>
  <c r="I342" i="8"/>
  <c r="I338" i="8"/>
  <c r="I334" i="8"/>
  <c r="I330" i="8"/>
  <c r="I326" i="8"/>
  <c r="I322" i="8"/>
  <c r="I318" i="8"/>
  <c r="I314" i="8"/>
  <c r="I310" i="8"/>
  <c r="K302" i="8"/>
  <c r="L302" i="8" s="1"/>
  <c r="J302" i="8"/>
  <c r="K294" i="8"/>
  <c r="L294" i="8" s="1"/>
  <c r="J294" i="8"/>
  <c r="K290" i="8"/>
  <c r="L290" i="8" s="1"/>
  <c r="J290" i="8"/>
  <c r="M290" i="8" s="1"/>
  <c r="K286" i="8"/>
  <c r="L286" i="8" s="1"/>
  <c r="J286" i="8"/>
  <c r="K278" i="8"/>
  <c r="L278" i="8" s="1"/>
  <c r="J278" i="8"/>
  <c r="K274" i="8"/>
  <c r="L274" i="8" s="1"/>
  <c r="J274" i="8"/>
  <c r="K270" i="8"/>
  <c r="L270" i="8" s="1"/>
  <c r="J270" i="8"/>
  <c r="M270" i="8" s="1"/>
  <c r="K262" i="8"/>
  <c r="L262" i="8" s="1"/>
  <c r="J262" i="8"/>
  <c r="J388" i="8"/>
  <c r="K388" i="8"/>
  <c r="L388" i="8" s="1"/>
  <c r="J372" i="8"/>
  <c r="K372" i="8"/>
  <c r="L372" i="8" s="1"/>
  <c r="M372" i="8" s="1"/>
  <c r="J356" i="8"/>
  <c r="K356" i="8"/>
  <c r="L356" i="8" s="1"/>
  <c r="J340" i="8"/>
  <c r="K340" i="8"/>
  <c r="L340" i="8" s="1"/>
  <c r="M340" i="8" s="1"/>
  <c r="J324" i="8"/>
  <c r="K324" i="8"/>
  <c r="L324" i="8" s="1"/>
  <c r="M324" i="8" s="1"/>
  <c r="J308" i="8"/>
  <c r="K308" i="8"/>
  <c r="L308" i="8" s="1"/>
  <c r="J292" i="8"/>
  <c r="K292" i="8"/>
  <c r="L292" i="8" s="1"/>
  <c r="M292" i="8" s="1"/>
  <c r="K276" i="8"/>
  <c r="L276" i="8" s="1"/>
  <c r="J276" i="8"/>
  <c r="K260" i="8"/>
  <c r="L260" i="8" s="1"/>
  <c r="J260" i="8"/>
  <c r="M260" i="8" s="1"/>
  <c r="J239" i="8"/>
  <c r="K239" i="8"/>
  <c r="L239" i="8" s="1"/>
  <c r="K196" i="8"/>
  <c r="L196" i="8" s="1"/>
  <c r="J196" i="8"/>
  <c r="M196" i="8" s="1"/>
  <c r="K175" i="8"/>
  <c r="L175" i="8" s="1"/>
  <c r="J175" i="8"/>
  <c r="K132" i="8"/>
  <c r="L132" i="8" s="1"/>
  <c r="J132" i="8"/>
  <c r="K111" i="8"/>
  <c r="L111" i="8" s="1"/>
  <c r="J111" i="8"/>
  <c r="J298" i="8"/>
  <c r="J99" i="8"/>
  <c r="K320" i="8"/>
  <c r="L320" i="8" s="1"/>
  <c r="K211" i="8"/>
  <c r="L211" i="8" s="1"/>
  <c r="M211" i="8" s="1"/>
  <c r="I387" i="8"/>
  <c r="I375" i="8"/>
  <c r="I363" i="8"/>
  <c r="I355" i="8"/>
  <c r="K343" i="8"/>
  <c r="L343" i="8" s="1"/>
  <c r="J343" i="8"/>
  <c r="K331" i="8"/>
  <c r="L331" i="8" s="1"/>
  <c r="J331" i="8"/>
  <c r="M331" i="8" s="1"/>
  <c r="K319" i="8"/>
  <c r="L319" i="8" s="1"/>
  <c r="J319" i="8"/>
  <c r="K307" i="8"/>
  <c r="L307" i="8" s="1"/>
  <c r="J307" i="8"/>
  <c r="M307" i="8" s="1"/>
  <c r="K295" i="8"/>
  <c r="L295" i="8" s="1"/>
  <c r="J295" i="8"/>
  <c r="J283" i="8"/>
  <c r="K283" i="8"/>
  <c r="L283" i="8" s="1"/>
  <c r="J271" i="8"/>
  <c r="K271" i="8"/>
  <c r="L271" i="8" s="1"/>
  <c r="J259" i="8"/>
  <c r="K259" i="8"/>
  <c r="L259" i="8" s="1"/>
  <c r="M259" i="8" s="1"/>
  <c r="J227" i="8"/>
  <c r="K227" i="8"/>
  <c r="L227" i="8" s="1"/>
  <c r="K163" i="8"/>
  <c r="L163" i="8" s="1"/>
  <c r="J163" i="8"/>
  <c r="M163" i="8" s="1"/>
  <c r="K131" i="8"/>
  <c r="L131" i="8" s="1"/>
  <c r="J131" i="8"/>
  <c r="K392" i="8"/>
  <c r="L392" i="8" s="1"/>
  <c r="J392" i="8"/>
  <c r="M392" i="8" s="1"/>
  <c r="K344" i="8"/>
  <c r="L344" i="8" s="1"/>
  <c r="J344" i="8"/>
  <c r="K296" i="8"/>
  <c r="L296" i="8" s="1"/>
  <c r="J296" i="8"/>
  <c r="M296" i="8" s="1"/>
  <c r="K244" i="8"/>
  <c r="L244" i="8" s="1"/>
  <c r="J244" i="8"/>
  <c r="M244" i="8" s="1"/>
  <c r="K137" i="8"/>
  <c r="L137" i="8" s="1"/>
  <c r="J137" i="8"/>
  <c r="M137" i="8" s="1"/>
  <c r="I393" i="8"/>
  <c r="I385" i="8"/>
  <c r="I381" i="8"/>
  <c r="I373" i="8"/>
  <c r="I361" i="8"/>
  <c r="I353" i="8"/>
  <c r="I345" i="8"/>
  <c r="I337" i="8"/>
  <c r="I329" i="8"/>
  <c r="I321" i="8"/>
  <c r="I313" i="8"/>
  <c r="I305" i="8"/>
  <c r="I297" i="8"/>
  <c r="I285" i="8"/>
  <c r="I273" i="8"/>
  <c r="I265" i="8"/>
  <c r="I257" i="8"/>
  <c r="I253" i="8"/>
  <c r="I245" i="8"/>
  <c r="I225" i="8"/>
  <c r="I209" i="8"/>
  <c r="I205" i="8"/>
  <c r="I197" i="8"/>
  <c r="I189" i="8"/>
  <c r="I181" i="8"/>
  <c r="I161" i="8"/>
  <c r="I157" i="8"/>
  <c r="I149" i="8"/>
  <c r="I141" i="8"/>
  <c r="I133" i="8"/>
  <c r="I113" i="8"/>
  <c r="I97" i="8"/>
  <c r="I93" i="8"/>
  <c r="J368" i="8"/>
  <c r="K368" i="8"/>
  <c r="L368" i="8" s="1"/>
  <c r="K272" i="8"/>
  <c r="L272" i="8" s="1"/>
  <c r="M272" i="8" s="1"/>
  <c r="J272" i="8"/>
  <c r="I169" i="8"/>
  <c r="I391" i="8"/>
  <c r="I379" i="8"/>
  <c r="I367" i="8"/>
  <c r="K351" i="8"/>
  <c r="L351" i="8" s="1"/>
  <c r="J351" i="8"/>
  <c r="K339" i="8"/>
  <c r="L339" i="8" s="1"/>
  <c r="J339" i="8"/>
  <c r="K327" i="8"/>
  <c r="L327" i="8" s="1"/>
  <c r="J327" i="8"/>
  <c r="K315" i="8"/>
  <c r="L315" i="8" s="1"/>
  <c r="M315" i="8" s="1"/>
  <c r="J315" i="8"/>
  <c r="J287" i="8"/>
  <c r="K287" i="8"/>
  <c r="L287" i="8" s="1"/>
  <c r="J279" i="8"/>
  <c r="K279" i="8"/>
  <c r="L279" i="8" s="1"/>
  <c r="J267" i="8"/>
  <c r="K267" i="8"/>
  <c r="L267" i="8" s="1"/>
  <c r="K195" i="8"/>
  <c r="L195" i="8" s="1"/>
  <c r="J195" i="8"/>
  <c r="K147" i="8"/>
  <c r="L147" i="8" s="1"/>
  <c r="J147" i="8"/>
  <c r="K115" i="8"/>
  <c r="L115" i="8" s="1"/>
  <c r="J115" i="8"/>
  <c r="K376" i="8"/>
  <c r="L376" i="8" s="1"/>
  <c r="J376" i="8"/>
  <c r="K328" i="8"/>
  <c r="L328" i="8" s="1"/>
  <c r="J328" i="8"/>
  <c r="K280" i="8"/>
  <c r="L280" i="8" s="1"/>
  <c r="J280" i="8"/>
  <c r="J223" i="8"/>
  <c r="K223" i="8"/>
  <c r="L223" i="8" s="1"/>
  <c r="K180" i="8"/>
  <c r="L180" i="8" s="1"/>
  <c r="J180" i="8"/>
  <c r="K95" i="8"/>
  <c r="L95" i="8" s="1"/>
  <c r="J95" i="8"/>
  <c r="K243" i="8"/>
  <c r="L243" i="8" s="1"/>
  <c r="I389" i="8"/>
  <c r="I377" i="8"/>
  <c r="I369" i="8"/>
  <c r="I365" i="8"/>
  <c r="I357" i="8"/>
  <c r="I349" i="8"/>
  <c r="I341" i="8"/>
  <c r="I333" i="8"/>
  <c r="I325" i="8"/>
  <c r="I317" i="8"/>
  <c r="I309" i="8"/>
  <c r="I301" i="8"/>
  <c r="I293" i="8"/>
  <c r="I289" i="8"/>
  <c r="I281" i="8"/>
  <c r="I277" i="8"/>
  <c r="I269" i="8"/>
  <c r="I261" i="8"/>
  <c r="I241" i="8"/>
  <c r="I237" i="8"/>
  <c r="I229" i="8"/>
  <c r="I221" i="8"/>
  <c r="I213" i="8"/>
  <c r="I193" i="8"/>
  <c r="I177" i="8"/>
  <c r="I173" i="8"/>
  <c r="I165" i="8"/>
  <c r="I145" i="8"/>
  <c r="I129" i="8"/>
  <c r="I125" i="8"/>
  <c r="I117" i="8"/>
  <c r="I109" i="8"/>
  <c r="I101" i="8"/>
  <c r="J352" i="8"/>
  <c r="K352" i="8"/>
  <c r="L352" i="8" s="1"/>
  <c r="J336" i="8"/>
  <c r="K336" i="8"/>
  <c r="L336" i="8" s="1"/>
  <c r="J304" i="8"/>
  <c r="K304" i="8"/>
  <c r="L304" i="8" s="1"/>
  <c r="J288" i="8"/>
  <c r="K288" i="8"/>
  <c r="L288" i="8" s="1"/>
  <c r="J255" i="8"/>
  <c r="K255" i="8"/>
  <c r="L255" i="8" s="1"/>
  <c r="M255" i="8" s="1"/>
  <c r="I233" i="8"/>
  <c r="K212" i="8"/>
  <c r="L212" i="8" s="1"/>
  <c r="J212" i="8"/>
  <c r="K191" i="8"/>
  <c r="L191" i="8" s="1"/>
  <c r="J191" i="8"/>
  <c r="K148" i="8"/>
  <c r="L148" i="8" s="1"/>
  <c r="J148" i="8"/>
  <c r="K127" i="8"/>
  <c r="L127" i="8" s="1"/>
  <c r="J127" i="8"/>
  <c r="I105" i="8"/>
  <c r="K384" i="8"/>
  <c r="L384" i="8" s="1"/>
  <c r="K299" i="8"/>
  <c r="L299" i="8" s="1"/>
  <c r="K380" i="8"/>
  <c r="L380" i="8" s="1"/>
  <c r="J380" i="8"/>
  <c r="K364" i="8"/>
  <c r="L364" i="8" s="1"/>
  <c r="J364" i="8"/>
  <c r="K348" i="8"/>
  <c r="L348" i="8" s="1"/>
  <c r="J348" i="8"/>
  <c r="K332" i="8"/>
  <c r="L332" i="8" s="1"/>
  <c r="J332" i="8"/>
  <c r="K316" i="8"/>
  <c r="L316" i="8" s="1"/>
  <c r="M316" i="8" s="1"/>
  <c r="J316" i="8"/>
  <c r="K300" i="8"/>
  <c r="L300" i="8" s="1"/>
  <c r="J300" i="8"/>
  <c r="K284" i="8"/>
  <c r="L284" i="8" s="1"/>
  <c r="M284" i="8" s="1"/>
  <c r="J284" i="8"/>
  <c r="K268" i="8"/>
  <c r="L268" i="8" s="1"/>
  <c r="J268" i="8"/>
  <c r="I249" i="8"/>
  <c r="K228" i="8"/>
  <c r="L228" i="8" s="1"/>
  <c r="J228" i="8"/>
  <c r="M228" i="8" s="1"/>
  <c r="J207" i="8"/>
  <c r="K207" i="8"/>
  <c r="L207" i="8" s="1"/>
  <c r="I185" i="8"/>
  <c r="K164" i="8"/>
  <c r="L164" i="8" s="1"/>
  <c r="J164" i="8"/>
  <c r="K143" i="8"/>
  <c r="L143" i="8" s="1"/>
  <c r="J143" i="8"/>
  <c r="I121" i="8"/>
  <c r="K100" i="8"/>
  <c r="L100" i="8" s="1"/>
  <c r="J100" i="8"/>
  <c r="J266" i="8"/>
  <c r="K275" i="8"/>
  <c r="L275" i="8" s="1"/>
  <c r="M275" i="8" s="1"/>
  <c r="M388" i="8"/>
  <c r="M384" i="8"/>
  <c r="M376" i="8"/>
  <c r="M356" i="8"/>
  <c r="M348" i="8"/>
  <c r="M320" i="8"/>
  <c r="M308" i="8"/>
  <c r="M280" i="8"/>
  <c r="M276" i="8"/>
  <c r="M180" i="8"/>
  <c r="M132" i="8"/>
  <c r="I248" i="8"/>
  <c r="I232" i="8"/>
  <c r="I216" i="8"/>
  <c r="I200" i="8"/>
  <c r="I184" i="8"/>
  <c r="I168" i="8"/>
  <c r="I152" i="8"/>
  <c r="I136" i="8"/>
  <c r="I120" i="8"/>
  <c r="I104" i="8"/>
  <c r="I88" i="8"/>
  <c r="M351" i="8"/>
  <c r="M347" i="8"/>
  <c r="M335" i="8"/>
  <c r="M327" i="8"/>
  <c r="M311" i="8"/>
  <c r="M299" i="8"/>
  <c r="M287" i="8"/>
  <c r="M283" i="8"/>
  <c r="M267" i="8"/>
  <c r="M243" i="8"/>
  <c r="M179" i="8"/>
  <c r="M147" i="8"/>
  <c r="M99" i="8"/>
  <c r="I306" i="8"/>
  <c r="I252" i="8"/>
  <c r="I247" i="8"/>
  <c r="I236" i="8"/>
  <c r="I231" i="8"/>
  <c r="I220" i="8"/>
  <c r="I215" i="8"/>
  <c r="I204" i="8"/>
  <c r="I199" i="8"/>
  <c r="I188" i="8"/>
  <c r="I183" i="8"/>
  <c r="I172" i="8"/>
  <c r="I167" i="8"/>
  <c r="I156" i="8"/>
  <c r="I151" i="8"/>
  <c r="I140" i="8"/>
  <c r="I135" i="8"/>
  <c r="I124" i="8"/>
  <c r="I119" i="8"/>
  <c r="I108" i="8"/>
  <c r="I103" i="8"/>
  <c r="I92" i="8"/>
  <c r="J258" i="8"/>
  <c r="M258" i="8" s="1"/>
  <c r="M302" i="8"/>
  <c r="M298" i="8"/>
  <c r="M282" i="8"/>
  <c r="M278" i="8"/>
  <c r="M274" i="8"/>
  <c r="M266" i="8"/>
  <c r="I254" i="8"/>
  <c r="I250" i="8"/>
  <c r="I246" i="8"/>
  <c r="I242" i="8"/>
  <c r="I238" i="8"/>
  <c r="I234" i="8"/>
  <c r="I230" i="8"/>
  <c r="I226" i="8"/>
  <c r="I222" i="8"/>
  <c r="I218" i="8"/>
  <c r="I214" i="8"/>
  <c r="I210" i="8"/>
  <c r="I206" i="8"/>
  <c r="I202" i="8"/>
  <c r="I198" i="8"/>
  <c r="I194" i="8"/>
  <c r="I190" i="8"/>
  <c r="I186" i="8"/>
  <c r="I182" i="8"/>
  <c r="I178" i="8"/>
  <c r="I174" i="8"/>
  <c r="I170" i="8"/>
  <c r="I166" i="8"/>
  <c r="I162" i="8"/>
  <c r="I158" i="8"/>
  <c r="I154" i="8"/>
  <c r="I150" i="8"/>
  <c r="I146" i="8"/>
  <c r="I142" i="8"/>
  <c r="I138" i="8"/>
  <c r="I134" i="8"/>
  <c r="I130" i="8"/>
  <c r="I126" i="8"/>
  <c r="I122" i="8"/>
  <c r="I118" i="8"/>
  <c r="I114" i="8"/>
  <c r="I110" i="8"/>
  <c r="I106" i="8"/>
  <c r="I102" i="8"/>
  <c r="I98" i="8"/>
  <c r="I94" i="8"/>
  <c r="I90" i="8"/>
  <c r="I256" i="8"/>
  <c r="I251" i="8"/>
  <c r="I240" i="8"/>
  <c r="I235" i="8"/>
  <c r="I224" i="8"/>
  <c r="I219" i="8"/>
  <c r="I208" i="8"/>
  <c r="I203" i="8"/>
  <c r="I192" i="8"/>
  <c r="I187" i="8"/>
  <c r="I176" i="8"/>
  <c r="I171" i="8"/>
  <c r="I160" i="8"/>
  <c r="I155" i="8"/>
  <c r="I144" i="8"/>
  <c r="I139" i="8"/>
  <c r="I128" i="8"/>
  <c r="I123" i="8"/>
  <c r="I112" i="8"/>
  <c r="I107" i="8"/>
  <c r="I96" i="8"/>
  <c r="I91" i="8"/>
  <c r="A209" i="10"/>
  <c r="A225" i="10"/>
  <c r="A229" i="10"/>
  <c r="A201" i="10"/>
  <c r="A217" i="10"/>
  <c r="A233" i="10"/>
  <c r="A276" i="11"/>
  <c r="A340" i="11"/>
  <c r="A181" i="11"/>
  <c r="A185" i="11"/>
  <c r="A189" i="11"/>
  <c r="A193" i="11"/>
  <c r="A197" i="11"/>
  <c r="A201" i="11"/>
  <c r="A205" i="11"/>
  <c r="A209" i="11"/>
  <c r="A213" i="11"/>
  <c r="A217" i="11"/>
  <c r="A221" i="11"/>
  <c r="A225" i="11"/>
  <c r="A229" i="11"/>
  <c r="A233" i="11"/>
  <c r="A237" i="11"/>
  <c r="A241" i="11"/>
  <c r="A245" i="11"/>
  <c r="A249" i="11"/>
  <c r="A253" i="11"/>
  <c r="A257" i="11"/>
  <c r="A261" i="11"/>
  <c r="A265" i="11"/>
  <c r="A269" i="11"/>
  <c r="A285" i="11"/>
  <c r="A178" i="11"/>
  <c r="A182" i="11"/>
  <c r="A186" i="11"/>
  <c r="A190" i="11"/>
  <c r="A194" i="11"/>
  <c r="A198" i="11"/>
  <c r="A202" i="11"/>
  <c r="A206" i="11"/>
  <c r="A210" i="11"/>
  <c r="A214" i="11"/>
  <c r="A218" i="11"/>
  <c r="A222" i="11"/>
  <c r="A226" i="11"/>
  <c r="A230" i="11"/>
  <c r="A234" i="11"/>
  <c r="A238" i="11"/>
  <c r="A242" i="11"/>
  <c r="A246" i="11"/>
  <c r="A250" i="11"/>
  <c r="A254" i="11"/>
  <c r="A258" i="11"/>
  <c r="A262" i="11"/>
  <c r="A266" i="11"/>
  <c r="A294" i="11"/>
  <c r="A241" i="10"/>
  <c r="A245" i="10"/>
  <c r="A249" i="10"/>
  <c r="A253" i="10"/>
  <c r="A257" i="10"/>
  <c r="A261" i="10"/>
  <c r="A265" i="10"/>
  <c r="A269" i="10"/>
  <c r="A273" i="10"/>
  <c r="A277" i="10"/>
  <c r="A198" i="10"/>
  <c r="A202" i="10"/>
  <c r="A206" i="10"/>
  <c r="A210" i="10"/>
  <c r="A214" i="10"/>
  <c r="A218" i="10"/>
  <c r="A222" i="10"/>
  <c r="A226" i="10"/>
  <c r="A230" i="10"/>
  <c r="A234" i="10"/>
  <c r="A238" i="10"/>
  <c r="A242" i="10"/>
  <c r="A246" i="10"/>
  <c r="A250" i="10"/>
  <c r="A254" i="10"/>
  <c r="A258" i="10"/>
  <c r="A262" i="10"/>
  <c r="A266" i="10"/>
  <c r="A270" i="10"/>
  <c r="A274" i="10"/>
  <c r="A195" i="10"/>
  <c r="A199" i="10"/>
  <c r="A203" i="10"/>
  <c r="A207" i="10"/>
  <c r="A211" i="10"/>
  <c r="A215" i="10"/>
  <c r="A219" i="10"/>
  <c r="A223" i="10"/>
  <c r="A227" i="10"/>
  <c r="A231" i="10"/>
  <c r="A235" i="10"/>
  <c r="A239" i="10"/>
  <c r="A243" i="10"/>
  <c r="A247" i="10"/>
  <c r="A251" i="10"/>
  <c r="A255" i="10"/>
  <c r="A259" i="10"/>
  <c r="A263" i="10"/>
  <c r="A267" i="10"/>
  <c r="A271" i="10"/>
  <c r="A275" i="10"/>
  <c r="A196" i="10"/>
  <c r="A200" i="10"/>
  <c r="A204" i="10"/>
  <c r="A208" i="10"/>
  <c r="A212" i="10"/>
  <c r="A216" i="10"/>
  <c r="A220" i="10"/>
  <c r="A224" i="10"/>
  <c r="A228" i="10"/>
  <c r="A232" i="10"/>
  <c r="A236" i="10"/>
  <c r="A240" i="10"/>
  <c r="A244" i="10"/>
  <c r="A248" i="10"/>
  <c r="A252" i="10"/>
  <c r="A256" i="10"/>
  <c r="A260" i="10"/>
  <c r="A264" i="10"/>
  <c r="A268" i="10"/>
  <c r="A272" i="10"/>
  <c r="A354" i="9"/>
  <c r="A350" i="9"/>
  <c r="A346" i="9"/>
  <c r="A342" i="9"/>
  <c r="A338" i="9"/>
  <c r="A334" i="9"/>
  <c r="A330" i="9"/>
  <c r="A326" i="9"/>
  <c r="A322" i="9"/>
  <c r="A318" i="9"/>
  <c r="A314" i="9"/>
  <c r="A310" i="9"/>
  <c r="A306" i="9"/>
  <c r="A302" i="9"/>
  <c r="A298" i="9"/>
  <c r="A294" i="9"/>
  <c r="A290" i="9"/>
  <c r="A286" i="9"/>
  <c r="A351" i="9"/>
  <c r="A353" i="9"/>
  <c r="A349" i="9"/>
  <c r="A345" i="9"/>
  <c r="A341" i="9"/>
  <c r="A337" i="9"/>
  <c r="A333" i="9"/>
  <c r="A329" i="9"/>
  <c r="A325" i="9"/>
  <c r="A321" i="9"/>
  <c r="A317" i="9"/>
  <c r="A313" i="9"/>
  <c r="A309" i="9"/>
  <c r="A305" i="9"/>
  <c r="A301" i="9"/>
  <c r="A297" i="9"/>
  <c r="A293" i="9"/>
  <c r="A289" i="9"/>
  <c r="A285" i="9"/>
  <c r="A347" i="9"/>
  <c r="A335" i="9"/>
  <c r="A327" i="9"/>
  <c r="A319" i="9"/>
  <c r="A311" i="9"/>
  <c r="A303" i="9"/>
  <c r="A295" i="9"/>
  <c r="A287" i="9"/>
  <c r="A352" i="9"/>
  <c r="A348" i="9"/>
  <c r="A344" i="9"/>
  <c r="A340" i="9"/>
  <c r="A336" i="9"/>
  <c r="A332" i="9"/>
  <c r="A328" i="9"/>
  <c r="A324" i="9"/>
  <c r="A320" i="9"/>
  <c r="A316" i="9"/>
  <c r="A312" i="9"/>
  <c r="A308" i="9"/>
  <c r="A304" i="9"/>
  <c r="A300" i="9"/>
  <c r="A296" i="9"/>
  <c r="A292" i="9"/>
  <c r="A288" i="9"/>
  <c r="A284" i="9"/>
  <c r="A343" i="9"/>
  <c r="A339" i="9"/>
  <c r="A331" i="9"/>
  <c r="A323" i="9"/>
  <c r="A315" i="9"/>
  <c r="A307" i="9"/>
  <c r="A299" i="9"/>
  <c r="A291" i="9"/>
  <c r="A283" i="9"/>
  <c r="A207" i="9"/>
  <c r="A219" i="9"/>
  <c r="A227" i="9"/>
  <c r="A239" i="9"/>
  <c r="A247" i="9"/>
  <c r="A259" i="9"/>
  <c r="A271" i="9"/>
  <c r="A196" i="9"/>
  <c r="A200" i="9"/>
  <c r="A204" i="9"/>
  <c r="A208" i="9"/>
  <c r="A212" i="9"/>
  <c r="A216" i="9"/>
  <c r="A220" i="9"/>
  <c r="A224" i="9"/>
  <c r="A228" i="9"/>
  <c r="A232" i="9"/>
  <c r="A236" i="9"/>
  <c r="A240" i="9"/>
  <c r="A244" i="9"/>
  <c r="A248" i="9"/>
  <c r="A252" i="9"/>
  <c r="A256" i="9"/>
  <c r="A260" i="9"/>
  <c r="A264" i="9"/>
  <c r="A268" i="9"/>
  <c r="A272" i="9"/>
  <c r="A276" i="9"/>
  <c r="A280" i="9"/>
  <c r="A203" i="9"/>
  <c r="A215" i="9"/>
  <c r="A231" i="9"/>
  <c r="A251" i="9"/>
  <c r="A263" i="9"/>
  <c r="A267" i="9"/>
  <c r="A279" i="9"/>
  <c r="A197" i="9"/>
  <c r="A201" i="9"/>
  <c r="A205" i="9"/>
  <c r="A209" i="9"/>
  <c r="A213" i="9"/>
  <c r="A217" i="9"/>
  <c r="A221" i="9"/>
  <c r="A225" i="9"/>
  <c r="A229" i="9"/>
  <c r="A233" i="9"/>
  <c r="A237" i="9"/>
  <c r="A241" i="9"/>
  <c r="A245" i="9"/>
  <c r="A249" i="9"/>
  <c r="A253" i="9"/>
  <c r="A257" i="9"/>
  <c r="A261" i="9"/>
  <c r="A265" i="9"/>
  <c r="A269" i="9"/>
  <c r="A273" i="9"/>
  <c r="A277" i="9"/>
  <c r="A281" i="9"/>
  <c r="A199" i="9"/>
  <c r="A211" i="9"/>
  <c r="A223" i="9"/>
  <c r="A235" i="9"/>
  <c r="A243" i="9"/>
  <c r="A255" i="9"/>
  <c r="A275" i="9"/>
  <c r="A198" i="9"/>
  <c r="A202" i="9"/>
  <c r="A206" i="9"/>
  <c r="A210" i="9"/>
  <c r="A214" i="9"/>
  <c r="A218" i="9"/>
  <c r="A222" i="9"/>
  <c r="A226" i="9"/>
  <c r="A230" i="9"/>
  <c r="A234" i="9"/>
  <c r="A238" i="9"/>
  <c r="A242" i="9"/>
  <c r="A246" i="9"/>
  <c r="A250" i="9"/>
  <c r="A254" i="9"/>
  <c r="A258" i="9"/>
  <c r="A262" i="9"/>
  <c r="A266" i="9"/>
  <c r="A270" i="9"/>
  <c r="A274" i="9"/>
  <c r="A278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2" i="8"/>
  <c r="I2" i="8"/>
  <c r="K2" i="8" s="1"/>
  <c r="L2" i="8" s="1"/>
  <c r="I3" i="8"/>
  <c r="J3" i="8" s="1"/>
  <c r="I4" i="8"/>
  <c r="K4" i="8" s="1"/>
  <c r="L4" i="8" s="1"/>
  <c r="I5" i="8"/>
  <c r="K5" i="8" s="1"/>
  <c r="L5" i="8" s="1"/>
  <c r="I6" i="8"/>
  <c r="J6" i="8" s="1"/>
  <c r="I7" i="8"/>
  <c r="J7" i="8" s="1"/>
  <c r="I8" i="8"/>
  <c r="J8" i="8" s="1"/>
  <c r="I9" i="8"/>
  <c r="K9" i="8" s="1"/>
  <c r="L9" i="8" s="1"/>
  <c r="I10" i="8"/>
  <c r="J10" i="8" s="1"/>
  <c r="I11" i="8"/>
  <c r="J11" i="8" s="1"/>
  <c r="I12" i="8"/>
  <c r="J12" i="8" s="1"/>
  <c r="I13" i="8"/>
  <c r="K13" i="8" s="1"/>
  <c r="L13" i="8" s="1"/>
  <c r="I14" i="8"/>
  <c r="J14" i="8" s="1"/>
  <c r="I15" i="8"/>
  <c r="J15" i="8" s="1"/>
  <c r="I16" i="8"/>
  <c r="K16" i="8" s="1"/>
  <c r="L16" i="8" s="1"/>
  <c r="I17" i="8"/>
  <c r="K17" i="8" s="1"/>
  <c r="L17" i="8" s="1"/>
  <c r="I18" i="8"/>
  <c r="J18" i="8" s="1"/>
  <c r="I19" i="8"/>
  <c r="J19" i="8" s="1"/>
  <c r="I20" i="8"/>
  <c r="K20" i="8" s="1"/>
  <c r="L20" i="8" s="1"/>
  <c r="I21" i="8"/>
  <c r="K21" i="8" s="1"/>
  <c r="L21" i="8" s="1"/>
  <c r="I22" i="8"/>
  <c r="J22" i="8" s="1"/>
  <c r="I23" i="8"/>
  <c r="J23" i="8" s="1"/>
  <c r="I24" i="8"/>
  <c r="J24" i="8" s="1"/>
  <c r="I25" i="8"/>
  <c r="K25" i="8" s="1"/>
  <c r="L25" i="8" s="1"/>
  <c r="I26" i="8"/>
  <c r="J26" i="8" s="1"/>
  <c r="I27" i="8"/>
  <c r="J27" i="8" s="1"/>
  <c r="I28" i="8"/>
  <c r="J28" i="8" s="1"/>
  <c r="I29" i="8"/>
  <c r="K29" i="8" s="1"/>
  <c r="L29" i="8" s="1"/>
  <c r="I30" i="8"/>
  <c r="J30" i="8" s="1"/>
  <c r="I31" i="8"/>
  <c r="J31" i="8" s="1"/>
  <c r="I32" i="8"/>
  <c r="K32" i="8" s="1"/>
  <c r="L32" i="8" s="1"/>
  <c r="I33" i="8"/>
  <c r="K33" i="8" s="1"/>
  <c r="L33" i="8" s="1"/>
  <c r="I34" i="8"/>
  <c r="J34" i="8" s="1"/>
  <c r="I35" i="8"/>
  <c r="J35" i="8" s="1"/>
  <c r="I36" i="8"/>
  <c r="K36" i="8" s="1"/>
  <c r="L36" i="8" s="1"/>
  <c r="I37" i="8"/>
  <c r="K37" i="8" s="1"/>
  <c r="L37" i="8" s="1"/>
  <c r="I38" i="8"/>
  <c r="J38" i="8" s="1"/>
  <c r="I39" i="8"/>
  <c r="J39" i="8" s="1"/>
  <c r="I40" i="8"/>
  <c r="J40" i="8" s="1"/>
  <c r="I41" i="8"/>
  <c r="K41" i="8" s="1"/>
  <c r="L41" i="8" s="1"/>
  <c r="I42" i="8"/>
  <c r="J42" i="8" s="1"/>
  <c r="I43" i="8"/>
  <c r="J43" i="8" s="1"/>
  <c r="I44" i="8"/>
  <c r="J44" i="8" s="1"/>
  <c r="I45" i="8"/>
  <c r="K45" i="8" s="1"/>
  <c r="L45" i="8" s="1"/>
  <c r="I46" i="8"/>
  <c r="J46" i="8" s="1"/>
  <c r="I47" i="8"/>
  <c r="J47" i="8" s="1"/>
  <c r="I48" i="8"/>
  <c r="K48" i="8" s="1"/>
  <c r="L48" i="8" s="1"/>
  <c r="I49" i="8"/>
  <c r="K49" i="8" s="1"/>
  <c r="L49" i="8" s="1"/>
  <c r="I50" i="8"/>
  <c r="J50" i="8" s="1"/>
  <c r="I51" i="8"/>
  <c r="J51" i="8" s="1"/>
  <c r="I52" i="8"/>
  <c r="K52" i="8" s="1"/>
  <c r="L52" i="8" s="1"/>
  <c r="I53" i="8"/>
  <c r="K53" i="8" s="1"/>
  <c r="L53" i="8" s="1"/>
  <c r="I54" i="8"/>
  <c r="J54" i="8" s="1"/>
  <c r="I55" i="8"/>
  <c r="J55" i="8" s="1"/>
  <c r="I56" i="8"/>
  <c r="J56" i="8" s="1"/>
  <c r="I57" i="8"/>
  <c r="K57" i="8" s="1"/>
  <c r="L57" i="8" s="1"/>
  <c r="I58" i="8"/>
  <c r="J58" i="8" s="1"/>
  <c r="I59" i="8"/>
  <c r="J59" i="8" s="1"/>
  <c r="I60" i="8"/>
  <c r="J60" i="8" s="1"/>
  <c r="I61" i="8"/>
  <c r="K61" i="8" s="1"/>
  <c r="L61" i="8" s="1"/>
  <c r="I62" i="8"/>
  <c r="J62" i="8" s="1"/>
  <c r="I63" i="8"/>
  <c r="J63" i="8" s="1"/>
  <c r="I64" i="8"/>
  <c r="K64" i="8" s="1"/>
  <c r="L64" i="8" s="1"/>
  <c r="I65" i="8"/>
  <c r="K65" i="8" s="1"/>
  <c r="L65" i="8" s="1"/>
  <c r="I66" i="8"/>
  <c r="J66" i="8" s="1"/>
  <c r="I67" i="8"/>
  <c r="J67" i="8" s="1"/>
  <c r="I68" i="8"/>
  <c r="K68" i="8" s="1"/>
  <c r="L68" i="8" s="1"/>
  <c r="I69" i="8"/>
  <c r="K69" i="8" s="1"/>
  <c r="L69" i="8" s="1"/>
  <c r="I70" i="8"/>
  <c r="J70" i="8" s="1"/>
  <c r="I71" i="8"/>
  <c r="J71" i="8" s="1"/>
  <c r="I72" i="8"/>
  <c r="J72" i="8" s="1"/>
  <c r="I73" i="8"/>
  <c r="K73" i="8" s="1"/>
  <c r="L73" i="8" s="1"/>
  <c r="I74" i="8"/>
  <c r="J74" i="8" s="1"/>
  <c r="I75" i="8"/>
  <c r="J75" i="8" s="1"/>
  <c r="I76" i="8"/>
  <c r="J76" i="8" s="1"/>
  <c r="I77" i="8"/>
  <c r="K77" i="8" s="1"/>
  <c r="L77" i="8" s="1"/>
  <c r="I78" i="8"/>
  <c r="J78" i="8" s="1"/>
  <c r="I79" i="8"/>
  <c r="J79" i="8" s="1"/>
  <c r="I80" i="8"/>
  <c r="K80" i="8" s="1"/>
  <c r="L80" i="8" s="1"/>
  <c r="I81" i="8"/>
  <c r="K81" i="8" s="1"/>
  <c r="L81" i="8" s="1"/>
  <c r="I82" i="8"/>
  <c r="J82" i="8" s="1"/>
  <c r="I83" i="8"/>
  <c r="J83" i="8" s="1"/>
  <c r="I84" i="8"/>
  <c r="K84" i="8" s="1"/>
  <c r="L84" i="8" s="1"/>
  <c r="I85" i="8"/>
  <c r="K85" i="8" s="1"/>
  <c r="L85" i="8" s="1"/>
  <c r="I86" i="8"/>
  <c r="J86" i="8" s="1"/>
  <c r="I87" i="8"/>
  <c r="J87" i="8" s="1"/>
  <c r="H2" i="9"/>
  <c r="I2" i="9" s="1"/>
  <c r="H3" i="9"/>
  <c r="H4" i="9"/>
  <c r="H5" i="9"/>
  <c r="H6" i="9"/>
  <c r="I6" i="9" s="1"/>
  <c r="H7" i="9"/>
  <c r="H8" i="9"/>
  <c r="H9" i="9"/>
  <c r="H10" i="9"/>
  <c r="I10" i="9" s="1"/>
  <c r="K10" i="9" s="1"/>
  <c r="L10" i="9" s="1"/>
  <c r="H11" i="9"/>
  <c r="H12" i="9"/>
  <c r="H13" i="9"/>
  <c r="H14" i="9"/>
  <c r="I14" i="9" s="1"/>
  <c r="H15" i="9"/>
  <c r="H16" i="9"/>
  <c r="H17" i="9"/>
  <c r="H18" i="9"/>
  <c r="I18" i="9" s="1"/>
  <c r="H19" i="9"/>
  <c r="H20" i="9"/>
  <c r="H21" i="9"/>
  <c r="H22" i="9"/>
  <c r="I22" i="9" s="1"/>
  <c r="H23" i="9"/>
  <c r="H24" i="9"/>
  <c r="H25" i="9"/>
  <c r="H26" i="9"/>
  <c r="I26" i="9" s="1"/>
  <c r="J26" i="9" s="1"/>
  <c r="H27" i="9"/>
  <c r="H28" i="9"/>
  <c r="H29" i="9"/>
  <c r="H30" i="9"/>
  <c r="I30" i="9" s="1"/>
  <c r="H31" i="9"/>
  <c r="H32" i="9"/>
  <c r="H33" i="9"/>
  <c r="H34" i="9"/>
  <c r="H35" i="9"/>
  <c r="H36" i="9"/>
  <c r="H37" i="9"/>
  <c r="H38" i="9"/>
  <c r="I38" i="9" s="1"/>
  <c r="H39" i="9"/>
  <c r="H40" i="9"/>
  <c r="H41" i="9"/>
  <c r="H42" i="9"/>
  <c r="I42" i="9" s="1"/>
  <c r="K42" i="9" s="1"/>
  <c r="L42" i="9" s="1"/>
  <c r="H43" i="9"/>
  <c r="H44" i="9"/>
  <c r="H45" i="9"/>
  <c r="H46" i="9"/>
  <c r="H47" i="9"/>
  <c r="H48" i="9"/>
  <c r="H49" i="9"/>
  <c r="H50" i="9"/>
  <c r="H51" i="9"/>
  <c r="H52" i="9"/>
  <c r="H53" i="9"/>
  <c r="H54" i="9"/>
  <c r="I54" i="9" s="1"/>
  <c r="H55" i="9"/>
  <c r="H56" i="9"/>
  <c r="H57" i="9"/>
  <c r="H58" i="9"/>
  <c r="I58" i="9" s="1"/>
  <c r="K58" i="9" s="1"/>
  <c r="L58" i="9" s="1"/>
  <c r="H59" i="9"/>
  <c r="H60" i="9"/>
  <c r="H61" i="9"/>
  <c r="H62" i="9"/>
  <c r="I62" i="9" s="1"/>
  <c r="H63" i="9"/>
  <c r="H64" i="9"/>
  <c r="H65" i="9"/>
  <c r="H66" i="9"/>
  <c r="I66" i="9" s="1"/>
  <c r="H67" i="9"/>
  <c r="H68" i="9"/>
  <c r="H69" i="9"/>
  <c r="H70" i="9"/>
  <c r="I70" i="9" s="1"/>
  <c r="H71" i="9"/>
  <c r="H72" i="9"/>
  <c r="H73" i="9"/>
  <c r="H74" i="9"/>
  <c r="I74" i="9" s="1"/>
  <c r="K74" i="9" s="1"/>
  <c r="L74" i="9" s="1"/>
  <c r="H75" i="9"/>
  <c r="H76" i="9"/>
  <c r="H77" i="9"/>
  <c r="H78" i="9"/>
  <c r="I78" i="9" s="1"/>
  <c r="H79" i="9"/>
  <c r="H80" i="9"/>
  <c r="H81" i="9"/>
  <c r="H82" i="9"/>
  <c r="I82" i="9" s="1"/>
  <c r="H83" i="9"/>
  <c r="H84" i="9"/>
  <c r="H85" i="9"/>
  <c r="H86" i="9"/>
  <c r="I86" i="9" s="1"/>
  <c r="H87" i="9"/>
  <c r="H88" i="9"/>
  <c r="H89" i="9"/>
  <c r="H90" i="9"/>
  <c r="I90" i="9" s="1"/>
  <c r="K90" i="9" s="1"/>
  <c r="L90" i="9" s="1"/>
  <c r="H91" i="9"/>
  <c r="H92" i="9"/>
  <c r="H93" i="9"/>
  <c r="H94" i="9"/>
  <c r="I94" i="9" s="1"/>
  <c r="H95" i="9"/>
  <c r="H96" i="9"/>
  <c r="H97" i="9"/>
  <c r="H98" i="9"/>
  <c r="I98" i="9" s="1"/>
  <c r="H99" i="9"/>
  <c r="H100" i="9"/>
  <c r="H101" i="9"/>
  <c r="H102" i="9"/>
  <c r="I102" i="9" s="1"/>
  <c r="H103" i="9"/>
  <c r="H104" i="9"/>
  <c r="H105" i="9"/>
  <c r="H106" i="9"/>
  <c r="I106" i="9" s="1"/>
  <c r="K106" i="9" s="1"/>
  <c r="L106" i="9" s="1"/>
  <c r="H107" i="9"/>
  <c r="H108" i="9"/>
  <c r="H109" i="9"/>
  <c r="H110" i="9"/>
  <c r="H111" i="9"/>
  <c r="H112" i="9"/>
  <c r="H113" i="9"/>
  <c r="H114" i="9"/>
  <c r="I114" i="9" s="1"/>
  <c r="H115" i="9"/>
  <c r="H116" i="9"/>
  <c r="H117" i="9"/>
  <c r="H118" i="9"/>
  <c r="I118" i="9" s="1"/>
  <c r="H119" i="9"/>
  <c r="H120" i="9"/>
  <c r="H121" i="9"/>
  <c r="H122" i="9"/>
  <c r="I122" i="9" s="1"/>
  <c r="K122" i="9" s="1"/>
  <c r="L122" i="9" s="1"/>
  <c r="H123" i="9"/>
  <c r="H124" i="9"/>
  <c r="H125" i="9"/>
  <c r="H126" i="9"/>
  <c r="I126" i="9" s="1"/>
  <c r="H127" i="9"/>
  <c r="H128" i="9"/>
  <c r="H129" i="9"/>
  <c r="H130" i="9"/>
  <c r="I130" i="9" s="1"/>
  <c r="H131" i="9"/>
  <c r="H132" i="9"/>
  <c r="H133" i="9"/>
  <c r="H134" i="9"/>
  <c r="I134" i="9" s="1"/>
  <c r="H135" i="9"/>
  <c r="H136" i="9"/>
  <c r="H137" i="9"/>
  <c r="H138" i="9"/>
  <c r="I138" i="9" s="1"/>
  <c r="K138" i="9" s="1"/>
  <c r="L138" i="9" s="1"/>
  <c r="H139" i="9"/>
  <c r="H140" i="9"/>
  <c r="H141" i="9"/>
  <c r="H142" i="9"/>
  <c r="I142" i="9" s="1"/>
  <c r="H143" i="9"/>
  <c r="H144" i="9"/>
  <c r="H145" i="9"/>
  <c r="H146" i="9"/>
  <c r="I146" i="9" s="1"/>
  <c r="H147" i="9"/>
  <c r="H148" i="9"/>
  <c r="H149" i="9"/>
  <c r="H150" i="9"/>
  <c r="I150" i="9" s="1"/>
  <c r="H151" i="9"/>
  <c r="H152" i="9"/>
  <c r="H153" i="9"/>
  <c r="H154" i="9"/>
  <c r="I154" i="9" s="1"/>
  <c r="K154" i="9" s="1"/>
  <c r="L154" i="9" s="1"/>
  <c r="H155" i="9"/>
  <c r="H156" i="9"/>
  <c r="H157" i="9"/>
  <c r="H158" i="9"/>
  <c r="I158" i="9" s="1"/>
  <c r="H159" i="9"/>
  <c r="H160" i="9"/>
  <c r="H161" i="9"/>
  <c r="H162" i="9"/>
  <c r="I162" i="9" s="1"/>
  <c r="H163" i="9"/>
  <c r="H164" i="9"/>
  <c r="H165" i="9"/>
  <c r="H166" i="9"/>
  <c r="I166" i="9" s="1"/>
  <c r="H167" i="9"/>
  <c r="H168" i="9"/>
  <c r="H169" i="9"/>
  <c r="H170" i="9"/>
  <c r="I170" i="9" s="1"/>
  <c r="K170" i="9" s="1"/>
  <c r="L170" i="9" s="1"/>
  <c r="H171" i="9"/>
  <c r="H172" i="9"/>
  <c r="H173" i="9"/>
  <c r="H174" i="9"/>
  <c r="H175" i="9"/>
  <c r="H176" i="9"/>
  <c r="H177" i="9"/>
  <c r="H178" i="9"/>
  <c r="I178" i="9" s="1"/>
  <c r="H179" i="9"/>
  <c r="H180" i="9"/>
  <c r="H181" i="9"/>
  <c r="H182" i="9"/>
  <c r="I182" i="9" s="1"/>
  <c r="H183" i="9"/>
  <c r="H184" i="9"/>
  <c r="H185" i="9"/>
  <c r="H186" i="9"/>
  <c r="I186" i="9" s="1"/>
  <c r="J186" i="9" s="1"/>
  <c r="H187" i="9"/>
  <c r="H188" i="9"/>
  <c r="H189" i="9"/>
  <c r="H190" i="9"/>
  <c r="I190" i="9" s="1"/>
  <c r="H191" i="9"/>
  <c r="H192" i="9"/>
  <c r="H193" i="9"/>
  <c r="H194" i="9"/>
  <c r="H195" i="9"/>
  <c r="H196" i="9"/>
  <c r="H197" i="9"/>
  <c r="H198" i="9"/>
  <c r="I198" i="9" s="1"/>
  <c r="H199" i="9"/>
  <c r="H200" i="9"/>
  <c r="H201" i="9"/>
  <c r="H202" i="9"/>
  <c r="I202" i="9" s="1"/>
  <c r="K202" i="9" s="1"/>
  <c r="L202" i="9" s="1"/>
  <c r="H203" i="9"/>
  <c r="H204" i="9"/>
  <c r="H205" i="9"/>
  <c r="H206" i="9"/>
  <c r="I206" i="9" s="1"/>
  <c r="H207" i="9"/>
  <c r="H208" i="9"/>
  <c r="H209" i="9"/>
  <c r="H210" i="9"/>
  <c r="I210" i="9" s="1"/>
  <c r="H211" i="9"/>
  <c r="H212" i="9"/>
  <c r="H213" i="9"/>
  <c r="H214" i="9"/>
  <c r="I214" i="9" s="1"/>
  <c r="H215" i="9"/>
  <c r="H216" i="9"/>
  <c r="H217" i="9"/>
  <c r="H218" i="9"/>
  <c r="I218" i="9" s="1"/>
  <c r="K218" i="9" s="1"/>
  <c r="L218" i="9" s="1"/>
  <c r="H219" i="9"/>
  <c r="H220" i="9"/>
  <c r="H221" i="9"/>
  <c r="H222" i="9"/>
  <c r="I222" i="9" s="1"/>
  <c r="H223" i="9"/>
  <c r="H224" i="9"/>
  <c r="H225" i="9"/>
  <c r="H226" i="9"/>
  <c r="H227" i="9"/>
  <c r="H228" i="9"/>
  <c r="H229" i="9"/>
  <c r="H230" i="9"/>
  <c r="I230" i="9" s="1"/>
  <c r="H231" i="9"/>
  <c r="H232" i="9"/>
  <c r="H233" i="9"/>
  <c r="H234" i="9"/>
  <c r="I234" i="9" s="1"/>
  <c r="J234" i="9" s="1"/>
  <c r="H235" i="9"/>
  <c r="H236" i="9"/>
  <c r="H237" i="9"/>
  <c r="H238" i="9"/>
  <c r="H239" i="9"/>
  <c r="H240" i="9"/>
  <c r="H241" i="9"/>
  <c r="H242" i="9"/>
  <c r="I242" i="9" s="1"/>
  <c r="H243" i="9"/>
  <c r="H244" i="9"/>
  <c r="H245" i="9"/>
  <c r="H246" i="9"/>
  <c r="I246" i="9" s="1"/>
  <c r="H247" i="9"/>
  <c r="H248" i="9"/>
  <c r="H249" i="9"/>
  <c r="H250" i="9"/>
  <c r="I250" i="9" s="1"/>
  <c r="K250" i="9" s="1"/>
  <c r="L250" i="9" s="1"/>
  <c r="H251" i="9"/>
  <c r="H252" i="9"/>
  <c r="H253" i="9"/>
  <c r="H254" i="9"/>
  <c r="I254" i="9" s="1"/>
  <c r="H255" i="9"/>
  <c r="H256" i="9"/>
  <c r="H257" i="9"/>
  <c r="H258" i="9"/>
  <c r="I258" i="9" s="1"/>
  <c r="H259" i="9"/>
  <c r="H260" i="9"/>
  <c r="H261" i="9"/>
  <c r="H262" i="9"/>
  <c r="I262" i="9" s="1"/>
  <c r="H263" i="9"/>
  <c r="H264" i="9"/>
  <c r="H265" i="9"/>
  <c r="H266" i="9"/>
  <c r="I266" i="9" s="1"/>
  <c r="K266" i="9" s="1"/>
  <c r="L266" i="9" s="1"/>
  <c r="H267" i="9"/>
  <c r="H268" i="9"/>
  <c r="H269" i="9"/>
  <c r="H270" i="9"/>
  <c r="I270" i="9" s="1"/>
  <c r="H271" i="9"/>
  <c r="H272" i="9"/>
  <c r="H273" i="9"/>
  <c r="H274" i="9"/>
  <c r="H275" i="9"/>
  <c r="H276" i="9"/>
  <c r="H277" i="9"/>
  <c r="H278" i="9"/>
  <c r="I278" i="9" s="1"/>
  <c r="H279" i="9"/>
  <c r="H280" i="9"/>
  <c r="H281" i="9"/>
  <c r="H282" i="9"/>
  <c r="I282" i="9" s="1"/>
  <c r="J282" i="9" s="1"/>
  <c r="H283" i="9"/>
  <c r="H284" i="9"/>
  <c r="H285" i="9"/>
  <c r="H286" i="9"/>
  <c r="I286" i="9" s="1"/>
  <c r="H287" i="9"/>
  <c r="H288" i="9"/>
  <c r="H289" i="9"/>
  <c r="H290" i="9"/>
  <c r="I290" i="9" s="1"/>
  <c r="H291" i="9"/>
  <c r="H292" i="9"/>
  <c r="H293" i="9"/>
  <c r="H294" i="9"/>
  <c r="I294" i="9" s="1"/>
  <c r="H295" i="9"/>
  <c r="I295" i="9" s="1"/>
  <c r="H296" i="9"/>
  <c r="H297" i="9"/>
  <c r="H298" i="9"/>
  <c r="H299" i="9"/>
  <c r="H300" i="9"/>
  <c r="H301" i="9"/>
  <c r="H302" i="9"/>
  <c r="H303" i="9"/>
  <c r="I303" i="9" s="1"/>
  <c r="H304" i="9"/>
  <c r="H305" i="9"/>
  <c r="H306" i="9"/>
  <c r="H307" i="9"/>
  <c r="H308" i="9"/>
  <c r="H309" i="9"/>
  <c r="H310" i="9"/>
  <c r="I310" i="9" s="1"/>
  <c r="H311" i="9"/>
  <c r="I311" i="9" s="1"/>
  <c r="H312" i="9"/>
  <c r="H313" i="9"/>
  <c r="H314" i="9"/>
  <c r="H315" i="9"/>
  <c r="I315" i="9" s="1"/>
  <c r="H316" i="9"/>
  <c r="H317" i="9"/>
  <c r="H318" i="9"/>
  <c r="H319" i="9"/>
  <c r="I319" i="9" s="1"/>
  <c r="H320" i="9"/>
  <c r="H321" i="9"/>
  <c r="H322" i="9"/>
  <c r="H323" i="9"/>
  <c r="H324" i="9"/>
  <c r="H325" i="9"/>
  <c r="H326" i="9"/>
  <c r="I326" i="9" s="1"/>
  <c r="H327" i="9"/>
  <c r="I327" i="9" s="1"/>
  <c r="H328" i="9"/>
  <c r="H329" i="9"/>
  <c r="H330" i="9"/>
  <c r="H331" i="9"/>
  <c r="H332" i="9"/>
  <c r="H333" i="9"/>
  <c r="H334" i="9"/>
  <c r="H335" i="9"/>
  <c r="I335" i="9" s="1"/>
  <c r="H336" i="9"/>
  <c r="H337" i="9"/>
  <c r="H338" i="9"/>
  <c r="H339" i="9"/>
  <c r="H340" i="9"/>
  <c r="H341" i="9"/>
  <c r="H342" i="9"/>
  <c r="I342" i="9" s="1"/>
  <c r="H343" i="9"/>
  <c r="I343" i="9" s="1"/>
  <c r="H344" i="9"/>
  <c r="H345" i="9"/>
  <c r="H346" i="9"/>
  <c r="H347" i="9"/>
  <c r="I347" i="9" s="1"/>
  <c r="H348" i="9"/>
  <c r="H349" i="9"/>
  <c r="H350" i="9"/>
  <c r="I350" i="9" s="1"/>
  <c r="H351" i="9"/>
  <c r="I351" i="9" s="1"/>
  <c r="H352" i="9"/>
  <c r="H353" i="9"/>
  <c r="H354" i="9"/>
  <c r="A342" i="11" l="1"/>
  <c r="A278" i="11"/>
  <c r="A333" i="11"/>
  <c r="A324" i="11"/>
  <c r="M100" i="8"/>
  <c r="M164" i="8"/>
  <c r="M207" i="8"/>
  <c r="M127" i="8"/>
  <c r="M191" i="8"/>
  <c r="A326" i="11"/>
  <c r="A317" i="11"/>
  <c r="A308" i="11"/>
  <c r="A310" i="11"/>
  <c r="A301" i="11"/>
  <c r="A292" i="11"/>
  <c r="A338" i="11"/>
  <c r="A306" i="11"/>
  <c r="A274" i="11"/>
  <c r="A329" i="11"/>
  <c r="A297" i="11"/>
  <c r="A336" i="11"/>
  <c r="A304" i="11"/>
  <c r="A334" i="11"/>
  <c r="A318" i="11"/>
  <c r="A302" i="11"/>
  <c r="A286" i="11"/>
  <c r="A341" i="11"/>
  <c r="A325" i="11"/>
  <c r="A309" i="11"/>
  <c r="A293" i="11"/>
  <c r="A277" i="11"/>
  <c r="A332" i="11"/>
  <c r="A316" i="11"/>
  <c r="A300" i="11"/>
  <c r="A284" i="11"/>
  <c r="A322" i="11"/>
  <c r="A290" i="11"/>
  <c r="A345" i="11"/>
  <c r="A313" i="11"/>
  <c r="A281" i="11"/>
  <c r="A320" i="11"/>
  <c r="A288" i="11"/>
  <c r="A330" i="11"/>
  <c r="A314" i="11"/>
  <c r="A298" i="11"/>
  <c r="A282" i="11"/>
  <c r="A337" i="11"/>
  <c r="A321" i="11"/>
  <c r="A305" i="11"/>
  <c r="A289" i="11"/>
  <c r="A273" i="11"/>
  <c r="A344" i="11"/>
  <c r="A328" i="11"/>
  <c r="A312" i="11"/>
  <c r="A296" i="11"/>
  <c r="M304" i="8"/>
  <c r="M352" i="8"/>
  <c r="M143" i="8"/>
  <c r="M380" i="8"/>
  <c r="M148" i="8"/>
  <c r="M212" i="8"/>
  <c r="M288" i="8"/>
  <c r="M336" i="8"/>
  <c r="M268" i="8"/>
  <c r="M300" i="8"/>
  <c r="M332" i="8"/>
  <c r="M364" i="8"/>
  <c r="M95" i="8"/>
  <c r="M223" i="8"/>
  <c r="M328" i="8"/>
  <c r="M115" i="8"/>
  <c r="M195" i="8"/>
  <c r="M279" i="8"/>
  <c r="M339" i="8"/>
  <c r="M344" i="8"/>
  <c r="M131" i="8"/>
  <c r="M227" i="8"/>
  <c r="M271" i="8"/>
  <c r="M295" i="8"/>
  <c r="M319" i="8"/>
  <c r="M343" i="8"/>
  <c r="M368" i="8"/>
  <c r="M111" i="8"/>
  <c r="M175" i="8"/>
  <c r="M239" i="8"/>
  <c r="M262" i="8"/>
  <c r="M286" i="8"/>
  <c r="M294" i="8"/>
  <c r="M159" i="8"/>
  <c r="M264" i="8"/>
  <c r="M360" i="8"/>
  <c r="M263" i="8"/>
  <c r="M303" i="8"/>
  <c r="M323" i="8"/>
  <c r="M153" i="8"/>
  <c r="A346" i="11"/>
  <c r="A331" i="11"/>
  <c r="A315" i="11"/>
  <c r="A299" i="11"/>
  <c r="A283" i="11"/>
  <c r="A343" i="11"/>
  <c r="A327" i="11"/>
  <c r="A311" i="11"/>
  <c r="A295" i="11"/>
  <c r="A279" i="11"/>
  <c r="A339" i="11"/>
  <c r="A323" i="11"/>
  <c r="A307" i="11"/>
  <c r="A291" i="11"/>
  <c r="A275" i="11"/>
  <c r="A335" i="11"/>
  <c r="A319" i="11"/>
  <c r="A303" i="11"/>
  <c r="A287" i="11"/>
  <c r="K128" i="8"/>
  <c r="L128" i="8" s="1"/>
  <c r="J128" i="8"/>
  <c r="K192" i="8"/>
  <c r="L192" i="8" s="1"/>
  <c r="J192" i="8"/>
  <c r="K256" i="8"/>
  <c r="L256" i="8" s="1"/>
  <c r="J256" i="8"/>
  <c r="K108" i="8"/>
  <c r="L108" i="8" s="1"/>
  <c r="J108" i="8"/>
  <c r="K172" i="8"/>
  <c r="L172" i="8" s="1"/>
  <c r="J172" i="8"/>
  <c r="K236" i="8"/>
  <c r="L236" i="8" s="1"/>
  <c r="J236" i="8"/>
  <c r="K184" i="8"/>
  <c r="L184" i="8" s="1"/>
  <c r="J184" i="8"/>
  <c r="K105" i="8"/>
  <c r="L105" i="8" s="1"/>
  <c r="J105" i="8"/>
  <c r="K117" i="8"/>
  <c r="L117" i="8" s="1"/>
  <c r="J117" i="8"/>
  <c r="K173" i="8"/>
  <c r="L173" i="8" s="1"/>
  <c r="J173" i="8"/>
  <c r="K229" i="8"/>
  <c r="L229" i="8" s="1"/>
  <c r="J229" i="8"/>
  <c r="K169" i="8"/>
  <c r="L169" i="8" s="1"/>
  <c r="J169" i="8"/>
  <c r="K141" i="8"/>
  <c r="L141" i="8" s="1"/>
  <c r="J141" i="8"/>
  <c r="J363" i="8"/>
  <c r="K363" i="8"/>
  <c r="L363" i="8" s="1"/>
  <c r="K107" i="8"/>
  <c r="L107" i="8" s="1"/>
  <c r="J107" i="8"/>
  <c r="K139" i="8"/>
  <c r="L139" i="8" s="1"/>
  <c r="J139" i="8"/>
  <c r="K171" i="8"/>
  <c r="L171" i="8" s="1"/>
  <c r="J171" i="8"/>
  <c r="J203" i="8"/>
  <c r="K203" i="8"/>
  <c r="L203" i="8" s="1"/>
  <c r="J235" i="8"/>
  <c r="K235" i="8"/>
  <c r="L235" i="8" s="1"/>
  <c r="J90" i="8"/>
  <c r="K90" i="8"/>
  <c r="L90" i="8" s="1"/>
  <c r="J98" i="8"/>
  <c r="K98" i="8"/>
  <c r="L98" i="8" s="1"/>
  <c r="J106" i="8"/>
  <c r="K106" i="8"/>
  <c r="L106" i="8" s="1"/>
  <c r="J114" i="8"/>
  <c r="K114" i="8"/>
  <c r="L114" i="8" s="1"/>
  <c r="J122" i="8"/>
  <c r="K122" i="8"/>
  <c r="L122" i="8" s="1"/>
  <c r="K130" i="8"/>
  <c r="L130" i="8" s="1"/>
  <c r="J130" i="8"/>
  <c r="K138" i="8"/>
  <c r="L138" i="8" s="1"/>
  <c r="J138" i="8"/>
  <c r="K146" i="8"/>
  <c r="L146" i="8" s="1"/>
  <c r="J146" i="8"/>
  <c r="K154" i="8"/>
  <c r="L154" i="8" s="1"/>
  <c r="J154" i="8"/>
  <c r="K162" i="8"/>
  <c r="L162" i="8" s="1"/>
  <c r="J162" i="8"/>
  <c r="K170" i="8"/>
  <c r="L170" i="8" s="1"/>
  <c r="J170" i="8"/>
  <c r="K178" i="8"/>
  <c r="L178" i="8" s="1"/>
  <c r="J178" i="8"/>
  <c r="K186" i="8"/>
  <c r="L186" i="8" s="1"/>
  <c r="J186" i="8"/>
  <c r="K194" i="8"/>
  <c r="L194" i="8" s="1"/>
  <c r="J194" i="8"/>
  <c r="K202" i="8"/>
  <c r="L202" i="8" s="1"/>
  <c r="J202" i="8"/>
  <c r="K210" i="8"/>
  <c r="L210" i="8" s="1"/>
  <c r="J210" i="8"/>
  <c r="K218" i="8"/>
  <c r="L218" i="8" s="1"/>
  <c r="J218" i="8"/>
  <c r="K226" i="8"/>
  <c r="L226" i="8" s="1"/>
  <c r="J226" i="8"/>
  <c r="K234" i="8"/>
  <c r="L234" i="8" s="1"/>
  <c r="J234" i="8"/>
  <c r="K242" i="8"/>
  <c r="L242" i="8" s="1"/>
  <c r="J242" i="8"/>
  <c r="K250" i="8"/>
  <c r="L250" i="8" s="1"/>
  <c r="J250" i="8"/>
  <c r="K119" i="8"/>
  <c r="L119" i="8" s="1"/>
  <c r="J119" i="8"/>
  <c r="K151" i="8"/>
  <c r="L151" i="8" s="1"/>
  <c r="J151" i="8"/>
  <c r="K183" i="8"/>
  <c r="L183" i="8" s="1"/>
  <c r="J183" i="8"/>
  <c r="J215" i="8"/>
  <c r="K215" i="8"/>
  <c r="L215" i="8" s="1"/>
  <c r="J247" i="8"/>
  <c r="K247" i="8"/>
  <c r="L247" i="8" s="1"/>
  <c r="K136" i="8"/>
  <c r="L136" i="8" s="1"/>
  <c r="J136" i="8"/>
  <c r="K200" i="8"/>
  <c r="L200" i="8" s="1"/>
  <c r="J200" i="8"/>
  <c r="K185" i="8"/>
  <c r="L185" i="8" s="1"/>
  <c r="J185" i="8"/>
  <c r="K233" i="8"/>
  <c r="L233" i="8" s="1"/>
  <c r="J233" i="8"/>
  <c r="K193" i="8"/>
  <c r="L193" i="8" s="1"/>
  <c r="J193" i="8"/>
  <c r="K269" i="8"/>
  <c r="L269" i="8" s="1"/>
  <c r="J269" i="8"/>
  <c r="K281" i="8"/>
  <c r="L281" i="8" s="1"/>
  <c r="J281" i="8"/>
  <c r="K293" i="8"/>
  <c r="L293" i="8" s="1"/>
  <c r="J293" i="8"/>
  <c r="K309" i="8"/>
  <c r="L309" i="8" s="1"/>
  <c r="J309" i="8"/>
  <c r="K325" i="8"/>
  <c r="L325" i="8" s="1"/>
  <c r="J325" i="8"/>
  <c r="K341" i="8"/>
  <c r="L341" i="8" s="1"/>
  <c r="J341" i="8"/>
  <c r="K357" i="8"/>
  <c r="L357" i="8" s="1"/>
  <c r="J357" i="8"/>
  <c r="K369" i="8"/>
  <c r="L369" i="8" s="1"/>
  <c r="J369" i="8"/>
  <c r="K389" i="8"/>
  <c r="L389" i="8" s="1"/>
  <c r="J389" i="8"/>
  <c r="K379" i="8"/>
  <c r="L379" i="8" s="1"/>
  <c r="J379" i="8"/>
  <c r="K181" i="8"/>
  <c r="L181" i="8" s="1"/>
  <c r="J181" i="8"/>
  <c r="K197" i="8"/>
  <c r="L197" i="8" s="1"/>
  <c r="J197" i="8"/>
  <c r="K209" i="8"/>
  <c r="L209" i="8" s="1"/>
  <c r="J209" i="8"/>
  <c r="K253" i="8"/>
  <c r="L253" i="8" s="1"/>
  <c r="J253" i="8"/>
  <c r="K265" i="8"/>
  <c r="L265" i="8" s="1"/>
  <c r="J265" i="8"/>
  <c r="K285" i="8"/>
  <c r="L285" i="8" s="1"/>
  <c r="J285" i="8"/>
  <c r="K305" i="8"/>
  <c r="L305" i="8" s="1"/>
  <c r="J305" i="8"/>
  <c r="K321" i="8"/>
  <c r="L321" i="8" s="1"/>
  <c r="J321" i="8"/>
  <c r="K337" i="8"/>
  <c r="L337" i="8" s="1"/>
  <c r="J337" i="8"/>
  <c r="K353" i="8"/>
  <c r="L353" i="8" s="1"/>
  <c r="J353" i="8"/>
  <c r="K373" i="8"/>
  <c r="L373" i="8" s="1"/>
  <c r="J373" i="8"/>
  <c r="K385" i="8"/>
  <c r="L385" i="8" s="1"/>
  <c r="J385" i="8"/>
  <c r="K310" i="8"/>
  <c r="L310" i="8" s="1"/>
  <c r="J310" i="8"/>
  <c r="K318" i="8"/>
  <c r="L318" i="8" s="1"/>
  <c r="J318" i="8"/>
  <c r="K326" i="8"/>
  <c r="L326" i="8" s="1"/>
  <c r="J326" i="8"/>
  <c r="K334" i="8"/>
  <c r="L334" i="8" s="1"/>
  <c r="J334" i="8"/>
  <c r="J342" i="8"/>
  <c r="K342" i="8"/>
  <c r="L342" i="8" s="1"/>
  <c r="K350" i="8"/>
  <c r="L350" i="8" s="1"/>
  <c r="J350" i="8"/>
  <c r="K358" i="8"/>
  <c r="L358" i="8" s="1"/>
  <c r="J358" i="8"/>
  <c r="K366" i="8"/>
  <c r="L366" i="8" s="1"/>
  <c r="J366" i="8"/>
  <c r="K374" i="8"/>
  <c r="L374" i="8" s="1"/>
  <c r="J374" i="8"/>
  <c r="K382" i="8"/>
  <c r="L382" i="8" s="1"/>
  <c r="J382" i="8"/>
  <c r="K390" i="8"/>
  <c r="L390" i="8" s="1"/>
  <c r="J390" i="8"/>
  <c r="K96" i="8"/>
  <c r="L96" i="8" s="1"/>
  <c r="J96" i="8"/>
  <c r="K160" i="8"/>
  <c r="L160" i="8" s="1"/>
  <c r="J160" i="8"/>
  <c r="K224" i="8"/>
  <c r="L224" i="8" s="1"/>
  <c r="J224" i="8"/>
  <c r="K140" i="8"/>
  <c r="L140" i="8" s="1"/>
  <c r="J140" i="8"/>
  <c r="K204" i="8"/>
  <c r="L204" i="8" s="1"/>
  <c r="J204" i="8"/>
  <c r="K120" i="8"/>
  <c r="L120" i="8" s="1"/>
  <c r="J120" i="8"/>
  <c r="K248" i="8"/>
  <c r="L248" i="8" s="1"/>
  <c r="J248" i="8"/>
  <c r="K121" i="8"/>
  <c r="L121" i="8" s="1"/>
  <c r="J121" i="8"/>
  <c r="K101" i="8"/>
  <c r="L101" i="8" s="1"/>
  <c r="J101" i="8"/>
  <c r="K129" i="8"/>
  <c r="L129" i="8" s="1"/>
  <c r="J129" i="8"/>
  <c r="K213" i="8"/>
  <c r="L213" i="8" s="1"/>
  <c r="J213" i="8"/>
  <c r="K241" i="8"/>
  <c r="L241" i="8" s="1"/>
  <c r="J241" i="8"/>
  <c r="K97" i="8"/>
  <c r="L97" i="8" s="1"/>
  <c r="J97" i="8"/>
  <c r="K157" i="8"/>
  <c r="L157" i="8" s="1"/>
  <c r="J157" i="8"/>
  <c r="K225" i="8"/>
  <c r="L225" i="8" s="1"/>
  <c r="J225" i="8"/>
  <c r="K387" i="8"/>
  <c r="L387" i="8" s="1"/>
  <c r="J387" i="8"/>
  <c r="K371" i="8"/>
  <c r="L371" i="8" s="1"/>
  <c r="J371" i="8"/>
  <c r="K112" i="8"/>
  <c r="L112" i="8" s="1"/>
  <c r="J112" i="8"/>
  <c r="K144" i="8"/>
  <c r="L144" i="8" s="1"/>
  <c r="J144" i="8"/>
  <c r="K176" i="8"/>
  <c r="L176" i="8" s="1"/>
  <c r="J176" i="8"/>
  <c r="K208" i="8"/>
  <c r="L208" i="8" s="1"/>
  <c r="J208" i="8"/>
  <c r="K240" i="8"/>
  <c r="L240" i="8" s="1"/>
  <c r="J240" i="8"/>
  <c r="K92" i="8"/>
  <c r="L92" i="8" s="1"/>
  <c r="J92" i="8"/>
  <c r="K124" i="8"/>
  <c r="L124" i="8" s="1"/>
  <c r="J124" i="8"/>
  <c r="K156" i="8"/>
  <c r="L156" i="8" s="1"/>
  <c r="J156" i="8"/>
  <c r="K188" i="8"/>
  <c r="L188" i="8" s="1"/>
  <c r="J188" i="8"/>
  <c r="K220" i="8"/>
  <c r="L220" i="8" s="1"/>
  <c r="J220" i="8"/>
  <c r="K252" i="8"/>
  <c r="L252" i="8" s="1"/>
  <c r="J252" i="8"/>
  <c r="K88" i="8"/>
  <c r="L88" i="8" s="1"/>
  <c r="J88" i="8"/>
  <c r="K152" i="8"/>
  <c r="L152" i="8" s="1"/>
  <c r="J152" i="8"/>
  <c r="K216" i="8"/>
  <c r="L216" i="8" s="1"/>
  <c r="J216" i="8"/>
  <c r="K249" i="8"/>
  <c r="L249" i="8" s="1"/>
  <c r="J249" i="8"/>
  <c r="K109" i="8"/>
  <c r="L109" i="8" s="1"/>
  <c r="J109" i="8"/>
  <c r="K125" i="8"/>
  <c r="L125" i="8" s="1"/>
  <c r="J125" i="8"/>
  <c r="K165" i="8"/>
  <c r="L165" i="8" s="1"/>
  <c r="J165" i="8"/>
  <c r="K177" i="8"/>
  <c r="L177" i="8" s="1"/>
  <c r="J177" i="8"/>
  <c r="K221" i="8"/>
  <c r="L221" i="8" s="1"/>
  <c r="J221" i="8"/>
  <c r="K237" i="8"/>
  <c r="L237" i="8" s="1"/>
  <c r="J237" i="8"/>
  <c r="K93" i="8"/>
  <c r="L93" i="8" s="1"/>
  <c r="J93" i="8"/>
  <c r="K133" i="8"/>
  <c r="L133" i="8" s="1"/>
  <c r="J133" i="8"/>
  <c r="K149" i="8"/>
  <c r="L149" i="8" s="1"/>
  <c r="J149" i="8"/>
  <c r="K161" i="8"/>
  <c r="L161" i="8" s="1"/>
  <c r="J161" i="8"/>
  <c r="K355" i="8"/>
  <c r="L355" i="8" s="1"/>
  <c r="J355" i="8"/>
  <c r="K375" i="8"/>
  <c r="L375" i="8" s="1"/>
  <c r="J375" i="8"/>
  <c r="K359" i="8"/>
  <c r="L359" i="8" s="1"/>
  <c r="J359" i="8"/>
  <c r="K383" i="8"/>
  <c r="L383" i="8" s="1"/>
  <c r="J383" i="8"/>
  <c r="K91" i="8"/>
  <c r="L91" i="8" s="1"/>
  <c r="J91" i="8"/>
  <c r="K123" i="8"/>
  <c r="L123" i="8" s="1"/>
  <c r="J123" i="8"/>
  <c r="K155" i="8"/>
  <c r="L155" i="8" s="1"/>
  <c r="J155" i="8"/>
  <c r="K187" i="8"/>
  <c r="L187" i="8" s="1"/>
  <c r="J187" i="8"/>
  <c r="J219" i="8"/>
  <c r="K219" i="8"/>
  <c r="L219" i="8" s="1"/>
  <c r="J251" i="8"/>
  <c r="K251" i="8"/>
  <c r="L251" i="8" s="1"/>
  <c r="J94" i="8"/>
  <c r="K94" i="8"/>
  <c r="L94" i="8" s="1"/>
  <c r="J102" i="8"/>
  <c r="K102" i="8"/>
  <c r="L102" i="8" s="1"/>
  <c r="J110" i="8"/>
  <c r="K110" i="8"/>
  <c r="L110" i="8" s="1"/>
  <c r="J118" i="8"/>
  <c r="K118" i="8"/>
  <c r="L118" i="8" s="1"/>
  <c r="J126" i="8"/>
  <c r="K126" i="8"/>
  <c r="L126" i="8" s="1"/>
  <c r="K134" i="8"/>
  <c r="L134" i="8" s="1"/>
  <c r="J134" i="8"/>
  <c r="J142" i="8"/>
  <c r="K142" i="8"/>
  <c r="L142" i="8" s="1"/>
  <c r="K150" i="8"/>
  <c r="L150" i="8" s="1"/>
  <c r="J150" i="8"/>
  <c r="J158" i="8"/>
  <c r="K158" i="8"/>
  <c r="L158" i="8" s="1"/>
  <c r="K166" i="8"/>
  <c r="L166" i="8" s="1"/>
  <c r="J166" i="8"/>
  <c r="K174" i="8"/>
  <c r="L174" i="8" s="1"/>
  <c r="J174" i="8"/>
  <c r="K182" i="8"/>
  <c r="L182" i="8" s="1"/>
  <c r="J182" i="8"/>
  <c r="J190" i="8"/>
  <c r="K190" i="8"/>
  <c r="L190" i="8" s="1"/>
  <c r="K198" i="8"/>
  <c r="L198" i="8" s="1"/>
  <c r="J198" i="8"/>
  <c r="K206" i="8"/>
  <c r="L206" i="8" s="1"/>
  <c r="J206" i="8"/>
  <c r="K214" i="8"/>
  <c r="L214" i="8" s="1"/>
  <c r="J214" i="8"/>
  <c r="K222" i="8"/>
  <c r="L222" i="8" s="1"/>
  <c r="J222" i="8"/>
  <c r="K230" i="8"/>
  <c r="L230" i="8" s="1"/>
  <c r="J230" i="8"/>
  <c r="K238" i="8"/>
  <c r="L238" i="8" s="1"/>
  <c r="J238" i="8"/>
  <c r="K246" i="8"/>
  <c r="L246" i="8" s="1"/>
  <c r="J246" i="8"/>
  <c r="K254" i="8"/>
  <c r="L254" i="8" s="1"/>
  <c r="J254" i="8"/>
  <c r="K103" i="8"/>
  <c r="L103" i="8" s="1"/>
  <c r="J103" i="8"/>
  <c r="K135" i="8"/>
  <c r="L135" i="8" s="1"/>
  <c r="J135" i="8"/>
  <c r="K167" i="8"/>
  <c r="L167" i="8" s="1"/>
  <c r="J167" i="8"/>
  <c r="K199" i="8"/>
  <c r="L199" i="8" s="1"/>
  <c r="J199" i="8"/>
  <c r="J231" i="8"/>
  <c r="K231" i="8"/>
  <c r="L231" i="8" s="1"/>
  <c r="K306" i="8"/>
  <c r="L306" i="8" s="1"/>
  <c r="J306" i="8"/>
  <c r="K104" i="8"/>
  <c r="L104" i="8" s="1"/>
  <c r="J104" i="8"/>
  <c r="K168" i="8"/>
  <c r="L168" i="8" s="1"/>
  <c r="J168" i="8"/>
  <c r="K232" i="8"/>
  <c r="L232" i="8" s="1"/>
  <c r="J232" i="8"/>
  <c r="K145" i="8"/>
  <c r="L145" i="8" s="1"/>
  <c r="J145" i="8"/>
  <c r="K261" i="8"/>
  <c r="L261" i="8" s="1"/>
  <c r="J261" i="8"/>
  <c r="K277" i="8"/>
  <c r="L277" i="8" s="1"/>
  <c r="J277" i="8"/>
  <c r="K289" i="8"/>
  <c r="L289" i="8" s="1"/>
  <c r="J289" i="8"/>
  <c r="K301" i="8"/>
  <c r="L301" i="8" s="1"/>
  <c r="J301" i="8"/>
  <c r="K317" i="8"/>
  <c r="L317" i="8" s="1"/>
  <c r="J317" i="8"/>
  <c r="K333" i="8"/>
  <c r="L333" i="8" s="1"/>
  <c r="J333" i="8"/>
  <c r="K349" i="8"/>
  <c r="L349" i="8" s="1"/>
  <c r="J349" i="8"/>
  <c r="K365" i="8"/>
  <c r="L365" i="8" s="1"/>
  <c r="J365" i="8"/>
  <c r="K377" i="8"/>
  <c r="L377" i="8" s="1"/>
  <c r="J377" i="8"/>
  <c r="K367" i="8"/>
  <c r="L367" i="8" s="1"/>
  <c r="J367" i="8"/>
  <c r="K391" i="8"/>
  <c r="L391" i="8" s="1"/>
  <c r="J391" i="8"/>
  <c r="K113" i="8"/>
  <c r="L113" i="8" s="1"/>
  <c r="J113" i="8"/>
  <c r="K189" i="8"/>
  <c r="L189" i="8" s="1"/>
  <c r="J189" i="8"/>
  <c r="K205" i="8"/>
  <c r="L205" i="8" s="1"/>
  <c r="J205" i="8"/>
  <c r="K245" i="8"/>
  <c r="L245" i="8" s="1"/>
  <c r="J245" i="8"/>
  <c r="K257" i="8"/>
  <c r="L257" i="8" s="1"/>
  <c r="J257" i="8"/>
  <c r="K273" i="8"/>
  <c r="L273" i="8" s="1"/>
  <c r="J273" i="8"/>
  <c r="K297" i="8"/>
  <c r="L297" i="8" s="1"/>
  <c r="J297" i="8"/>
  <c r="K313" i="8"/>
  <c r="L313" i="8" s="1"/>
  <c r="J313" i="8"/>
  <c r="K329" i="8"/>
  <c r="L329" i="8" s="1"/>
  <c r="J329" i="8"/>
  <c r="K345" i="8"/>
  <c r="L345" i="8" s="1"/>
  <c r="J345" i="8"/>
  <c r="K361" i="8"/>
  <c r="L361" i="8" s="1"/>
  <c r="J361" i="8"/>
  <c r="K381" i="8"/>
  <c r="L381" i="8" s="1"/>
  <c r="J381" i="8"/>
  <c r="K393" i="8"/>
  <c r="L393" i="8" s="1"/>
  <c r="J393" i="8"/>
  <c r="K314" i="8"/>
  <c r="L314" i="8" s="1"/>
  <c r="J314" i="8"/>
  <c r="K322" i="8"/>
  <c r="L322" i="8" s="1"/>
  <c r="J322" i="8"/>
  <c r="K330" i="8"/>
  <c r="L330" i="8" s="1"/>
  <c r="J330" i="8"/>
  <c r="K338" i="8"/>
  <c r="L338" i="8" s="1"/>
  <c r="J338" i="8"/>
  <c r="K346" i="8"/>
  <c r="L346" i="8" s="1"/>
  <c r="J346" i="8"/>
  <c r="K354" i="8"/>
  <c r="L354" i="8" s="1"/>
  <c r="J354" i="8"/>
  <c r="K362" i="8"/>
  <c r="L362" i="8" s="1"/>
  <c r="J362" i="8"/>
  <c r="K370" i="8"/>
  <c r="L370" i="8" s="1"/>
  <c r="J370" i="8"/>
  <c r="K378" i="8"/>
  <c r="L378" i="8" s="1"/>
  <c r="J378" i="8"/>
  <c r="K386" i="8"/>
  <c r="L386" i="8" s="1"/>
  <c r="J386" i="8"/>
  <c r="K394" i="8"/>
  <c r="L394" i="8" s="1"/>
  <c r="J394" i="8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355" i="10"/>
  <c r="A351" i="10"/>
  <c r="A347" i="10"/>
  <c r="A343" i="10"/>
  <c r="A339" i="10"/>
  <c r="A335" i="10"/>
  <c r="A331" i="10"/>
  <c r="A327" i="10"/>
  <c r="A323" i="10"/>
  <c r="A319" i="10"/>
  <c r="A315" i="10"/>
  <c r="A311" i="10"/>
  <c r="A307" i="10"/>
  <c r="A303" i="10"/>
  <c r="A299" i="10"/>
  <c r="A295" i="10"/>
  <c r="A291" i="10"/>
  <c r="A287" i="10"/>
  <c r="A283" i="10"/>
  <c r="A279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K76" i="8"/>
  <c r="L76" i="8" s="1"/>
  <c r="M76" i="8" s="1"/>
  <c r="K60" i="8"/>
  <c r="L60" i="8" s="1"/>
  <c r="M60" i="8" s="1"/>
  <c r="K44" i="8"/>
  <c r="L44" i="8" s="1"/>
  <c r="M44" i="8" s="1"/>
  <c r="K28" i="8"/>
  <c r="L28" i="8" s="1"/>
  <c r="M28" i="8" s="1"/>
  <c r="K12" i="8"/>
  <c r="L12" i="8" s="1"/>
  <c r="M12" i="8" s="1"/>
  <c r="J84" i="8"/>
  <c r="M84" i="8" s="1"/>
  <c r="J68" i="8"/>
  <c r="M68" i="8" s="1"/>
  <c r="J52" i="8"/>
  <c r="M52" i="8" s="1"/>
  <c r="J36" i="8"/>
  <c r="M36" i="8" s="1"/>
  <c r="J20" i="8"/>
  <c r="M20" i="8" s="1"/>
  <c r="J4" i="8"/>
  <c r="M4" i="8" s="1"/>
  <c r="K72" i="8"/>
  <c r="L72" i="8" s="1"/>
  <c r="M72" i="8" s="1"/>
  <c r="K56" i="8"/>
  <c r="L56" i="8" s="1"/>
  <c r="M56" i="8" s="1"/>
  <c r="K40" i="8"/>
  <c r="L40" i="8" s="1"/>
  <c r="M40" i="8" s="1"/>
  <c r="K24" i="8"/>
  <c r="L24" i="8" s="1"/>
  <c r="M24" i="8" s="1"/>
  <c r="K8" i="8"/>
  <c r="L8" i="8" s="1"/>
  <c r="M8" i="8" s="1"/>
  <c r="J81" i="8"/>
  <c r="M81" i="8" s="1"/>
  <c r="J73" i="8"/>
  <c r="M73" i="8" s="1"/>
  <c r="J65" i="8"/>
  <c r="M65" i="8" s="1"/>
  <c r="J57" i="8"/>
  <c r="M57" i="8" s="1"/>
  <c r="J49" i="8"/>
  <c r="M49" i="8" s="1"/>
  <c r="J41" i="8"/>
  <c r="M41" i="8" s="1"/>
  <c r="J33" i="8"/>
  <c r="M33" i="8" s="1"/>
  <c r="J25" i="8"/>
  <c r="M25" i="8" s="1"/>
  <c r="J17" i="8"/>
  <c r="M17" i="8" s="1"/>
  <c r="J9" i="8"/>
  <c r="M9" i="8" s="1"/>
  <c r="J80" i="8"/>
  <c r="M80" i="8" s="1"/>
  <c r="J64" i="8"/>
  <c r="M64" i="8" s="1"/>
  <c r="J48" i="8"/>
  <c r="M48" i="8" s="1"/>
  <c r="J32" i="8"/>
  <c r="M32" i="8" s="1"/>
  <c r="J16" i="8"/>
  <c r="M16" i="8" s="1"/>
  <c r="J85" i="8"/>
  <c r="M85" i="8" s="1"/>
  <c r="J77" i="8"/>
  <c r="M77" i="8" s="1"/>
  <c r="J69" i="8"/>
  <c r="M69" i="8" s="1"/>
  <c r="J61" i="8"/>
  <c r="M61" i="8" s="1"/>
  <c r="J53" i="8"/>
  <c r="M53" i="8" s="1"/>
  <c r="J45" i="8"/>
  <c r="M45" i="8" s="1"/>
  <c r="J37" i="8"/>
  <c r="M37" i="8" s="1"/>
  <c r="J29" i="8"/>
  <c r="M29" i="8" s="1"/>
  <c r="J21" i="8"/>
  <c r="M21" i="8" s="1"/>
  <c r="J13" i="8"/>
  <c r="M13" i="8" s="1"/>
  <c r="J5" i="8"/>
  <c r="M5" i="8" s="1"/>
  <c r="K347" i="9"/>
  <c r="L347" i="9" s="1"/>
  <c r="J347" i="9"/>
  <c r="K315" i="9"/>
  <c r="L315" i="9" s="1"/>
  <c r="J315" i="9"/>
  <c r="K350" i="9"/>
  <c r="L350" i="9" s="1"/>
  <c r="J350" i="9"/>
  <c r="K342" i="9"/>
  <c r="L342" i="9" s="1"/>
  <c r="J342" i="9"/>
  <c r="K326" i="9"/>
  <c r="L326" i="9" s="1"/>
  <c r="J326" i="9"/>
  <c r="M326" i="9" s="1"/>
  <c r="K310" i="9"/>
  <c r="L310" i="9" s="1"/>
  <c r="J310" i="9"/>
  <c r="K294" i="9"/>
  <c r="L294" i="9" s="1"/>
  <c r="J294" i="9"/>
  <c r="K290" i="9"/>
  <c r="L290" i="9" s="1"/>
  <c r="J290" i="9"/>
  <c r="K286" i="9"/>
  <c r="L286" i="9" s="1"/>
  <c r="J286" i="9"/>
  <c r="K278" i="9"/>
  <c r="L278" i="9" s="1"/>
  <c r="J278" i="9"/>
  <c r="K270" i="9"/>
  <c r="L270" i="9" s="1"/>
  <c r="J270" i="9"/>
  <c r="K262" i="9"/>
  <c r="L262" i="9" s="1"/>
  <c r="J262" i="9"/>
  <c r="K258" i="9"/>
  <c r="L258" i="9" s="1"/>
  <c r="J258" i="9"/>
  <c r="M258" i="9" s="1"/>
  <c r="K254" i="9"/>
  <c r="L254" i="9" s="1"/>
  <c r="J254" i="9"/>
  <c r="K246" i="9"/>
  <c r="L246" i="9" s="1"/>
  <c r="J246" i="9"/>
  <c r="K242" i="9"/>
  <c r="L242" i="9" s="1"/>
  <c r="J242" i="9"/>
  <c r="K230" i="9"/>
  <c r="L230" i="9" s="1"/>
  <c r="J230" i="9"/>
  <c r="K222" i="9"/>
  <c r="L222" i="9" s="1"/>
  <c r="J222" i="9"/>
  <c r="K214" i="9"/>
  <c r="L214" i="9" s="1"/>
  <c r="J214" i="9"/>
  <c r="K210" i="9"/>
  <c r="L210" i="9" s="1"/>
  <c r="J210" i="9"/>
  <c r="K206" i="9"/>
  <c r="L206" i="9" s="1"/>
  <c r="J206" i="9"/>
  <c r="K198" i="9"/>
  <c r="L198" i="9" s="1"/>
  <c r="J198" i="9"/>
  <c r="K190" i="9"/>
  <c r="L190" i="9" s="1"/>
  <c r="J190" i="9"/>
  <c r="K182" i="9"/>
  <c r="L182" i="9" s="1"/>
  <c r="J182" i="9"/>
  <c r="K178" i="9"/>
  <c r="L178" i="9" s="1"/>
  <c r="J178" i="9"/>
  <c r="M178" i="9" s="1"/>
  <c r="K166" i="9"/>
  <c r="L166" i="9" s="1"/>
  <c r="J166" i="9"/>
  <c r="K162" i="9"/>
  <c r="L162" i="9" s="1"/>
  <c r="J162" i="9"/>
  <c r="K158" i="9"/>
  <c r="L158" i="9" s="1"/>
  <c r="J158" i="9"/>
  <c r="K150" i="9"/>
  <c r="L150" i="9" s="1"/>
  <c r="J150" i="9"/>
  <c r="K146" i="9"/>
  <c r="L146" i="9" s="1"/>
  <c r="J146" i="9"/>
  <c r="K142" i="9"/>
  <c r="L142" i="9" s="1"/>
  <c r="J142" i="9"/>
  <c r="K134" i="9"/>
  <c r="L134" i="9" s="1"/>
  <c r="M134" i="9" s="1"/>
  <c r="J134" i="9"/>
  <c r="K130" i="9"/>
  <c r="L130" i="9" s="1"/>
  <c r="J130" i="9"/>
  <c r="K126" i="9"/>
  <c r="L126" i="9" s="1"/>
  <c r="J126" i="9"/>
  <c r="K118" i="9"/>
  <c r="L118" i="9" s="1"/>
  <c r="J118" i="9"/>
  <c r="M118" i="9" s="1"/>
  <c r="K114" i="9"/>
  <c r="L114" i="9" s="1"/>
  <c r="M114" i="9" s="1"/>
  <c r="J114" i="9"/>
  <c r="K102" i="9"/>
  <c r="L102" i="9" s="1"/>
  <c r="J102" i="9"/>
  <c r="M102" i="9" s="1"/>
  <c r="K98" i="9"/>
  <c r="L98" i="9" s="1"/>
  <c r="J98" i="9"/>
  <c r="K94" i="9"/>
  <c r="L94" i="9" s="1"/>
  <c r="J94" i="9"/>
  <c r="K86" i="9"/>
  <c r="L86" i="9" s="1"/>
  <c r="J86" i="9"/>
  <c r="K82" i="9"/>
  <c r="L82" i="9" s="1"/>
  <c r="J82" i="9"/>
  <c r="K78" i="9"/>
  <c r="L78" i="9" s="1"/>
  <c r="J78" i="9"/>
  <c r="K70" i="9"/>
  <c r="L70" i="9" s="1"/>
  <c r="J70" i="9"/>
  <c r="K66" i="9"/>
  <c r="L66" i="9" s="1"/>
  <c r="J66" i="9"/>
  <c r="K62" i="9"/>
  <c r="L62" i="9" s="1"/>
  <c r="J62" i="9"/>
  <c r="M62" i="9" s="1"/>
  <c r="K54" i="9"/>
  <c r="L54" i="9" s="1"/>
  <c r="J54" i="9"/>
  <c r="K38" i="9"/>
  <c r="L38" i="9" s="1"/>
  <c r="J38" i="9"/>
  <c r="M38" i="9" s="1"/>
  <c r="K30" i="9"/>
  <c r="L30" i="9" s="1"/>
  <c r="J30" i="9"/>
  <c r="K22" i="9"/>
  <c r="L22" i="9" s="1"/>
  <c r="J22" i="9"/>
  <c r="K18" i="9"/>
  <c r="L18" i="9" s="1"/>
  <c r="J18" i="9"/>
  <c r="K14" i="9"/>
  <c r="L14" i="9" s="1"/>
  <c r="J14" i="9"/>
  <c r="K6" i="9"/>
  <c r="L6" i="9" s="1"/>
  <c r="J6" i="9"/>
  <c r="I352" i="9"/>
  <c r="I340" i="9"/>
  <c r="I328" i="9"/>
  <c r="I320" i="9"/>
  <c r="I312" i="9"/>
  <c r="I300" i="9"/>
  <c r="I292" i="9"/>
  <c r="I280" i="9"/>
  <c r="I272" i="9"/>
  <c r="I260" i="9"/>
  <c r="I248" i="9"/>
  <c r="I240" i="9"/>
  <c r="I232" i="9"/>
  <c r="I220" i="9"/>
  <c r="I212" i="9"/>
  <c r="I200" i="9"/>
  <c r="I188" i="9"/>
  <c r="I180" i="9"/>
  <c r="I168" i="9"/>
  <c r="I160" i="9"/>
  <c r="I148" i="9"/>
  <c r="I136" i="9"/>
  <c r="I128" i="9"/>
  <c r="I116" i="9"/>
  <c r="I104" i="9"/>
  <c r="I92" i="9"/>
  <c r="I80" i="9"/>
  <c r="I68" i="9"/>
  <c r="I60" i="9"/>
  <c r="I48" i="9"/>
  <c r="I40" i="9"/>
  <c r="I32" i="9"/>
  <c r="I20" i="9"/>
  <c r="I8" i="9"/>
  <c r="K343" i="9"/>
  <c r="L343" i="9" s="1"/>
  <c r="J343" i="9"/>
  <c r="K319" i="9"/>
  <c r="L319" i="9" s="1"/>
  <c r="J319" i="9"/>
  <c r="K295" i="9"/>
  <c r="L295" i="9" s="1"/>
  <c r="J295" i="9"/>
  <c r="J266" i="9"/>
  <c r="M266" i="9" s="1"/>
  <c r="J218" i="9"/>
  <c r="M218" i="9" s="1"/>
  <c r="J170" i="9"/>
  <c r="M170" i="9" s="1"/>
  <c r="J122" i="9"/>
  <c r="J90" i="9"/>
  <c r="M90" i="9" s="1"/>
  <c r="J42" i="9"/>
  <c r="M42" i="9" s="1"/>
  <c r="J10" i="9"/>
  <c r="M10" i="9" s="1"/>
  <c r="K282" i="9"/>
  <c r="L282" i="9" s="1"/>
  <c r="K234" i="9"/>
  <c r="L234" i="9" s="1"/>
  <c r="M234" i="9" s="1"/>
  <c r="K186" i="9"/>
  <c r="L186" i="9" s="1"/>
  <c r="I287" i="9"/>
  <c r="I275" i="9"/>
  <c r="I263" i="9"/>
  <c r="I255" i="9"/>
  <c r="I243" i="9"/>
  <c r="I231" i="9"/>
  <c r="I223" i="9"/>
  <c r="I211" i="9"/>
  <c r="I199" i="9"/>
  <c r="I187" i="9"/>
  <c r="I175" i="9"/>
  <c r="I159" i="9"/>
  <c r="I151" i="9"/>
  <c r="I139" i="9"/>
  <c r="I123" i="9"/>
  <c r="I119" i="9"/>
  <c r="I107" i="9"/>
  <c r="I95" i="9"/>
  <c r="I87" i="9"/>
  <c r="I75" i="9"/>
  <c r="I59" i="9"/>
  <c r="I47" i="9"/>
  <c r="I39" i="9"/>
  <c r="I27" i="9"/>
  <c r="I11" i="9"/>
  <c r="I3" i="9"/>
  <c r="K87" i="8"/>
  <c r="L87" i="8" s="1"/>
  <c r="M87" i="8" s="1"/>
  <c r="K83" i="8"/>
  <c r="L83" i="8" s="1"/>
  <c r="M83" i="8" s="1"/>
  <c r="K79" i="8"/>
  <c r="L79" i="8" s="1"/>
  <c r="M79" i="8" s="1"/>
  <c r="K75" i="8"/>
  <c r="L75" i="8" s="1"/>
  <c r="M75" i="8" s="1"/>
  <c r="K71" i="8"/>
  <c r="L71" i="8" s="1"/>
  <c r="M71" i="8" s="1"/>
  <c r="K67" i="8"/>
  <c r="L67" i="8" s="1"/>
  <c r="M67" i="8" s="1"/>
  <c r="K63" i="8"/>
  <c r="L63" i="8" s="1"/>
  <c r="M63" i="8" s="1"/>
  <c r="K59" i="8"/>
  <c r="L59" i="8" s="1"/>
  <c r="M59" i="8" s="1"/>
  <c r="K55" i="8"/>
  <c r="L55" i="8" s="1"/>
  <c r="M55" i="8" s="1"/>
  <c r="K51" i="8"/>
  <c r="L51" i="8" s="1"/>
  <c r="M51" i="8" s="1"/>
  <c r="K47" i="8"/>
  <c r="L47" i="8" s="1"/>
  <c r="M47" i="8" s="1"/>
  <c r="K43" i="8"/>
  <c r="L43" i="8" s="1"/>
  <c r="M43" i="8" s="1"/>
  <c r="K39" i="8"/>
  <c r="L39" i="8" s="1"/>
  <c r="M39" i="8" s="1"/>
  <c r="K35" i="8"/>
  <c r="L35" i="8" s="1"/>
  <c r="M35" i="8" s="1"/>
  <c r="K31" i="8"/>
  <c r="L31" i="8" s="1"/>
  <c r="M31" i="8" s="1"/>
  <c r="K27" i="8"/>
  <c r="L27" i="8" s="1"/>
  <c r="M27" i="8" s="1"/>
  <c r="K23" i="8"/>
  <c r="L23" i="8" s="1"/>
  <c r="M23" i="8" s="1"/>
  <c r="K19" i="8"/>
  <c r="L19" i="8" s="1"/>
  <c r="M19" i="8" s="1"/>
  <c r="K15" i="8"/>
  <c r="L15" i="8" s="1"/>
  <c r="M15" i="8" s="1"/>
  <c r="K11" i="8"/>
  <c r="L11" i="8" s="1"/>
  <c r="M11" i="8" s="1"/>
  <c r="K7" i="8"/>
  <c r="L7" i="8" s="1"/>
  <c r="M7" i="8" s="1"/>
  <c r="K3" i="8"/>
  <c r="L3" i="8" s="1"/>
  <c r="M3" i="8" s="1"/>
  <c r="I334" i="9"/>
  <c r="I318" i="9"/>
  <c r="I302" i="9"/>
  <c r="I344" i="9"/>
  <c r="I336" i="9"/>
  <c r="I324" i="9"/>
  <c r="I308" i="9"/>
  <c r="I296" i="9"/>
  <c r="I288" i="9"/>
  <c r="I276" i="9"/>
  <c r="I264" i="9"/>
  <c r="I252" i="9"/>
  <c r="I236" i="9"/>
  <c r="I228" i="9"/>
  <c r="I216" i="9"/>
  <c r="I204" i="9"/>
  <c r="I196" i="9"/>
  <c r="I184" i="9"/>
  <c r="I176" i="9"/>
  <c r="I164" i="9"/>
  <c r="I152" i="9"/>
  <c r="I144" i="9"/>
  <c r="I132" i="9"/>
  <c r="I124" i="9"/>
  <c r="I112" i="9"/>
  <c r="I108" i="9"/>
  <c r="I96" i="9"/>
  <c r="I84" i="9"/>
  <c r="I76" i="9"/>
  <c r="I64" i="9"/>
  <c r="I52" i="9"/>
  <c r="I36" i="9"/>
  <c r="I24" i="9"/>
  <c r="I16" i="9"/>
  <c r="I4" i="9"/>
  <c r="K351" i="9"/>
  <c r="L351" i="9" s="1"/>
  <c r="J351" i="9"/>
  <c r="K327" i="9"/>
  <c r="L327" i="9" s="1"/>
  <c r="J327" i="9"/>
  <c r="K303" i="9"/>
  <c r="L303" i="9" s="1"/>
  <c r="J303" i="9"/>
  <c r="J154" i="9"/>
  <c r="M154" i="9" s="1"/>
  <c r="J106" i="9"/>
  <c r="M106" i="9" s="1"/>
  <c r="J58" i="9"/>
  <c r="M58" i="9" s="1"/>
  <c r="K26" i="9"/>
  <c r="L26" i="9" s="1"/>
  <c r="M26" i="9" s="1"/>
  <c r="I283" i="9"/>
  <c r="I271" i="9"/>
  <c r="I259" i="9"/>
  <c r="I247" i="9"/>
  <c r="I239" i="9"/>
  <c r="I227" i="9"/>
  <c r="I215" i="9"/>
  <c r="I207" i="9"/>
  <c r="I195" i="9"/>
  <c r="I183" i="9"/>
  <c r="I171" i="9"/>
  <c r="I163" i="9"/>
  <c r="I147" i="9"/>
  <c r="I135" i="9"/>
  <c r="I127" i="9"/>
  <c r="I115" i="9"/>
  <c r="I103" i="9"/>
  <c r="I91" i="9"/>
  <c r="I79" i="9"/>
  <c r="I71" i="9"/>
  <c r="I63" i="9"/>
  <c r="I55" i="9"/>
  <c r="I43" i="9"/>
  <c r="I31" i="9"/>
  <c r="I19" i="9"/>
  <c r="M282" i="9"/>
  <c r="M70" i="9"/>
  <c r="K86" i="8"/>
  <c r="L86" i="8" s="1"/>
  <c r="M86" i="8" s="1"/>
  <c r="K82" i="8"/>
  <c r="L82" i="8" s="1"/>
  <c r="M82" i="8" s="1"/>
  <c r="K78" i="8"/>
  <c r="L78" i="8" s="1"/>
  <c r="M78" i="8" s="1"/>
  <c r="K74" i="8"/>
  <c r="L74" i="8" s="1"/>
  <c r="M74" i="8" s="1"/>
  <c r="K70" i="8"/>
  <c r="L70" i="8" s="1"/>
  <c r="M70" i="8" s="1"/>
  <c r="K66" i="8"/>
  <c r="L66" i="8" s="1"/>
  <c r="M66" i="8" s="1"/>
  <c r="K62" i="8"/>
  <c r="L62" i="8" s="1"/>
  <c r="M62" i="8" s="1"/>
  <c r="K58" i="8"/>
  <c r="L58" i="8" s="1"/>
  <c r="M58" i="8" s="1"/>
  <c r="K54" i="8"/>
  <c r="L54" i="8" s="1"/>
  <c r="M54" i="8" s="1"/>
  <c r="K50" i="8"/>
  <c r="L50" i="8" s="1"/>
  <c r="M50" i="8" s="1"/>
  <c r="K46" i="8"/>
  <c r="L46" i="8" s="1"/>
  <c r="M46" i="8" s="1"/>
  <c r="K42" i="8"/>
  <c r="L42" i="8" s="1"/>
  <c r="M42" i="8" s="1"/>
  <c r="K38" i="8"/>
  <c r="L38" i="8" s="1"/>
  <c r="M38" i="8" s="1"/>
  <c r="K34" i="8"/>
  <c r="L34" i="8" s="1"/>
  <c r="M34" i="8" s="1"/>
  <c r="K30" i="8"/>
  <c r="L30" i="8" s="1"/>
  <c r="M30" i="8" s="1"/>
  <c r="K26" i="8"/>
  <c r="L26" i="8" s="1"/>
  <c r="M26" i="8" s="1"/>
  <c r="K22" i="8"/>
  <c r="L22" i="8" s="1"/>
  <c r="M22" i="8" s="1"/>
  <c r="K18" i="8"/>
  <c r="L18" i="8" s="1"/>
  <c r="M18" i="8" s="1"/>
  <c r="K14" i="8"/>
  <c r="L14" i="8" s="1"/>
  <c r="M14" i="8" s="1"/>
  <c r="K10" i="8"/>
  <c r="L10" i="8" s="1"/>
  <c r="M10" i="8" s="1"/>
  <c r="K6" i="8"/>
  <c r="L6" i="8" s="1"/>
  <c r="M6" i="8" s="1"/>
  <c r="I339" i="9"/>
  <c r="I331" i="9"/>
  <c r="I323" i="9"/>
  <c r="I307" i="9"/>
  <c r="I299" i="9"/>
  <c r="I274" i="9"/>
  <c r="I226" i="9"/>
  <c r="I194" i="9"/>
  <c r="I50" i="9"/>
  <c r="I34" i="9"/>
  <c r="I348" i="9"/>
  <c r="I332" i="9"/>
  <c r="I316" i="9"/>
  <c r="I304" i="9"/>
  <c r="I284" i="9"/>
  <c r="I268" i="9"/>
  <c r="I256" i="9"/>
  <c r="I244" i="9"/>
  <c r="I224" i="9"/>
  <c r="I208" i="9"/>
  <c r="I192" i="9"/>
  <c r="I172" i="9"/>
  <c r="I156" i="9"/>
  <c r="I140" i="9"/>
  <c r="I120" i="9"/>
  <c r="I100" i="9"/>
  <c r="I88" i="9"/>
  <c r="I72" i="9"/>
  <c r="I56" i="9"/>
  <c r="I44" i="9"/>
  <c r="I28" i="9"/>
  <c r="I12" i="9"/>
  <c r="K335" i="9"/>
  <c r="L335" i="9" s="1"/>
  <c r="J335" i="9"/>
  <c r="K311" i="9"/>
  <c r="L311" i="9" s="1"/>
  <c r="J311" i="9"/>
  <c r="J250" i="9"/>
  <c r="M250" i="9" s="1"/>
  <c r="J202" i="9"/>
  <c r="M202" i="9" s="1"/>
  <c r="J138" i="9"/>
  <c r="M138" i="9" s="1"/>
  <c r="J74" i="9"/>
  <c r="M74" i="9" s="1"/>
  <c r="I291" i="9"/>
  <c r="I279" i="9"/>
  <c r="I267" i="9"/>
  <c r="I251" i="9"/>
  <c r="I235" i="9"/>
  <c r="I219" i="9"/>
  <c r="I203" i="9"/>
  <c r="I191" i="9"/>
  <c r="I179" i="9"/>
  <c r="I167" i="9"/>
  <c r="I155" i="9"/>
  <c r="I143" i="9"/>
  <c r="I131" i="9"/>
  <c r="I111" i="9"/>
  <c r="I99" i="9"/>
  <c r="I83" i="9"/>
  <c r="I67" i="9"/>
  <c r="I51" i="9"/>
  <c r="I35" i="9"/>
  <c r="I23" i="9"/>
  <c r="I15" i="9"/>
  <c r="I7" i="9"/>
  <c r="M186" i="9"/>
  <c r="M122" i="9"/>
  <c r="M82" i="9"/>
  <c r="J2" i="9"/>
  <c r="K2" i="9"/>
  <c r="L2" i="9" s="1"/>
  <c r="I353" i="9"/>
  <c r="I349" i="9"/>
  <c r="I345" i="9"/>
  <c r="I341" i="9"/>
  <c r="I337" i="9"/>
  <c r="I333" i="9"/>
  <c r="I329" i="9"/>
  <c r="I325" i="9"/>
  <c r="I321" i="9"/>
  <c r="I317" i="9"/>
  <c r="I313" i="9"/>
  <c r="I309" i="9"/>
  <c r="I305" i="9"/>
  <c r="I301" i="9"/>
  <c r="I297" i="9"/>
  <c r="I293" i="9"/>
  <c r="I289" i="9"/>
  <c r="I285" i="9"/>
  <c r="I281" i="9"/>
  <c r="I277" i="9"/>
  <c r="I273" i="9"/>
  <c r="I269" i="9"/>
  <c r="I265" i="9"/>
  <c r="I261" i="9"/>
  <c r="I257" i="9"/>
  <c r="I253" i="9"/>
  <c r="I249" i="9"/>
  <c r="I245" i="9"/>
  <c r="I241" i="9"/>
  <c r="I237" i="9"/>
  <c r="I233" i="9"/>
  <c r="I229" i="9"/>
  <c r="I225" i="9"/>
  <c r="I221" i="9"/>
  <c r="I217" i="9"/>
  <c r="I213" i="9"/>
  <c r="I209" i="9"/>
  <c r="I205" i="9"/>
  <c r="I201" i="9"/>
  <c r="I197" i="9"/>
  <c r="I193" i="9"/>
  <c r="I189" i="9"/>
  <c r="I185" i="9"/>
  <c r="I181" i="9"/>
  <c r="I177" i="9"/>
  <c r="I173" i="9"/>
  <c r="I169" i="9"/>
  <c r="I165" i="9"/>
  <c r="I161" i="9"/>
  <c r="I157" i="9"/>
  <c r="I153" i="9"/>
  <c r="I149" i="9"/>
  <c r="I145" i="9"/>
  <c r="I141" i="9"/>
  <c r="I137" i="9"/>
  <c r="I133" i="9"/>
  <c r="I129" i="9"/>
  <c r="I125" i="9"/>
  <c r="I121" i="9"/>
  <c r="I117" i="9"/>
  <c r="I113" i="9"/>
  <c r="I109" i="9"/>
  <c r="I105" i="9"/>
  <c r="I101" i="9"/>
  <c r="I97" i="9"/>
  <c r="I93" i="9"/>
  <c r="I89" i="9"/>
  <c r="I85" i="9"/>
  <c r="I81" i="9"/>
  <c r="I77" i="9"/>
  <c r="I73" i="9"/>
  <c r="I69" i="9"/>
  <c r="I65" i="9"/>
  <c r="I61" i="9"/>
  <c r="I57" i="9"/>
  <c r="I53" i="9"/>
  <c r="I49" i="9"/>
  <c r="I45" i="9"/>
  <c r="I41" i="9"/>
  <c r="I37" i="9"/>
  <c r="I33" i="9"/>
  <c r="I29" i="9"/>
  <c r="I25" i="9"/>
  <c r="I21" i="9"/>
  <c r="I17" i="9"/>
  <c r="I13" i="9"/>
  <c r="I9" i="9"/>
  <c r="I5" i="9"/>
  <c r="J2" i="8"/>
  <c r="M2" i="8" s="1"/>
  <c r="I354" i="9"/>
  <c r="I346" i="9"/>
  <c r="I338" i="9"/>
  <c r="I330" i="9"/>
  <c r="I322" i="9"/>
  <c r="I314" i="9"/>
  <c r="I306" i="9"/>
  <c r="I298" i="9"/>
  <c r="I238" i="9"/>
  <c r="I174" i="9"/>
  <c r="I110" i="9"/>
  <c r="I46" i="9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8" i="3" s="1"/>
  <c r="A90" i="3"/>
  <c r="M231" i="8" l="1"/>
  <c r="M118" i="8"/>
  <c r="M102" i="8"/>
  <c r="M251" i="8"/>
  <c r="M342" i="8"/>
  <c r="M247" i="8"/>
  <c r="M114" i="8"/>
  <c r="M98" i="8"/>
  <c r="M235" i="8"/>
  <c r="M311" i="9"/>
  <c r="M327" i="9"/>
  <c r="M367" i="8"/>
  <c r="M365" i="8"/>
  <c r="M333" i="8"/>
  <c r="M301" i="8"/>
  <c r="M277" i="8"/>
  <c r="M145" i="8"/>
  <c r="M168" i="8"/>
  <c r="M306" i="8"/>
  <c r="M199" i="8"/>
  <c r="M135" i="8"/>
  <c r="M254" i="8"/>
  <c r="M238" i="8"/>
  <c r="M222" i="8"/>
  <c r="M206" i="8"/>
  <c r="M174" i="8"/>
  <c r="M130" i="9"/>
  <c r="M142" i="9"/>
  <c r="M150" i="9"/>
  <c r="M162" i="9"/>
  <c r="M343" i="9"/>
  <c r="M54" i="9"/>
  <c r="M66" i="9"/>
  <c r="M78" i="9"/>
  <c r="M86" i="9"/>
  <c r="M98" i="9"/>
  <c r="M126" i="9"/>
  <c r="M146" i="9"/>
  <c r="M158" i="9"/>
  <c r="M166" i="9"/>
  <c r="M182" i="9"/>
  <c r="M198" i="9"/>
  <c r="M210" i="9"/>
  <c r="M222" i="9"/>
  <c r="M310" i="9"/>
  <c r="M342" i="9"/>
  <c r="M315" i="9"/>
  <c r="A237" i="3"/>
  <c r="A269" i="3"/>
  <c r="A227" i="3"/>
  <c r="A259" i="3"/>
  <c r="A216" i="3"/>
  <c r="A248" i="3"/>
  <c r="A205" i="3"/>
  <c r="A275" i="3"/>
  <c r="A253" i="3"/>
  <c r="A232" i="3"/>
  <c r="A211" i="3"/>
  <c r="A264" i="3"/>
  <c r="A243" i="3"/>
  <c r="A221" i="3"/>
  <c r="A200" i="3"/>
  <c r="M386" i="8"/>
  <c r="M370" i="8"/>
  <c r="M354" i="8"/>
  <c r="M338" i="8"/>
  <c r="M322" i="8"/>
  <c r="M393" i="8"/>
  <c r="M361" i="8"/>
  <c r="M329" i="8"/>
  <c r="M297" i="8"/>
  <c r="M257" i="8"/>
  <c r="M205" i="8"/>
  <c r="M113" i="8"/>
  <c r="M155" i="8"/>
  <c r="M91" i="8"/>
  <c r="M359" i="8"/>
  <c r="M355" i="8"/>
  <c r="M149" i="8"/>
  <c r="M93" i="8"/>
  <c r="M221" i="8"/>
  <c r="M165" i="8"/>
  <c r="M109" i="8"/>
  <c r="M216" i="8"/>
  <c r="M88" i="8"/>
  <c r="M220" i="8"/>
  <c r="M156" i="8"/>
  <c r="M92" i="8"/>
  <c r="M208" i="8"/>
  <c r="M144" i="8"/>
  <c r="M371" i="8"/>
  <c r="M225" i="8"/>
  <c r="M97" i="8"/>
  <c r="M213" i="8"/>
  <c r="M101" i="8"/>
  <c r="M248" i="8"/>
  <c r="M204" i="8"/>
  <c r="M224" i="8"/>
  <c r="M96" i="8"/>
  <c r="M382" i="8"/>
  <c r="M366" i="8"/>
  <c r="M350" i="8"/>
  <c r="M334" i="8"/>
  <c r="M318" i="8"/>
  <c r="M385" i="8"/>
  <c r="M353" i="8"/>
  <c r="M321" i="8"/>
  <c r="M285" i="8"/>
  <c r="M253" i="8"/>
  <c r="M197" i="8"/>
  <c r="M379" i="8"/>
  <c r="M369" i="8"/>
  <c r="M341" i="8"/>
  <c r="M309" i="8"/>
  <c r="M281" i="8"/>
  <c r="M193" i="8"/>
  <c r="M185" i="8"/>
  <c r="M136" i="8"/>
  <c r="M151" i="8"/>
  <c r="M250" i="8"/>
  <c r="M234" i="8"/>
  <c r="M218" i="8"/>
  <c r="M202" i="8"/>
  <c r="M186" i="8"/>
  <c r="M170" i="8"/>
  <c r="M154" i="8"/>
  <c r="M138" i="8"/>
  <c r="M139" i="8"/>
  <c r="M169" i="8"/>
  <c r="M173" i="8"/>
  <c r="M105" i="8"/>
  <c r="M236" i="8"/>
  <c r="M108" i="8"/>
  <c r="M192" i="8"/>
  <c r="A273" i="3"/>
  <c r="A268" i="3"/>
  <c r="A263" i="3"/>
  <c r="A257" i="3"/>
  <c r="A252" i="3"/>
  <c r="A247" i="3"/>
  <c r="A241" i="3"/>
  <c r="A236" i="3"/>
  <c r="A231" i="3"/>
  <c r="A225" i="3"/>
  <c r="A220" i="3"/>
  <c r="A215" i="3"/>
  <c r="A209" i="3"/>
  <c r="A204" i="3"/>
  <c r="A199" i="3"/>
  <c r="A277" i="3"/>
  <c r="A356" i="3" s="1"/>
  <c r="A272" i="3"/>
  <c r="A267" i="3"/>
  <c r="A261" i="3"/>
  <c r="A256" i="3"/>
  <c r="A251" i="3"/>
  <c r="A245" i="3"/>
  <c r="A240" i="3"/>
  <c r="A235" i="3"/>
  <c r="A229" i="3"/>
  <c r="A224" i="3"/>
  <c r="A219" i="3"/>
  <c r="A213" i="3"/>
  <c r="A208" i="3"/>
  <c r="A203" i="3"/>
  <c r="A197" i="3"/>
  <c r="M303" i="9"/>
  <c r="M351" i="9"/>
  <c r="A276" i="3"/>
  <c r="A271" i="3"/>
  <c r="A265" i="3"/>
  <c r="A260" i="3"/>
  <c r="A255" i="3"/>
  <c r="A249" i="3"/>
  <c r="A244" i="3"/>
  <c r="A239" i="3"/>
  <c r="A233" i="3"/>
  <c r="A228" i="3"/>
  <c r="A223" i="3"/>
  <c r="A217" i="3"/>
  <c r="A212" i="3"/>
  <c r="A207" i="3"/>
  <c r="A201" i="3"/>
  <c r="A196" i="3"/>
  <c r="M190" i="8"/>
  <c r="M158" i="8"/>
  <c r="M142" i="8"/>
  <c r="M126" i="8"/>
  <c r="M110" i="8"/>
  <c r="M94" i="8"/>
  <c r="M219" i="8"/>
  <c r="M215" i="8"/>
  <c r="M122" i="8"/>
  <c r="M106" i="8"/>
  <c r="M90" i="8"/>
  <c r="M203" i="8"/>
  <c r="M363" i="8"/>
  <c r="M394" i="8"/>
  <c r="M378" i="8"/>
  <c r="M362" i="8"/>
  <c r="M346" i="8"/>
  <c r="M330" i="8"/>
  <c r="M314" i="8"/>
  <c r="M381" i="8"/>
  <c r="M345" i="8"/>
  <c r="M313" i="8"/>
  <c r="M273" i="8"/>
  <c r="M245" i="8"/>
  <c r="M189" i="8"/>
  <c r="M391" i="8"/>
  <c r="M377" i="8"/>
  <c r="M349" i="8"/>
  <c r="M317" i="8"/>
  <c r="M289" i="8"/>
  <c r="M261" i="8"/>
  <c r="M232" i="8"/>
  <c r="M104" i="8"/>
  <c r="M167" i="8"/>
  <c r="M103" i="8"/>
  <c r="M246" i="8"/>
  <c r="M230" i="8"/>
  <c r="M214" i="8"/>
  <c r="M198" i="8"/>
  <c r="M182" i="8"/>
  <c r="M166" i="8"/>
  <c r="M150" i="8"/>
  <c r="M134" i="8"/>
  <c r="M187" i="8"/>
  <c r="M123" i="8"/>
  <c r="M383" i="8"/>
  <c r="M375" i="8"/>
  <c r="M161" i="8"/>
  <c r="M133" i="8"/>
  <c r="M237" i="8"/>
  <c r="M177" i="8"/>
  <c r="M125" i="8"/>
  <c r="M249" i="8"/>
  <c r="M152" i="8"/>
  <c r="M252" i="8"/>
  <c r="M188" i="8"/>
  <c r="M124" i="8"/>
  <c r="M240" i="8"/>
  <c r="M176" i="8"/>
  <c r="M112" i="8"/>
  <c r="M387" i="8"/>
  <c r="M157" i="8"/>
  <c r="M241" i="8"/>
  <c r="M129" i="8"/>
  <c r="M121" i="8"/>
  <c r="M120" i="8"/>
  <c r="M140" i="8"/>
  <c r="M160" i="8"/>
  <c r="M390" i="8"/>
  <c r="M374" i="8"/>
  <c r="M358" i="8"/>
  <c r="M326" i="8"/>
  <c r="M310" i="8"/>
  <c r="M373" i="8"/>
  <c r="M337" i="8"/>
  <c r="M305" i="8"/>
  <c r="M265" i="8"/>
  <c r="M209" i="8"/>
  <c r="M181" i="8"/>
  <c r="M389" i="8"/>
  <c r="M357" i="8"/>
  <c r="M325" i="8"/>
  <c r="M293" i="8"/>
  <c r="M269" i="8"/>
  <c r="M233" i="8"/>
  <c r="M200" i="8"/>
  <c r="M183" i="8"/>
  <c r="M119" i="8"/>
  <c r="M242" i="8"/>
  <c r="M226" i="8"/>
  <c r="M210" i="8"/>
  <c r="M194" i="8"/>
  <c r="M178" i="8"/>
  <c r="M162" i="8"/>
  <c r="M146" i="8"/>
  <c r="M130" i="8"/>
  <c r="M171" i="8"/>
  <c r="M107" i="8"/>
  <c r="M141" i="8"/>
  <c r="M229" i="8"/>
  <c r="M117" i="8"/>
  <c r="M184" i="8"/>
  <c r="M172" i="8"/>
  <c r="M256" i="8"/>
  <c r="M128" i="8"/>
  <c r="M6" i="9"/>
  <c r="M18" i="9"/>
  <c r="M242" i="9"/>
  <c r="M254" i="9"/>
  <c r="M262" i="9"/>
  <c r="M278" i="9"/>
  <c r="M290" i="9"/>
  <c r="M295" i="9"/>
  <c r="M14" i="9"/>
  <c r="M22" i="9"/>
  <c r="M94" i="9"/>
  <c r="M190" i="9"/>
  <c r="M206" i="9"/>
  <c r="M214" i="9"/>
  <c r="M230" i="9"/>
  <c r="M246" i="9"/>
  <c r="M270" i="9"/>
  <c r="M286" i="9"/>
  <c r="M294" i="9"/>
  <c r="M350" i="9"/>
  <c r="M347" i="9"/>
  <c r="M2" i="9"/>
  <c r="M335" i="9"/>
  <c r="M319" i="9"/>
  <c r="K238" i="9"/>
  <c r="L238" i="9" s="1"/>
  <c r="J238" i="9"/>
  <c r="K99" i="9"/>
  <c r="L99" i="9" s="1"/>
  <c r="J99" i="9"/>
  <c r="L2" i="11"/>
  <c r="J2" i="11"/>
  <c r="K35" i="9"/>
  <c r="L35" i="9" s="1"/>
  <c r="J35" i="9"/>
  <c r="K203" i="9"/>
  <c r="L203" i="9" s="1"/>
  <c r="J203" i="9"/>
  <c r="K12" i="9"/>
  <c r="L12" i="9" s="1"/>
  <c r="J12" i="9"/>
  <c r="K72" i="9"/>
  <c r="L72" i="9" s="1"/>
  <c r="J72" i="9"/>
  <c r="K140" i="9"/>
  <c r="L140" i="9" s="1"/>
  <c r="J140" i="9"/>
  <c r="K208" i="9"/>
  <c r="L208" i="9" s="1"/>
  <c r="J208" i="9"/>
  <c r="K268" i="9"/>
  <c r="L268" i="9" s="1"/>
  <c r="J268" i="9"/>
  <c r="K332" i="9"/>
  <c r="L332" i="9" s="1"/>
  <c r="J332" i="9"/>
  <c r="K50" i="9"/>
  <c r="L50" i="9" s="1"/>
  <c r="J50" i="9"/>
  <c r="K299" i="9"/>
  <c r="L299" i="9" s="1"/>
  <c r="J299" i="9"/>
  <c r="K339" i="9"/>
  <c r="L339" i="9" s="1"/>
  <c r="J339" i="9"/>
  <c r="K354" i="9"/>
  <c r="L354" i="9" s="1"/>
  <c r="J354" i="9"/>
  <c r="K155" i="9"/>
  <c r="L155" i="9" s="1"/>
  <c r="J155" i="9"/>
  <c r="K15" i="9"/>
  <c r="L15" i="9" s="1"/>
  <c r="J15" i="9"/>
  <c r="K67" i="9"/>
  <c r="L67" i="9" s="1"/>
  <c r="J67" i="9"/>
  <c r="K131" i="9"/>
  <c r="L131" i="9" s="1"/>
  <c r="J131" i="9"/>
  <c r="K179" i="9"/>
  <c r="L179" i="9" s="1"/>
  <c r="J179" i="9"/>
  <c r="K235" i="9"/>
  <c r="L235" i="9" s="1"/>
  <c r="J235" i="9"/>
  <c r="K291" i="9"/>
  <c r="L291" i="9" s="1"/>
  <c r="J291" i="9"/>
  <c r="K322" i="9"/>
  <c r="L322" i="9" s="1"/>
  <c r="J322" i="9"/>
  <c r="K267" i="9"/>
  <c r="L267" i="9" s="1"/>
  <c r="J267" i="9"/>
  <c r="K44" i="9"/>
  <c r="L44" i="9" s="1"/>
  <c r="J44" i="9"/>
  <c r="K100" i="9"/>
  <c r="L100" i="9" s="1"/>
  <c r="J100" i="9"/>
  <c r="K172" i="9"/>
  <c r="L172" i="9" s="1"/>
  <c r="J172" i="9"/>
  <c r="K244" i="9"/>
  <c r="L244" i="9" s="1"/>
  <c r="J244" i="9"/>
  <c r="K304" i="9"/>
  <c r="L304" i="9" s="1"/>
  <c r="J304" i="9"/>
  <c r="K302" i="9"/>
  <c r="L302" i="9" s="1"/>
  <c r="J302" i="9"/>
  <c r="J3" i="9"/>
  <c r="K3" i="9"/>
  <c r="L3" i="9" s="1"/>
  <c r="K47" i="9"/>
  <c r="L47" i="9" s="1"/>
  <c r="J47" i="9"/>
  <c r="K95" i="9"/>
  <c r="L95" i="9" s="1"/>
  <c r="J95" i="9"/>
  <c r="K139" i="9"/>
  <c r="L139" i="9" s="1"/>
  <c r="J139" i="9"/>
  <c r="K187" i="9"/>
  <c r="L187" i="9" s="1"/>
  <c r="J187" i="9"/>
  <c r="K231" i="9"/>
  <c r="L231" i="9" s="1"/>
  <c r="J231" i="9"/>
  <c r="K275" i="9"/>
  <c r="L275" i="9" s="1"/>
  <c r="J275" i="9"/>
  <c r="K298" i="9"/>
  <c r="L298" i="9" s="1"/>
  <c r="J298" i="9"/>
  <c r="J330" i="9"/>
  <c r="K330" i="9"/>
  <c r="L330" i="9" s="1"/>
  <c r="K9" i="9"/>
  <c r="L9" i="9" s="1"/>
  <c r="J9" i="9"/>
  <c r="K25" i="9"/>
  <c r="L25" i="9" s="1"/>
  <c r="J25" i="9"/>
  <c r="K41" i="9"/>
  <c r="L41" i="9" s="1"/>
  <c r="J41" i="9"/>
  <c r="K57" i="9"/>
  <c r="L57" i="9" s="1"/>
  <c r="J57" i="9"/>
  <c r="K73" i="9"/>
  <c r="L73" i="9" s="1"/>
  <c r="J73" i="9"/>
  <c r="K89" i="9"/>
  <c r="L89" i="9" s="1"/>
  <c r="J89" i="9"/>
  <c r="K105" i="9"/>
  <c r="L105" i="9" s="1"/>
  <c r="J105" i="9"/>
  <c r="K121" i="9"/>
  <c r="L121" i="9" s="1"/>
  <c r="J121" i="9"/>
  <c r="K137" i="9"/>
  <c r="L137" i="9" s="1"/>
  <c r="J137" i="9"/>
  <c r="K153" i="9"/>
  <c r="L153" i="9" s="1"/>
  <c r="J153" i="9"/>
  <c r="K169" i="9"/>
  <c r="L169" i="9" s="1"/>
  <c r="J169" i="9"/>
  <c r="K185" i="9"/>
  <c r="L185" i="9" s="1"/>
  <c r="J185" i="9"/>
  <c r="K201" i="9"/>
  <c r="L201" i="9" s="1"/>
  <c r="J201" i="9"/>
  <c r="K217" i="9"/>
  <c r="L217" i="9" s="1"/>
  <c r="J217" i="9"/>
  <c r="K233" i="9"/>
  <c r="L233" i="9" s="1"/>
  <c r="J233" i="9"/>
  <c r="K249" i="9"/>
  <c r="L249" i="9" s="1"/>
  <c r="J249" i="9"/>
  <c r="K265" i="9"/>
  <c r="L265" i="9" s="1"/>
  <c r="J265" i="9"/>
  <c r="K281" i="9"/>
  <c r="L281" i="9" s="1"/>
  <c r="J281" i="9"/>
  <c r="K297" i="9"/>
  <c r="L297" i="9" s="1"/>
  <c r="J297" i="9"/>
  <c r="K313" i="9"/>
  <c r="L313" i="9" s="1"/>
  <c r="J313" i="9"/>
  <c r="K329" i="9"/>
  <c r="L329" i="9" s="1"/>
  <c r="J329" i="9"/>
  <c r="K345" i="9"/>
  <c r="L345" i="9" s="1"/>
  <c r="J345" i="9"/>
  <c r="K307" i="9"/>
  <c r="L307" i="9" s="1"/>
  <c r="J307" i="9"/>
  <c r="K55" i="9"/>
  <c r="L55" i="9" s="1"/>
  <c r="J55" i="9"/>
  <c r="K91" i="9"/>
  <c r="L91" i="9" s="1"/>
  <c r="J91" i="9"/>
  <c r="K115" i="9"/>
  <c r="L115" i="9" s="1"/>
  <c r="J115" i="9"/>
  <c r="K163" i="9"/>
  <c r="L163" i="9" s="1"/>
  <c r="J163" i="9"/>
  <c r="K207" i="9"/>
  <c r="L207" i="9" s="1"/>
  <c r="J207" i="9"/>
  <c r="K247" i="9"/>
  <c r="L247" i="9" s="1"/>
  <c r="J247" i="9"/>
  <c r="K24" i="9"/>
  <c r="L24" i="9" s="1"/>
  <c r="J24" i="9"/>
  <c r="K76" i="9"/>
  <c r="L76" i="9" s="1"/>
  <c r="J76" i="9"/>
  <c r="K112" i="9"/>
  <c r="L112" i="9" s="1"/>
  <c r="J112" i="9"/>
  <c r="K152" i="9"/>
  <c r="L152" i="9" s="1"/>
  <c r="J152" i="9"/>
  <c r="K196" i="9"/>
  <c r="L196" i="9" s="1"/>
  <c r="J196" i="9"/>
  <c r="K236" i="9"/>
  <c r="L236" i="9" s="1"/>
  <c r="J236" i="9"/>
  <c r="K288" i="9"/>
  <c r="L288" i="9" s="1"/>
  <c r="J288" i="9"/>
  <c r="K308" i="9"/>
  <c r="L308" i="9" s="1"/>
  <c r="J308" i="9"/>
  <c r="K20" i="9"/>
  <c r="L20" i="9" s="1"/>
  <c r="J20" i="9"/>
  <c r="K40" i="9"/>
  <c r="L40" i="9" s="1"/>
  <c r="J40" i="9"/>
  <c r="K60" i="9"/>
  <c r="L60" i="9" s="1"/>
  <c r="J60" i="9"/>
  <c r="K80" i="9"/>
  <c r="L80" i="9" s="1"/>
  <c r="J80" i="9"/>
  <c r="K104" i="9"/>
  <c r="L104" i="9" s="1"/>
  <c r="J104" i="9"/>
  <c r="K128" i="9"/>
  <c r="L128" i="9" s="1"/>
  <c r="J128" i="9"/>
  <c r="K148" i="9"/>
  <c r="L148" i="9" s="1"/>
  <c r="J148" i="9"/>
  <c r="K168" i="9"/>
  <c r="L168" i="9" s="1"/>
  <c r="J168" i="9"/>
  <c r="K188" i="9"/>
  <c r="L188" i="9" s="1"/>
  <c r="J188" i="9"/>
  <c r="K212" i="9"/>
  <c r="L212" i="9" s="1"/>
  <c r="J212" i="9"/>
  <c r="K232" i="9"/>
  <c r="L232" i="9" s="1"/>
  <c r="J232" i="9"/>
  <c r="K248" i="9"/>
  <c r="L248" i="9" s="1"/>
  <c r="J248" i="9"/>
  <c r="K272" i="9"/>
  <c r="L272" i="9" s="1"/>
  <c r="J272" i="9"/>
  <c r="K292" i="9"/>
  <c r="L292" i="9" s="1"/>
  <c r="J292" i="9"/>
  <c r="K312" i="9"/>
  <c r="L312" i="9" s="1"/>
  <c r="J312" i="9"/>
  <c r="K328" i="9"/>
  <c r="L328" i="9" s="1"/>
  <c r="J328" i="9"/>
  <c r="K352" i="9"/>
  <c r="L352" i="9" s="1"/>
  <c r="J352" i="9"/>
  <c r="A195" i="3"/>
  <c r="A274" i="3"/>
  <c r="A270" i="3"/>
  <c r="A266" i="3"/>
  <c r="A262" i="3"/>
  <c r="A258" i="3"/>
  <c r="A254" i="3"/>
  <c r="A250" i="3"/>
  <c r="A246" i="3"/>
  <c r="A242" i="3"/>
  <c r="A238" i="3"/>
  <c r="A234" i="3"/>
  <c r="A230" i="3"/>
  <c r="A226" i="3"/>
  <c r="A222" i="3"/>
  <c r="A218" i="3"/>
  <c r="A214" i="3"/>
  <c r="A210" i="3"/>
  <c r="A206" i="3"/>
  <c r="A202" i="3"/>
  <c r="K110" i="9"/>
  <c r="L110" i="9" s="1"/>
  <c r="J110" i="9"/>
  <c r="K306" i="9"/>
  <c r="L306" i="9" s="1"/>
  <c r="J306" i="9"/>
  <c r="K338" i="9"/>
  <c r="L338" i="9" s="1"/>
  <c r="J338" i="9"/>
  <c r="K7" i="9"/>
  <c r="L7" i="9" s="1"/>
  <c r="J7" i="9"/>
  <c r="K23" i="9"/>
  <c r="L23" i="9" s="1"/>
  <c r="J23" i="9"/>
  <c r="K51" i="9"/>
  <c r="L51" i="9" s="1"/>
  <c r="J51" i="9"/>
  <c r="K83" i="9"/>
  <c r="L83" i="9" s="1"/>
  <c r="J83" i="9"/>
  <c r="K111" i="9"/>
  <c r="L111" i="9" s="1"/>
  <c r="J111" i="9"/>
  <c r="K143" i="9"/>
  <c r="L143" i="9" s="1"/>
  <c r="J143" i="9"/>
  <c r="K167" i="9"/>
  <c r="L167" i="9" s="1"/>
  <c r="J167" i="9"/>
  <c r="K191" i="9"/>
  <c r="L191" i="9" s="1"/>
  <c r="J191" i="9"/>
  <c r="K219" i="9"/>
  <c r="L219" i="9" s="1"/>
  <c r="J219" i="9"/>
  <c r="K251" i="9"/>
  <c r="L251" i="9" s="1"/>
  <c r="J251" i="9"/>
  <c r="K279" i="9"/>
  <c r="L279" i="9" s="1"/>
  <c r="J279" i="9"/>
  <c r="K28" i="9"/>
  <c r="L28" i="9" s="1"/>
  <c r="J28" i="9"/>
  <c r="K56" i="9"/>
  <c r="L56" i="9" s="1"/>
  <c r="J56" i="9"/>
  <c r="K88" i="9"/>
  <c r="L88" i="9" s="1"/>
  <c r="J88" i="9"/>
  <c r="K120" i="9"/>
  <c r="L120" i="9" s="1"/>
  <c r="J120" i="9"/>
  <c r="K156" i="9"/>
  <c r="L156" i="9" s="1"/>
  <c r="J156" i="9"/>
  <c r="K192" i="9"/>
  <c r="L192" i="9" s="1"/>
  <c r="J192" i="9"/>
  <c r="K224" i="9"/>
  <c r="L224" i="9" s="1"/>
  <c r="J224" i="9"/>
  <c r="K256" i="9"/>
  <c r="L256" i="9" s="1"/>
  <c r="J256" i="9"/>
  <c r="K284" i="9"/>
  <c r="L284" i="9" s="1"/>
  <c r="J284" i="9"/>
  <c r="K316" i="9"/>
  <c r="L316" i="9" s="1"/>
  <c r="J316" i="9"/>
  <c r="K348" i="9"/>
  <c r="L348" i="9" s="1"/>
  <c r="J348" i="9"/>
  <c r="K226" i="9"/>
  <c r="L226" i="9" s="1"/>
  <c r="J226" i="9"/>
  <c r="K323" i="9"/>
  <c r="L323" i="9" s="1"/>
  <c r="J323" i="9"/>
  <c r="K334" i="9"/>
  <c r="L334" i="9" s="1"/>
  <c r="J334" i="9"/>
  <c r="K11" i="9"/>
  <c r="L11" i="9" s="1"/>
  <c r="J11" i="9"/>
  <c r="K39" i="9"/>
  <c r="L39" i="9" s="1"/>
  <c r="J39" i="9"/>
  <c r="K59" i="9"/>
  <c r="L59" i="9" s="1"/>
  <c r="J59" i="9"/>
  <c r="K87" i="9"/>
  <c r="L87" i="9" s="1"/>
  <c r="J87" i="9"/>
  <c r="K107" i="9"/>
  <c r="L107" i="9" s="1"/>
  <c r="J107" i="9"/>
  <c r="K123" i="9"/>
  <c r="L123" i="9" s="1"/>
  <c r="J123" i="9"/>
  <c r="K151" i="9"/>
  <c r="L151" i="9" s="1"/>
  <c r="J151" i="9"/>
  <c r="K175" i="9"/>
  <c r="L175" i="9" s="1"/>
  <c r="J175" i="9"/>
  <c r="K199" i="9"/>
  <c r="L199" i="9" s="1"/>
  <c r="J199" i="9"/>
  <c r="K223" i="9"/>
  <c r="L223" i="9" s="1"/>
  <c r="J223" i="9"/>
  <c r="K243" i="9"/>
  <c r="L243" i="9" s="1"/>
  <c r="J243" i="9"/>
  <c r="K263" i="9"/>
  <c r="L263" i="9" s="1"/>
  <c r="J263" i="9"/>
  <c r="K287" i="9"/>
  <c r="L287" i="9" s="1"/>
  <c r="J287" i="9"/>
  <c r="K27" i="9"/>
  <c r="L27" i="9" s="1"/>
  <c r="J27" i="9"/>
  <c r="K75" i="9"/>
  <c r="L75" i="9" s="1"/>
  <c r="J75" i="9"/>
  <c r="K119" i="9"/>
  <c r="L119" i="9" s="1"/>
  <c r="J119" i="9"/>
  <c r="K159" i="9"/>
  <c r="L159" i="9" s="1"/>
  <c r="J159" i="9"/>
  <c r="K211" i="9"/>
  <c r="L211" i="9" s="1"/>
  <c r="J211" i="9"/>
  <c r="K255" i="9"/>
  <c r="L255" i="9" s="1"/>
  <c r="J255" i="9"/>
  <c r="K46" i="9"/>
  <c r="L46" i="9" s="1"/>
  <c r="J46" i="9"/>
  <c r="L2" i="10"/>
  <c r="J2" i="10"/>
  <c r="K17" i="9"/>
  <c r="L17" i="9" s="1"/>
  <c r="J17" i="9"/>
  <c r="K33" i="9"/>
  <c r="L33" i="9" s="1"/>
  <c r="J33" i="9"/>
  <c r="K49" i="9"/>
  <c r="L49" i="9" s="1"/>
  <c r="J49" i="9"/>
  <c r="K65" i="9"/>
  <c r="L65" i="9" s="1"/>
  <c r="J65" i="9"/>
  <c r="K81" i="9"/>
  <c r="L81" i="9" s="1"/>
  <c r="J81" i="9"/>
  <c r="K97" i="9"/>
  <c r="L97" i="9" s="1"/>
  <c r="J97" i="9"/>
  <c r="K113" i="9"/>
  <c r="L113" i="9" s="1"/>
  <c r="J113" i="9"/>
  <c r="K129" i="9"/>
  <c r="L129" i="9" s="1"/>
  <c r="J129" i="9"/>
  <c r="K145" i="9"/>
  <c r="L145" i="9" s="1"/>
  <c r="J145" i="9"/>
  <c r="K161" i="9"/>
  <c r="L161" i="9" s="1"/>
  <c r="J161" i="9"/>
  <c r="K177" i="9"/>
  <c r="L177" i="9" s="1"/>
  <c r="J177" i="9"/>
  <c r="K193" i="9"/>
  <c r="L193" i="9" s="1"/>
  <c r="J193" i="9"/>
  <c r="K209" i="9"/>
  <c r="L209" i="9" s="1"/>
  <c r="J209" i="9"/>
  <c r="K225" i="9"/>
  <c r="L225" i="9" s="1"/>
  <c r="J225" i="9"/>
  <c r="K241" i="9"/>
  <c r="L241" i="9" s="1"/>
  <c r="J241" i="9"/>
  <c r="K257" i="9"/>
  <c r="L257" i="9" s="1"/>
  <c r="J257" i="9"/>
  <c r="K273" i="9"/>
  <c r="L273" i="9" s="1"/>
  <c r="J273" i="9"/>
  <c r="K289" i="9"/>
  <c r="L289" i="9" s="1"/>
  <c r="J289" i="9"/>
  <c r="K305" i="9"/>
  <c r="L305" i="9" s="1"/>
  <c r="J305" i="9"/>
  <c r="K321" i="9"/>
  <c r="L321" i="9" s="1"/>
  <c r="J321" i="9"/>
  <c r="K337" i="9"/>
  <c r="L337" i="9" s="1"/>
  <c r="J337" i="9"/>
  <c r="K353" i="9"/>
  <c r="L353" i="9" s="1"/>
  <c r="J353" i="9"/>
  <c r="K194" i="9"/>
  <c r="L194" i="9" s="1"/>
  <c r="J194" i="9"/>
  <c r="K31" i="9"/>
  <c r="L31" i="9" s="1"/>
  <c r="J31" i="9"/>
  <c r="K71" i="9"/>
  <c r="L71" i="9" s="1"/>
  <c r="J71" i="9"/>
  <c r="K135" i="9"/>
  <c r="L135" i="9" s="1"/>
  <c r="J135" i="9"/>
  <c r="K183" i="9"/>
  <c r="L183" i="9" s="1"/>
  <c r="J183" i="9"/>
  <c r="K227" i="9"/>
  <c r="L227" i="9" s="1"/>
  <c r="J227" i="9"/>
  <c r="K271" i="9"/>
  <c r="L271" i="9" s="1"/>
  <c r="J271" i="9"/>
  <c r="K4" i="9"/>
  <c r="L4" i="9" s="1"/>
  <c r="J4" i="9"/>
  <c r="K52" i="9"/>
  <c r="L52" i="9" s="1"/>
  <c r="J52" i="9"/>
  <c r="K96" i="9"/>
  <c r="L96" i="9" s="1"/>
  <c r="J96" i="9"/>
  <c r="K132" i="9"/>
  <c r="L132" i="9" s="1"/>
  <c r="J132" i="9"/>
  <c r="K176" i="9"/>
  <c r="L176" i="9" s="1"/>
  <c r="J176" i="9"/>
  <c r="K216" i="9"/>
  <c r="L216" i="9" s="1"/>
  <c r="J216" i="9"/>
  <c r="K264" i="9"/>
  <c r="L264" i="9" s="1"/>
  <c r="J264" i="9"/>
  <c r="K336" i="9"/>
  <c r="L336" i="9" s="1"/>
  <c r="J336" i="9"/>
  <c r="K318" i="9"/>
  <c r="L318" i="9" s="1"/>
  <c r="J318" i="9"/>
  <c r="K174" i="9"/>
  <c r="L174" i="9" s="1"/>
  <c r="J174" i="9"/>
  <c r="K314" i="9"/>
  <c r="L314" i="9" s="1"/>
  <c r="J314" i="9"/>
  <c r="J346" i="9"/>
  <c r="K346" i="9"/>
  <c r="L346" i="9" s="1"/>
  <c r="K5" i="9"/>
  <c r="L5" i="9" s="1"/>
  <c r="J5" i="9"/>
  <c r="K13" i="9"/>
  <c r="L13" i="9" s="1"/>
  <c r="J13" i="9"/>
  <c r="K21" i="9"/>
  <c r="L21" i="9" s="1"/>
  <c r="J21" i="9"/>
  <c r="K29" i="9"/>
  <c r="L29" i="9" s="1"/>
  <c r="J29" i="9"/>
  <c r="K37" i="9"/>
  <c r="L37" i="9" s="1"/>
  <c r="J37" i="9"/>
  <c r="K45" i="9"/>
  <c r="L45" i="9" s="1"/>
  <c r="J45" i="9"/>
  <c r="K53" i="9"/>
  <c r="L53" i="9" s="1"/>
  <c r="J53" i="9"/>
  <c r="K61" i="9"/>
  <c r="L61" i="9" s="1"/>
  <c r="J61" i="9"/>
  <c r="K69" i="9"/>
  <c r="L69" i="9" s="1"/>
  <c r="J69" i="9"/>
  <c r="K77" i="9"/>
  <c r="L77" i="9" s="1"/>
  <c r="J77" i="9"/>
  <c r="K85" i="9"/>
  <c r="L85" i="9" s="1"/>
  <c r="J85" i="9"/>
  <c r="K93" i="9"/>
  <c r="L93" i="9" s="1"/>
  <c r="J93" i="9"/>
  <c r="K101" i="9"/>
  <c r="L101" i="9" s="1"/>
  <c r="J101" i="9"/>
  <c r="K109" i="9"/>
  <c r="L109" i="9" s="1"/>
  <c r="J109" i="9"/>
  <c r="K117" i="9"/>
  <c r="L117" i="9" s="1"/>
  <c r="J117" i="9"/>
  <c r="K125" i="9"/>
  <c r="L125" i="9" s="1"/>
  <c r="J125" i="9"/>
  <c r="K133" i="9"/>
  <c r="L133" i="9" s="1"/>
  <c r="J133" i="9"/>
  <c r="K141" i="9"/>
  <c r="L141" i="9" s="1"/>
  <c r="J141" i="9"/>
  <c r="K149" i="9"/>
  <c r="L149" i="9" s="1"/>
  <c r="J149" i="9"/>
  <c r="K157" i="9"/>
  <c r="L157" i="9" s="1"/>
  <c r="J157" i="9"/>
  <c r="K165" i="9"/>
  <c r="L165" i="9" s="1"/>
  <c r="J165" i="9"/>
  <c r="K173" i="9"/>
  <c r="L173" i="9" s="1"/>
  <c r="J173" i="9"/>
  <c r="K181" i="9"/>
  <c r="L181" i="9" s="1"/>
  <c r="J181" i="9"/>
  <c r="K189" i="9"/>
  <c r="L189" i="9" s="1"/>
  <c r="J189" i="9"/>
  <c r="K197" i="9"/>
  <c r="L197" i="9" s="1"/>
  <c r="J197" i="9"/>
  <c r="K205" i="9"/>
  <c r="L205" i="9" s="1"/>
  <c r="J205" i="9"/>
  <c r="K213" i="9"/>
  <c r="L213" i="9" s="1"/>
  <c r="J213" i="9"/>
  <c r="K221" i="9"/>
  <c r="L221" i="9" s="1"/>
  <c r="J221" i="9"/>
  <c r="K229" i="9"/>
  <c r="L229" i="9" s="1"/>
  <c r="J229" i="9"/>
  <c r="K237" i="9"/>
  <c r="L237" i="9" s="1"/>
  <c r="J237" i="9"/>
  <c r="K245" i="9"/>
  <c r="L245" i="9" s="1"/>
  <c r="J245" i="9"/>
  <c r="K253" i="9"/>
  <c r="L253" i="9" s="1"/>
  <c r="J253" i="9"/>
  <c r="K261" i="9"/>
  <c r="L261" i="9" s="1"/>
  <c r="J261" i="9"/>
  <c r="K269" i="9"/>
  <c r="L269" i="9" s="1"/>
  <c r="J269" i="9"/>
  <c r="K277" i="9"/>
  <c r="L277" i="9" s="1"/>
  <c r="J277" i="9"/>
  <c r="K285" i="9"/>
  <c r="L285" i="9" s="1"/>
  <c r="J285" i="9"/>
  <c r="K293" i="9"/>
  <c r="L293" i="9" s="1"/>
  <c r="J293" i="9"/>
  <c r="K301" i="9"/>
  <c r="L301" i="9" s="1"/>
  <c r="J301" i="9"/>
  <c r="K309" i="9"/>
  <c r="L309" i="9" s="1"/>
  <c r="J309" i="9"/>
  <c r="K317" i="9"/>
  <c r="L317" i="9" s="1"/>
  <c r="J317" i="9"/>
  <c r="K325" i="9"/>
  <c r="L325" i="9" s="1"/>
  <c r="J325" i="9"/>
  <c r="K333" i="9"/>
  <c r="L333" i="9" s="1"/>
  <c r="J333" i="9"/>
  <c r="K341" i="9"/>
  <c r="L341" i="9" s="1"/>
  <c r="J341" i="9"/>
  <c r="K349" i="9"/>
  <c r="L349" i="9" s="1"/>
  <c r="J349" i="9"/>
  <c r="K34" i="9"/>
  <c r="L34" i="9" s="1"/>
  <c r="J34" i="9"/>
  <c r="K274" i="9"/>
  <c r="L274" i="9" s="1"/>
  <c r="J274" i="9"/>
  <c r="K331" i="9"/>
  <c r="L331" i="9" s="1"/>
  <c r="J331" i="9"/>
  <c r="K19" i="9"/>
  <c r="L19" i="9" s="1"/>
  <c r="J19" i="9"/>
  <c r="K43" i="9"/>
  <c r="L43" i="9" s="1"/>
  <c r="J43" i="9"/>
  <c r="K63" i="9"/>
  <c r="L63" i="9" s="1"/>
  <c r="J63" i="9"/>
  <c r="K79" i="9"/>
  <c r="L79" i="9" s="1"/>
  <c r="J79" i="9"/>
  <c r="K103" i="9"/>
  <c r="L103" i="9" s="1"/>
  <c r="J103" i="9"/>
  <c r="K127" i="9"/>
  <c r="L127" i="9" s="1"/>
  <c r="J127" i="9"/>
  <c r="K147" i="9"/>
  <c r="L147" i="9" s="1"/>
  <c r="J147" i="9"/>
  <c r="K171" i="9"/>
  <c r="L171" i="9" s="1"/>
  <c r="J171" i="9"/>
  <c r="K195" i="9"/>
  <c r="L195" i="9" s="1"/>
  <c r="J195" i="9"/>
  <c r="K215" i="9"/>
  <c r="L215" i="9" s="1"/>
  <c r="J215" i="9"/>
  <c r="K239" i="9"/>
  <c r="L239" i="9" s="1"/>
  <c r="J239" i="9"/>
  <c r="K259" i="9"/>
  <c r="L259" i="9" s="1"/>
  <c r="J259" i="9"/>
  <c r="K283" i="9"/>
  <c r="L283" i="9" s="1"/>
  <c r="J283" i="9"/>
  <c r="K16" i="9"/>
  <c r="L16" i="9" s="1"/>
  <c r="J16" i="9"/>
  <c r="K36" i="9"/>
  <c r="L36" i="9" s="1"/>
  <c r="J36" i="9"/>
  <c r="K64" i="9"/>
  <c r="L64" i="9" s="1"/>
  <c r="J64" i="9"/>
  <c r="K84" i="9"/>
  <c r="L84" i="9" s="1"/>
  <c r="J84" i="9"/>
  <c r="K108" i="9"/>
  <c r="L108" i="9" s="1"/>
  <c r="J108" i="9"/>
  <c r="K124" i="9"/>
  <c r="L124" i="9" s="1"/>
  <c r="J124" i="9"/>
  <c r="K144" i="9"/>
  <c r="L144" i="9" s="1"/>
  <c r="J144" i="9"/>
  <c r="K164" i="9"/>
  <c r="L164" i="9" s="1"/>
  <c r="J164" i="9"/>
  <c r="K184" i="9"/>
  <c r="L184" i="9" s="1"/>
  <c r="J184" i="9"/>
  <c r="K204" i="9"/>
  <c r="L204" i="9" s="1"/>
  <c r="J204" i="9"/>
  <c r="K228" i="9"/>
  <c r="L228" i="9" s="1"/>
  <c r="J228" i="9"/>
  <c r="K252" i="9"/>
  <c r="L252" i="9" s="1"/>
  <c r="J252" i="9"/>
  <c r="K276" i="9"/>
  <c r="L276" i="9" s="1"/>
  <c r="J276" i="9"/>
  <c r="K296" i="9"/>
  <c r="L296" i="9" s="1"/>
  <c r="J296" i="9"/>
  <c r="K324" i="9"/>
  <c r="L324" i="9" s="1"/>
  <c r="J324" i="9"/>
  <c r="K344" i="9"/>
  <c r="L344" i="9" s="1"/>
  <c r="J344" i="9"/>
  <c r="K8" i="9"/>
  <c r="L8" i="9" s="1"/>
  <c r="J8" i="9"/>
  <c r="K32" i="9"/>
  <c r="L32" i="9" s="1"/>
  <c r="J32" i="9"/>
  <c r="K48" i="9"/>
  <c r="L48" i="9" s="1"/>
  <c r="J48" i="9"/>
  <c r="K68" i="9"/>
  <c r="L68" i="9" s="1"/>
  <c r="J68" i="9"/>
  <c r="K92" i="9"/>
  <c r="L92" i="9" s="1"/>
  <c r="J92" i="9"/>
  <c r="K116" i="9"/>
  <c r="L116" i="9" s="1"/>
  <c r="J116" i="9"/>
  <c r="K136" i="9"/>
  <c r="L136" i="9" s="1"/>
  <c r="J136" i="9"/>
  <c r="K160" i="9"/>
  <c r="L160" i="9" s="1"/>
  <c r="J160" i="9"/>
  <c r="K180" i="9"/>
  <c r="L180" i="9" s="1"/>
  <c r="J180" i="9"/>
  <c r="K200" i="9"/>
  <c r="L200" i="9" s="1"/>
  <c r="J200" i="9"/>
  <c r="K220" i="9"/>
  <c r="L220" i="9" s="1"/>
  <c r="J220" i="9"/>
  <c r="K240" i="9"/>
  <c r="L240" i="9" s="1"/>
  <c r="J240" i="9"/>
  <c r="K260" i="9"/>
  <c r="L260" i="9" s="1"/>
  <c r="J260" i="9"/>
  <c r="K280" i="9"/>
  <c r="L280" i="9" s="1"/>
  <c r="J280" i="9"/>
  <c r="K300" i="9"/>
  <c r="L300" i="9" s="1"/>
  <c r="J300" i="9"/>
  <c r="K320" i="9"/>
  <c r="L320" i="9" s="1"/>
  <c r="J320" i="9"/>
  <c r="K340" i="9"/>
  <c r="L340" i="9" s="1"/>
  <c r="J340" i="9"/>
  <c r="M30" i="9"/>
  <c r="A287" i="3" l="1"/>
  <c r="A344" i="3"/>
  <c r="A335" i="3"/>
  <c r="A280" i="3"/>
  <c r="A351" i="3"/>
  <c r="A296" i="3"/>
  <c r="A303" i="3"/>
  <c r="A312" i="3"/>
  <c r="A319" i="3"/>
  <c r="A328" i="3"/>
  <c r="A291" i="3"/>
  <c r="A307" i="3"/>
  <c r="A323" i="3"/>
  <c r="A339" i="3"/>
  <c r="A355" i="3"/>
  <c r="A284" i="3"/>
  <c r="A300" i="3"/>
  <c r="A316" i="3"/>
  <c r="A332" i="3"/>
  <c r="A348" i="3"/>
  <c r="A295" i="3"/>
  <c r="A311" i="3"/>
  <c r="A327" i="3"/>
  <c r="A343" i="3"/>
  <c r="A288" i="3"/>
  <c r="A304" i="3"/>
  <c r="A320" i="3"/>
  <c r="A336" i="3"/>
  <c r="A352" i="3"/>
  <c r="A283" i="3"/>
  <c r="A299" i="3"/>
  <c r="A315" i="3"/>
  <c r="A331" i="3"/>
  <c r="A347" i="3"/>
  <c r="A292" i="3"/>
  <c r="A308" i="3"/>
  <c r="A324" i="3"/>
  <c r="A340" i="3"/>
  <c r="M336" i="9"/>
  <c r="M216" i="9"/>
  <c r="M132" i="9"/>
  <c r="M52" i="9"/>
  <c r="M271" i="9"/>
  <c r="M183" i="9"/>
  <c r="M71" i="9"/>
  <c r="M194" i="9"/>
  <c r="M337" i="9"/>
  <c r="M305" i="9"/>
  <c r="M273" i="9"/>
  <c r="M241" i="9"/>
  <c r="M209" i="9"/>
  <c r="M177" i="9"/>
  <c r="M145" i="9"/>
  <c r="M113" i="9"/>
  <c r="M81" i="9"/>
  <c r="M49" i="9"/>
  <c r="M17" i="9"/>
  <c r="M46" i="9"/>
  <c r="M211" i="9"/>
  <c r="M119" i="9"/>
  <c r="M27" i="9"/>
  <c r="M263" i="9"/>
  <c r="M223" i="9"/>
  <c r="M175" i="9"/>
  <c r="M123" i="9"/>
  <c r="M87" i="9"/>
  <c r="M39" i="9"/>
  <c r="M334" i="9"/>
  <c r="M226" i="9"/>
  <c r="M316" i="9"/>
  <c r="M256" i="9"/>
  <c r="M192" i="9"/>
  <c r="M120" i="9"/>
  <c r="M56" i="9"/>
  <c r="M279" i="9"/>
  <c r="M219" i="9"/>
  <c r="M167" i="9"/>
  <c r="M111" i="9"/>
  <c r="M51" i="9"/>
  <c r="M7" i="9"/>
  <c r="M306" i="9"/>
  <c r="M352" i="9"/>
  <c r="M312" i="9"/>
  <c r="M272" i="9"/>
  <c r="M232" i="9"/>
  <c r="M188" i="9"/>
  <c r="M148" i="9"/>
  <c r="M104" i="9"/>
  <c r="M60" i="9"/>
  <c r="M20" i="9"/>
  <c r="M288" i="9"/>
  <c r="M196" i="9"/>
  <c r="M112" i="9"/>
  <c r="M24" i="9"/>
  <c r="M207" i="9"/>
  <c r="M115" i="9"/>
  <c r="M55" i="9"/>
  <c r="M345" i="9"/>
  <c r="M313" i="9"/>
  <c r="M281" i="9"/>
  <c r="M249" i="9"/>
  <c r="M217" i="9"/>
  <c r="M185" i="9"/>
  <c r="M153" i="9"/>
  <c r="M121" i="9"/>
  <c r="M89" i="9"/>
  <c r="M57" i="9"/>
  <c r="M25" i="9"/>
  <c r="M275" i="9"/>
  <c r="M187" i="9"/>
  <c r="M95" i="9"/>
  <c r="M304" i="9"/>
  <c r="M172" i="9"/>
  <c r="M44" i="9"/>
  <c r="M322" i="9"/>
  <c r="M235" i="9"/>
  <c r="M131" i="9"/>
  <c r="M15" i="9"/>
  <c r="M354" i="9"/>
  <c r="M299" i="9"/>
  <c r="M332" i="9"/>
  <c r="M208" i="9"/>
  <c r="M72" i="9"/>
  <c r="M203" i="9"/>
  <c r="M2" i="11"/>
  <c r="M238" i="9"/>
  <c r="A279" i="3"/>
  <c r="A293" i="3"/>
  <c r="A309" i="3"/>
  <c r="A317" i="3"/>
  <c r="A333" i="3"/>
  <c r="A278" i="3"/>
  <c r="A286" i="3"/>
  <c r="A294" i="3"/>
  <c r="A302" i="3"/>
  <c r="A310" i="3"/>
  <c r="A318" i="3"/>
  <c r="A326" i="3"/>
  <c r="A334" i="3"/>
  <c r="A342" i="3"/>
  <c r="A350" i="3"/>
  <c r="A281" i="3"/>
  <c r="A289" i="3"/>
  <c r="A297" i="3"/>
  <c r="A305" i="3"/>
  <c r="A313" i="3"/>
  <c r="A321" i="3"/>
  <c r="A329" i="3"/>
  <c r="A337" i="3"/>
  <c r="A345" i="3"/>
  <c r="A353" i="3"/>
  <c r="A285" i="3"/>
  <c r="A349" i="3"/>
  <c r="A282" i="3"/>
  <c r="A290" i="3"/>
  <c r="A298" i="3"/>
  <c r="A306" i="3"/>
  <c r="A314" i="3"/>
  <c r="A322" i="3"/>
  <c r="A330" i="3"/>
  <c r="A338" i="3"/>
  <c r="A346" i="3"/>
  <c r="A354" i="3"/>
  <c r="A301" i="3"/>
  <c r="A325" i="3"/>
  <c r="A341" i="3"/>
  <c r="M346" i="9"/>
  <c r="M318" i="9"/>
  <c r="M264" i="9"/>
  <c r="M176" i="9"/>
  <c r="M96" i="9"/>
  <c r="M4" i="9"/>
  <c r="M227" i="9"/>
  <c r="M135" i="9"/>
  <c r="M31" i="9"/>
  <c r="M353" i="9"/>
  <c r="M321" i="9"/>
  <c r="M289" i="9"/>
  <c r="M257" i="9"/>
  <c r="M225" i="9"/>
  <c r="M193" i="9"/>
  <c r="M161" i="9"/>
  <c r="M129" i="9"/>
  <c r="M97" i="9"/>
  <c r="M65" i="9"/>
  <c r="M33" i="9"/>
  <c r="M2" i="10"/>
  <c r="M255" i="9"/>
  <c r="M159" i="9"/>
  <c r="M75" i="9"/>
  <c r="M287" i="9"/>
  <c r="M243" i="9"/>
  <c r="M199" i="9"/>
  <c r="M151" i="9"/>
  <c r="M107" i="9"/>
  <c r="M59" i="9"/>
  <c r="M11" i="9"/>
  <c r="M323" i="9"/>
  <c r="M348" i="9"/>
  <c r="M284" i="9"/>
  <c r="M224" i="9"/>
  <c r="M156" i="9"/>
  <c r="M88" i="9"/>
  <c r="M28" i="9"/>
  <c r="M251" i="9"/>
  <c r="M191" i="9"/>
  <c r="M143" i="9"/>
  <c r="M83" i="9"/>
  <c r="M23" i="9"/>
  <c r="M338" i="9"/>
  <c r="M110" i="9"/>
  <c r="M328" i="9"/>
  <c r="M292" i="9"/>
  <c r="M248" i="9"/>
  <c r="M212" i="9"/>
  <c r="M168" i="9"/>
  <c r="M128" i="9"/>
  <c r="M80" i="9"/>
  <c r="M40" i="9"/>
  <c r="M308" i="9"/>
  <c r="M236" i="9"/>
  <c r="M152" i="9"/>
  <c r="M76" i="9"/>
  <c r="M247" i="9"/>
  <c r="M163" i="9"/>
  <c r="M91" i="9"/>
  <c r="M307" i="9"/>
  <c r="M329" i="9"/>
  <c r="M297" i="9"/>
  <c r="M265" i="9"/>
  <c r="M233" i="9"/>
  <c r="M201" i="9"/>
  <c r="M169" i="9"/>
  <c r="M137" i="9"/>
  <c r="M105" i="9"/>
  <c r="M73" i="9"/>
  <c r="M41" i="9"/>
  <c r="M9" i="9"/>
  <c r="M298" i="9"/>
  <c r="M231" i="9"/>
  <c r="M139" i="9"/>
  <c r="M47" i="9"/>
  <c r="M302" i="9"/>
  <c r="M244" i="9"/>
  <c r="M100" i="9"/>
  <c r="M267" i="9"/>
  <c r="M291" i="9"/>
  <c r="M179" i="9"/>
  <c r="M67" i="9"/>
  <c r="M155" i="9"/>
  <c r="M339" i="9"/>
  <c r="M50" i="9"/>
  <c r="M268" i="9"/>
  <c r="M140" i="9"/>
  <c r="M12" i="9"/>
  <c r="M35" i="9"/>
  <c r="M99" i="9"/>
  <c r="M340" i="9"/>
  <c r="M300" i="9"/>
  <c r="M260" i="9"/>
  <c r="M220" i="9"/>
  <c r="M180" i="9"/>
  <c r="M136" i="9"/>
  <c r="M92" i="9"/>
  <c r="M48" i="9"/>
  <c r="M8" i="9"/>
  <c r="M324" i="9"/>
  <c r="M276" i="9"/>
  <c r="M228" i="9"/>
  <c r="M184" i="9"/>
  <c r="M144" i="9"/>
  <c r="M108" i="9"/>
  <c r="M64" i="9"/>
  <c r="M16" i="9"/>
  <c r="M283" i="9"/>
  <c r="M239" i="9"/>
  <c r="M195" i="9"/>
  <c r="M147" i="9"/>
  <c r="M103" i="9"/>
  <c r="M63" i="9"/>
  <c r="M19" i="9"/>
  <c r="M331" i="9"/>
  <c r="M34" i="9"/>
  <c r="M341" i="9"/>
  <c r="M325" i="9"/>
  <c r="M309" i="9"/>
  <c r="M293" i="9"/>
  <c r="M277" i="9"/>
  <c r="M261" i="9"/>
  <c r="M245" i="9"/>
  <c r="M229" i="9"/>
  <c r="M213" i="9"/>
  <c r="M197" i="9"/>
  <c r="M181" i="9"/>
  <c r="M165" i="9"/>
  <c r="M149" i="9"/>
  <c r="M133" i="9"/>
  <c r="M117" i="9"/>
  <c r="M101" i="9"/>
  <c r="M85" i="9"/>
  <c r="M69" i="9"/>
  <c r="M53" i="9"/>
  <c r="M37" i="9"/>
  <c r="M21" i="9"/>
  <c r="M5" i="9"/>
  <c r="M314" i="9"/>
  <c r="M3" i="9"/>
  <c r="M320" i="9"/>
  <c r="M280" i="9"/>
  <c r="M240" i="9"/>
  <c r="M200" i="9"/>
  <c r="M160" i="9"/>
  <c r="M116" i="9"/>
  <c r="M68" i="9"/>
  <c r="M32" i="9"/>
  <c r="M344" i="9"/>
  <c r="M296" i="9"/>
  <c r="M252" i="9"/>
  <c r="M204" i="9"/>
  <c r="M164" i="9"/>
  <c r="M124" i="9"/>
  <c r="M84" i="9"/>
  <c r="M36" i="9"/>
  <c r="M259" i="9"/>
  <c r="M215" i="9"/>
  <c r="M171" i="9"/>
  <c r="M127" i="9"/>
  <c r="M79" i="9"/>
  <c r="M43" i="9"/>
  <c r="M274" i="9"/>
  <c r="M349" i="9"/>
  <c r="M333" i="9"/>
  <c r="M317" i="9"/>
  <c r="M301" i="9"/>
  <c r="M285" i="9"/>
  <c r="M269" i="9"/>
  <c r="M253" i="9"/>
  <c r="M237" i="9"/>
  <c r="M221" i="9"/>
  <c r="M205" i="9"/>
  <c r="M189" i="9"/>
  <c r="M173" i="9"/>
  <c r="M157" i="9"/>
  <c r="M141" i="9"/>
  <c r="M125" i="9"/>
  <c r="M109" i="9"/>
  <c r="M93" i="9"/>
  <c r="M77" i="9"/>
  <c r="M61" i="9"/>
  <c r="M45" i="9"/>
  <c r="M29" i="9"/>
  <c r="M13" i="9"/>
  <c r="M174" i="9"/>
  <c r="M330" i="9"/>
  <c r="E18" i="7"/>
  <c r="E7" i="7"/>
  <c r="D7" i="7"/>
  <c r="D5" i="7"/>
  <c r="E4" i="7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77" i="4"/>
  <c r="A181" i="4" l="1"/>
  <c r="A191" i="4"/>
  <c r="A212" i="4"/>
  <c r="A234" i="4"/>
  <c r="A255" i="4"/>
  <c r="A244" i="4"/>
  <c r="A218" i="4"/>
  <c r="A266" i="4"/>
  <c r="A180" i="4"/>
  <c r="A271" i="4"/>
  <c r="A186" i="4"/>
  <c r="A239" i="4"/>
  <c r="A207" i="4"/>
  <c r="A260" i="4"/>
  <c r="A228" i="4"/>
  <c r="A202" i="4"/>
  <c r="A250" i="4"/>
  <c r="A223" i="4"/>
  <c r="A196" i="4"/>
  <c r="A270" i="4"/>
  <c r="A264" i="4"/>
  <c r="A259" i="4"/>
  <c r="A254" i="4"/>
  <c r="A248" i="4"/>
  <c r="A243" i="4"/>
  <c r="A238" i="4"/>
  <c r="A232" i="4"/>
  <c r="A227" i="4"/>
  <c r="A222" i="4"/>
  <c r="A216" i="4"/>
  <c r="A211" i="4"/>
  <c r="A206" i="4"/>
  <c r="A200" i="4"/>
  <c r="A195" i="4"/>
  <c r="A190" i="4"/>
  <c r="A184" i="4"/>
  <c r="A179" i="4"/>
  <c r="A268" i="4"/>
  <c r="A263" i="4"/>
  <c r="A258" i="4"/>
  <c r="A252" i="4"/>
  <c r="A247" i="4"/>
  <c r="A242" i="4"/>
  <c r="A236" i="4"/>
  <c r="A231" i="4"/>
  <c r="A226" i="4"/>
  <c r="A220" i="4"/>
  <c r="A215" i="4"/>
  <c r="A210" i="4"/>
  <c r="A204" i="4"/>
  <c r="A199" i="4"/>
  <c r="A194" i="4"/>
  <c r="A188" i="4"/>
  <c r="A183" i="4"/>
  <c r="A272" i="4"/>
  <c r="A276" i="4" s="1"/>
  <c r="A267" i="4"/>
  <c r="A262" i="4"/>
  <c r="A256" i="4"/>
  <c r="A251" i="4"/>
  <c r="A246" i="4"/>
  <c r="A240" i="4"/>
  <c r="A235" i="4"/>
  <c r="A230" i="4"/>
  <c r="A224" i="4"/>
  <c r="A219" i="4"/>
  <c r="A214" i="4"/>
  <c r="A208" i="4"/>
  <c r="A203" i="4"/>
  <c r="A198" i="4"/>
  <c r="A192" i="4"/>
  <c r="A187" i="4"/>
  <c r="A182" i="4"/>
  <c r="A178" i="4"/>
  <c r="A269" i="4"/>
  <c r="A265" i="4"/>
  <c r="A261" i="4"/>
  <c r="A257" i="4"/>
  <c r="A253" i="4"/>
  <c r="A249" i="4"/>
  <c r="A245" i="4"/>
  <c r="A241" i="4"/>
  <c r="A237" i="4"/>
  <c r="A233" i="4"/>
  <c r="A229" i="4"/>
  <c r="A225" i="4"/>
  <c r="A221" i="4"/>
  <c r="A217" i="4"/>
  <c r="A213" i="4"/>
  <c r="A209" i="4"/>
  <c r="A205" i="4"/>
  <c r="A201" i="4"/>
  <c r="A197" i="4"/>
  <c r="A193" i="4"/>
  <c r="A189" i="4"/>
  <c r="A185" i="4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9" i="2" s="1"/>
  <c r="A91" i="2"/>
  <c r="A298" i="4" l="1"/>
  <c r="A260" i="2"/>
  <c r="A244" i="2"/>
  <c r="A228" i="2"/>
  <c r="A276" i="2"/>
  <c r="A212" i="2"/>
  <c r="A316" i="4"/>
  <c r="A325" i="4"/>
  <c r="A332" i="4"/>
  <c r="A314" i="4"/>
  <c r="A291" i="4"/>
  <c r="A309" i="4"/>
  <c r="A307" i="4"/>
  <c r="A284" i="4"/>
  <c r="A277" i="4"/>
  <c r="A341" i="4"/>
  <c r="A330" i="4"/>
  <c r="A323" i="4"/>
  <c r="A300" i="4"/>
  <c r="A293" i="4"/>
  <c r="A282" i="4"/>
  <c r="A346" i="4"/>
  <c r="A275" i="4"/>
  <c r="A339" i="4"/>
  <c r="A304" i="4"/>
  <c r="A336" i="4"/>
  <c r="A281" i="4"/>
  <c r="A297" i="4"/>
  <c r="A329" i="4"/>
  <c r="A286" i="4"/>
  <c r="A318" i="4"/>
  <c r="A279" i="4"/>
  <c r="A311" i="4"/>
  <c r="A327" i="4"/>
  <c r="A292" i="4"/>
  <c r="A308" i="4"/>
  <c r="A324" i="4"/>
  <c r="A340" i="4"/>
  <c r="A285" i="4"/>
  <c r="A301" i="4"/>
  <c r="A317" i="4"/>
  <c r="A333" i="4"/>
  <c r="A274" i="4"/>
  <c r="A290" i="4"/>
  <c r="A306" i="4"/>
  <c r="A322" i="4"/>
  <c r="A338" i="4"/>
  <c r="A283" i="4"/>
  <c r="A299" i="4"/>
  <c r="A315" i="4"/>
  <c r="A331" i="4"/>
  <c r="A273" i="4"/>
  <c r="A288" i="4"/>
  <c r="A320" i="4"/>
  <c r="A313" i="4"/>
  <c r="A345" i="4"/>
  <c r="A302" i="4"/>
  <c r="A334" i="4"/>
  <c r="A295" i="4"/>
  <c r="A343" i="4"/>
  <c r="A280" i="4"/>
  <c r="A296" i="4"/>
  <c r="A312" i="4"/>
  <c r="A328" i="4"/>
  <c r="A344" i="4"/>
  <c r="A289" i="4"/>
  <c r="A305" i="4"/>
  <c r="A321" i="4"/>
  <c r="A337" i="4"/>
  <c r="A278" i="4"/>
  <c r="A294" i="4"/>
  <c r="A310" i="4"/>
  <c r="A326" i="4"/>
  <c r="A342" i="4"/>
  <c r="A287" i="4"/>
  <c r="A303" i="4"/>
  <c r="A319" i="4"/>
  <c r="A335" i="4"/>
  <c r="A271" i="2"/>
  <c r="A255" i="2"/>
  <c r="A239" i="2"/>
  <c r="A223" i="2"/>
  <c r="A207" i="2"/>
  <c r="A268" i="2"/>
  <c r="A252" i="2"/>
  <c r="A236" i="2"/>
  <c r="A220" i="2"/>
  <c r="A204" i="2"/>
  <c r="A279" i="2"/>
  <c r="A263" i="2"/>
  <c r="A247" i="2"/>
  <c r="A231" i="2"/>
  <c r="A215" i="2"/>
  <c r="A197" i="2"/>
  <c r="A201" i="2"/>
  <c r="A205" i="2"/>
  <c r="A209" i="2"/>
  <c r="A213" i="2"/>
  <c r="A217" i="2"/>
  <c r="A221" i="2"/>
  <c r="A225" i="2"/>
  <c r="A229" i="2"/>
  <c r="A233" i="2"/>
  <c r="A237" i="2"/>
  <c r="A241" i="2"/>
  <c r="A245" i="2"/>
  <c r="A249" i="2"/>
  <c r="A253" i="2"/>
  <c r="A257" i="2"/>
  <c r="A261" i="2"/>
  <c r="A265" i="2"/>
  <c r="A269" i="2"/>
  <c r="A273" i="2"/>
  <c r="A277" i="2"/>
  <c r="A281" i="2"/>
  <c r="A198" i="2"/>
  <c r="A202" i="2"/>
  <c r="A206" i="2"/>
  <c r="A210" i="2"/>
  <c r="A214" i="2"/>
  <c r="A218" i="2"/>
  <c r="A222" i="2"/>
  <c r="A226" i="2"/>
  <c r="A230" i="2"/>
  <c r="A234" i="2"/>
  <c r="A238" i="2"/>
  <c r="A242" i="2"/>
  <c r="A246" i="2"/>
  <c r="A250" i="2"/>
  <c r="A254" i="2"/>
  <c r="A258" i="2"/>
  <c r="A262" i="2"/>
  <c r="A266" i="2"/>
  <c r="A270" i="2"/>
  <c r="A274" i="2"/>
  <c r="A278" i="2"/>
  <c r="A282" i="2"/>
  <c r="A275" i="2"/>
  <c r="A196" i="2"/>
  <c r="A267" i="2"/>
  <c r="A259" i="2"/>
  <c r="A251" i="2"/>
  <c r="A243" i="2"/>
  <c r="A235" i="2"/>
  <c r="A227" i="2"/>
  <c r="A219" i="2"/>
  <c r="A211" i="2"/>
  <c r="A203" i="2"/>
  <c r="A280" i="2"/>
  <c r="A272" i="2"/>
  <c r="A264" i="2"/>
  <c r="A256" i="2"/>
  <c r="A248" i="2"/>
  <c r="A240" i="2"/>
  <c r="A232" i="2"/>
  <c r="A224" i="2"/>
  <c r="A216" i="2"/>
  <c r="A208" i="2"/>
  <c r="A200" i="2"/>
  <c r="I3" i="1"/>
  <c r="I4" i="1"/>
  <c r="I5" i="1"/>
  <c r="I6" i="1"/>
  <c r="I7" i="1"/>
  <c r="K7" i="1" s="1"/>
  <c r="L7" i="1" s="1"/>
  <c r="I8" i="1"/>
  <c r="I9" i="1"/>
  <c r="K9" i="1" s="1"/>
  <c r="L9" i="1" s="1"/>
  <c r="I10" i="1"/>
  <c r="I11" i="1"/>
  <c r="I12" i="1"/>
  <c r="I13" i="1"/>
  <c r="I14" i="1"/>
  <c r="I15" i="1"/>
  <c r="I16" i="1"/>
  <c r="I17" i="1"/>
  <c r="I18" i="1"/>
  <c r="K18" i="1" s="1"/>
  <c r="L18" i="1" s="1"/>
  <c r="I19" i="1"/>
  <c r="K19" i="1" s="1"/>
  <c r="L19" i="1" s="1"/>
  <c r="I20" i="1"/>
  <c r="I21" i="1"/>
  <c r="I22" i="1"/>
  <c r="I23" i="1"/>
  <c r="I24" i="1"/>
  <c r="I25" i="1"/>
  <c r="K25" i="1" s="1"/>
  <c r="L25" i="1" s="1"/>
  <c r="I26" i="1"/>
  <c r="I27" i="1"/>
  <c r="K27" i="1" s="1"/>
  <c r="L27" i="1" s="1"/>
  <c r="I28" i="1"/>
  <c r="I29" i="1"/>
  <c r="I30" i="1"/>
  <c r="I31" i="1"/>
  <c r="I32" i="1"/>
  <c r="I33" i="1"/>
  <c r="K33" i="1" s="1"/>
  <c r="L33" i="1" s="1"/>
  <c r="I34" i="1"/>
  <c r="K34" i="1" s="1"/>
  <c r="L34" i="1" s="1"/>
  <c r="I35" i="1"/>
  <c r="I36" i="1"/>
  <c r="I37" i="1"/>
  <c r="I38" i="1"/>
  <c r="I39" i="1"/>
  <c r="K39" i="1" s="1"/>
  <c r="L39" i="1" s="1"/>
  <c r="I40" i="1"/>
  <c r="K40" i="1" s="1"/>
  <c r="L40" i="1" s="1"/>
  <c r="I41" i="1"/>
  <c r="I42" i="1"/>
  <c r="I43" i="1"/>
  <c r="I44" i="1"/>
  <c r="K44" i="1" s="1"/>
  <c r="L44" i="1" s="1"/>
  <c r="I45" i="1"/>
  <c r="I46" i="1"/>
  <c r="K46" i="1" s="1"/>
  <c r="L46" i="1" s="1"/>
  <c r="I47" i="1"/>
  <c r="I48" i="1"/>
  <c r="I49" i="1"/>
  <c r="I50" i="1"/>
  <c r="K50" i="1" s="1"/>
  <c r="L50" i="1" s="1"/>
  <c r="I51" i="1"/>
  <c r="K51" i="1" s="1"/>
  <c r="L51" i="1" s="1"/>
  <c r="I52" i="1"/>
  <c r="I53" i="1"/>
  <c r="I54" i="1"/>
  <c r="I55" i="1"/>
  <c r="K55" i="1" s="1"/>
  <c r="L55" i="1" s="1"/>
  <c r="I56" i="1"/>
  <c r="K56" i="1" s="1"/>
  <c r="L56" i="1" s="1"/>
  <c r="I57" i="1"/>
  <c r="I58" i="1"/>
  <c r="I59" i="1"/>
  <c r="I60" i="1"/>
  <c r="K60" i="1" s="1"/>
  <c r="L60" i="1" s="1"/>
  <c r="I61" i="1"/>
  <c r="I62" i="1"/>
  <c r="K62" i="1" s="1"/>
  <c r="L62" i="1" s="1"/>
  <c r="I63" i="1"/>
  <c r="I64" i="1"/>
  <c r="I65" i="1"/>
  <c r="K65" i="1" s="1"/>
  <c r="L65" i="1" s="1"/>
  <c r="I66" i="1"/>
  <c r="K66" i="1" s="1"/>
  <c r="L66" i="1" s="1"/>
  <c r="I67" i="1"/>
  <c r="I68" i="1"/>
  <c r="I69" i="1"/>
  <c r="K69" i="1" s="1"/>
  <c r="L69" i="1" s="1"/>
  <c r="I70" i="1"/>
  <c r="K70" i="1" s="1"/>
  <c r="L70" i="1" s="1"/>
  <c r="I71" i="1"/>
  <c r="I72" i="1"/>
  <c r="I73" i="1"/>
  <c r="K73" i="1" s="1"/>
  <c r="L73" i="1" s="1"/>
  <c r="I74" i="1"/>
  <c r="K74" i="1" s="1"/>
  <c r="L74" i="1" s="1"/>
  <c r="I75" i="1"/>
  <c r="I76" i="1"/>
  <c r="I77" i="1"/>
  <c r="K77" i="1" s="1"/>
  <c r="L77" i="1" s="1"/>
  <c r="I78" i="1"/>
  <c r="K78" i="1" s="1"/>
  <c r="L78" i="1" s="1"/>
  <c r="I79" i="1"/>
  <c r="I80" i="1"/>
  <c r="I81" i="1"/>
  <c r="K81" i="1" s="1"/>
  <c r="L81" i="1" s="1"/>
  <c r="I82" i="1"/>
  <c r="K82" i="1" s="1"/>
  <c r="L82" i="1" s="1"/>
  <c r="I83" i="1"/>
  <c r="I84" i="1"/>
  <c r="I85" i="1"/>
  <c r="K85" i="1" s="1"/>
  <c r="L85" i="1" s="1"/>
  <c r="I86" i="1"/>
  <c r="K86" i="1" s="1"/>
  <c r="L86" i="1" s="1"/>
  <c r="I87" i="1"/>
  <c r="I88" i="1"/>
  <c r="I89" i="1"/>
  <c r="K89" i="1" s="1"/>
  <c r="L89" i="1" s="1"/>
  <c r="I90" i="1"/>
  <c r="K90" i="1" s="1"/>
  <c r="L90" i="1" s="1"/>
  <c r="I91" i="1"/>
  <c r="I92" i="1"/>
  <c r="I93" i="1"/>
  <c r="K93" i="1" s="1"/>
  <c r="L93" i="1" s="1"/>
  <c r="I94" i="1"/>
  <c r="K94" i="1" s="1"/>
  <c r="L94" i="1" s="1"/>
  <c r="I95" i="1"/>
  <c r="I96" i="1"/>
  <c r="I97" i="1"/>
  <c r="K97" i="1" s="1"/>
  <c r="L97" i="1" s="1"/>
  <c r="I98" i="1"/>
  <c r="K98" i="1" s="1"/>
  <c r="L98" i="1" s="1"/>
  <c r="I99" i="1"/>
  <c r="I100" i="1"/>
  <c r="I101" i="1"/>
  <c r="K101" i="1" s="1"/>
  <c r="L101" i="1" s="1"/>
  <c r="I102" i="1"/>
  <c r="K102" i="1" s="1"/>
  <c r="L102" i="1" s="1"/>
  <c r="I103" i="1"/>
  <c r="I104" i="1"/>
  <c r="I105" i="1"/>
  <c r="K105" i="1" s="1"/>
  <c r="L105" i="1" s="1"/>
  <c r="I106" i="1"/>
  <c r="K106" i="1" s="1"/>
  <c r="L106" i="1" s="1"/>
  <c r="I107" i="1"/>
  <c r="I108" i="1"/>
  <c r="I109" i="1"/>
  <c r="K109" i="1" s="1"/>
  <c r="L109" i="1" s="1"/>
  <c r="I110" i="1"/>
  <c r="K110" i="1" s="1"/>
  <c r="L110" i="1" s="1"/>
  <c r="I111" i="1"/>
  <c r="I112" i="1"/>
  <c r="I113" i="1"/>
  <c r="K113" i="1" s="1"/>
  <c r="L113" i="1" s="1"/>
  <c r="I114" i="1"/>
  <c r="K114" i="1" s="1"/>
  <c r="L114" i="1" s="1"/>
  <c r="I115" i="1"/>
  <c r="I116" i="1"/>
  <c r="I117" i="1"/>
  <c r="K117" i="1" s="1"/>
  <c r="L117" i="1" s="1"/>
  <c r="I118" i="1"/>
  <c r="K118" i="1" s="1"/>
  <c r="L118" i="1" s="1"/>
  <c r="I119" i="1"/>
  <c r="I120" i="1"/>
  <c r="I121" i="1"/>
  <c r="K121" i="1" s="1"/>
  <c r="L121" i="1" s="1"/>
  <c r="I122" i="1"/>
  <c r="K122" i="1" s="1"/>
  <c r="L122" i="1" s="1"/>
  <c r="I123" i="1"/>
  <c r="I124" i="1"/>
  <c r="I125" i="1"/>
  <c r="K125" i="1" s="1"/>
  <c r="L125" i="1" s="1"/>
  <c r="I126" i="1"/>
  <c r="K126" i="1" s="1"/>
  <c r="L126" i="1" s="1"/>
  <c r="I127" i="1"/>
  <c r="I128" i="1"/>
  <c r="I129" i="1"/>
  <c r="K129" i="1" s="1"/>
  <c r="L129" i="1" s="1"/>
  <c r="I130" i="1"/>
  <c r="K130" i="1" s="1"/>
  <c r="L130" i="1" s="1"/>
  <c r="I131" i="1"/>
  <c r="I132" i="1"/>
  <c r="I133" i="1"/>
  <c r="K133" i="1" s="1"/>
  <c r="L133" i="1" s="1"/>
  <c r="I134" i="1"/>
  <c r="K134" i="1" s="1"/>
  <c r="L134" i="1" s="1"/>
  <c r="I135" i="1"/>
  <c r="I136" i="1"/>
  <c r="I137" i="1"/>
  <c r="K137" i="1" s="1"/>
  <c r="L137" i="1" s="1"/>
  <c r="I138" i="1"/>
  <c r="K138" i="1" s="1"/>
  <c r="L138" i="1" s="1"/>
  <c r="I139" i="1"/>
  <c r="I140" i="1"/>
  <c r="I141" i="1"/>
  <c r="K141" i="1" s="1"/>
  <c r="L141" i="1" s="1"/>
  <c r="I142" i="1"/>
  <c r="K142" i="1" s="1"/>
  <c r="L142" i="1" s="1"/>
  <c r="I143" i="1"/>
  <c r="I144" i="1"/>
  <c r="I145" i="1"/>
  <c r="K145" i="1" s="1"/>
  <c r="L145" i="1" s="1"/>
  <c r="I146" i="1"/>
  <c r="K146" i="1" s="1"/>
  <c r="L146" i="1" s="1"/>
  <c r="I147" i="1"/>
  <c r="I148" i="1"/>
  <c r="I149" i="1"/>
  <c r="K149" i="1" s="1"/>
  <c r="L149" i="1" s="1"/>
  <c r="I150" i="1"/>
  <c r="K150" i="1" s="1"/>
  <c r="L150" i="1" s="1"/>
  <c r="I151" i="1"/>
  <c r="I152" i="1"/>
  <c r="I153" i="1"/>
  <c r="K153" i="1" s="1"/>
  <c r="L153" i="1" s="1"/>
  <c r="I154" i="1"/>
  <c r="K154" i="1" s="1"/>
  <c r="L154" i="1" s="1"/>
  <c r="I155" i="1"/>
  <c r="I156" i="1"/>
  <c r="I157" i="1"/>
  <c r="K157" i="1" s="1"/>
  <c r="L157" i="1" s="1"/>
  <c r="I158" i="1"/>
  <c r="K158" i="1" s="1"/>
  <c r="L158" i="1" s="1"/>
  <c r="I159" i="1"/>
  <c r="I160" i="1"/>
  <c r="I161" i="1"/>
  <c r="K161" i="1" s="1"/>
  <c r="L161" i="1" s="1"/>
  <c r="I162" i="1"/>
  <c r="K162" i="1" s="1"/>
  <c r="L162" i="1" s="1"/>
  <c r="I163" i="1"/>
  <c r="I164" i="1"/>
  <c r="I165" i="1"/>
  <c r="K165" i="1" s="1"/>
  <c r="L165" i="1" s="1"/>
  <c r="I166" i="1"/>
  <c r="K166" i="1" s="1"/>
  <c r="L166" i="1" s="1"/>
  <c r="I167" i="1"/>
  <c r="I168" i="1"/>
  <c r="I169" i="1"/>
  <c r="K169" i="1" s="1"/>
  <c r="L169" i="1" s="1"/>
  <c r="I170" i="1"/>
  <c r="K170" i="1" s="1"/>
  <c r="L170" i="1" s="1"/>
  <c r="I171" i="1"/>
  <c r="I172" i="1"/>
  <c r="I173" i="1"/>
  <c r="K173" i="1" s="1"/>
  <c r="L173" i="1" s="1"/>
  <c r="I174" i="1"/>
  <c r="K174" i="1" s="1"/>
  <c r="L174" i="1" s="1"/>
  <c r="I175" i="1"/>
  <c r="I176" i="1"/>
  <c r="I177" i="1"/>
  <c r="K177" i="1" s="1"/>
  <c r="L177" i="1" s="1"/>
  <c r="I178" i="1"/>
  <c r="K178" i="1" s="1"/>
  <c r="L178" i="1" s="1"/>
  <c r="I179" i="1"/>
  <c r="I180" i="1"/>
  <c r="I181" i="1"/>
  <c r="K181" i="1" s="1"/>
  <c r="L181" i="1" s="1"/>
  <c r="I182" i="1"/>
  <c r="K182" i="1" s="1"/>
  <c r="L182" i="1" s="1"/>
  <c r="I183" i="1"/>
  <c r="I184" i="1"/>
  <c r="I185" i="1"/>
  <c r="K185" i="1" s="1"/>
  <c r="L185" i="1" s="1"/>
  <c r="I186" i="1"/>
  <c r="K186" i="1" s="1"/>
  <c r="L186" i="1" s="1"/>
  <c r="I187" i="1"/>
  <c r="I188" i="1"/>
  <c r="I189" i="1"/>
  <c r="K189" i="1" s="1"/>
  <c r="L189" i="1" s="1"/>
  <c r="I190" i="1"/>
  <c r="K190" i="1" s="1"/>
  <c r="L190" i="1" s="1"/>
  <c r="I191" i="1"/>
  <c r="I192" i="1"/>
  <c r="I193" i="1"/>
  <c r="K193" i="1" s="1"/>
  <c r="L193" i="1" s="1"/>
  <c r="I194" i="1"/>
  <c r="K194" i="1" s="1"/>
  <c r="L194" i="1" s="1"/>
  <c r="I195" i="1"/>
  <c r="I196" i="1"/>
  <c r="I197" i="1"/>
  <c r="K197" i="1" s="1"/>
  <c r="L197" i="1" s="1"/>
  <c r="I198" i="1"/>
  <c r="K198" i="1" s="1"/>
  <c r="L198" i="1" s="1"/>
  <c r="I199" i="1"/>
  <c r="I200" i="1"/>
  <c r="I201" i="1"/>
  <c r="K201" i="1" s="1"/>
  <c r="L201" i="1" s="1"/>
  <c r="I202" i="1"/>
  <c r="K202" i="1" s="1"/>
  <c r="L202" i="1" s="1"/>
  <c r="I203" i="1"/>
  <c r="I204" i="1"/>
  <c r="I205" i="1"/>
  <c r="K205" i="1" s="1"/>
  <c r="L205" i="1" s="1"/>
  <c r="I206" i="1"/>
  <c r="K206" i="1" s="1"/>
  <c r="L206" i="1" s="1"/>
  <c r="I207" i="1"/>
  <c r="I208" i="1"/>
  <c r="I209" i="1"/>
  <c r="K209" i="1" s="1"/>
  <c r="L209" i="1" s="1"/>
  <c r="I210" i="1"/>
  <c r="K210" i="1" s="1"/>
  <c r="L210" i="1" s="1"/>
  <c r="I211" i="1"/>
  <c r="I212" i="1"/>
  <c r="I213" i="1"/>
  <c r="K213" i="1" s="1"/>
  <c r="L213" i="1" s="1"/>
  <c r="I214" i="1"/>
  <c r="K214" i="1" s="1"/>
  <c r="L214" i="1" s="1"/>
  <c r="I215" i="1"/>
  <c r="I216" i="1"/>
  <c r="I217" i="1"/>
  <c r="K217" i="1" s="1"/>
  <c r="L217" i="1" s="1"/>
  <c r="I218" i="1"/>
  <c r="K218" i="1" s="1"/>
  <c r="L218" i="1" s="1"/>
  <c r="I219" i="1"/>
  <c r="I220" i="1"/>
  <c r="I221" i="1"/>
  <c r="K221" i="1" s="1"/>
  <c r="L221" i="1" s="1"/>
  <c r="I222" i="1"/>
  <c r="K222" i="1" s="1"/>
  <c r="L222" i="1" s="1"/>
  <c r="I223" i="1"/>
  <c r="I224" i="1"/>
  <c r="I225" i="1"/>
  <c r="K225" i="1" s="1"/>
  <c r="L225" i="1" s="1"/>
  <c r="I226" i="1"/>
  <c r="K226" i="1" s="1"/>
  <c r="L226" i="1" s="1"/>
  <c r="I227" i="1"/>
  <c r="I228" i="1"/>
  <c r="I229" i="1"/>
  <c r="K229" i="1" s="1"/>
  <c r="L229" i="1" s="1"/>
  <c r="I230" i="1"/>
  <c r="K230" i="1" s="1"/>
  <c r="L230" i="1" s="1"/>
  <c r="I231" i="1"/>
  <c r="I232" i="1"/>
  <c r="I233" i="1"/>
  <c r="K233" i="1" s="1"/>
  <c r="L233" i="1" s="1"/>
  <c r="I234" i="1"/>
  <c r="K234" i="1" s="1"/>
  <c r="L234" i="1" s="1"/>
  <c r="I235" i="1"/>
  <c r="I236" i="1"/>
  <c r="I237" i="1"/>
  <c r="K237" i="1" s="1"/>
  <c r="L237" i="1" s="1"/>
  <c r="I238" i="1"/>
  <c r="K238" i="1" s="1"/>
  <c r="L238" i="1" s="1"/>
  <c r="I239" i="1"/>
  <c r="I240" i="1"/>
  <c r="I241" i="1"/>
  <c r="K241" i="1" s="1"/>
  <c r="L241" i="1" s="1"/>
  <c r="I242" i="1"/>
  <c r="K242" i="1" s="1"/>
  <c r="L242" i="1" s="1"/>
  <c r="I243" i="1"/>
  <c r="I244" i="1"/>
  <c r="I245" i="1"/>
  <c r="K245" i="1" s="1"/>
  <c r="L245" i="1" s="1"/>
  <c r="I246" i="1"/>
  <c r="K246" i="1" s="1"/>
  <c r="L246" i="1" s="1"/>
  <c r="I247" i="1"/>
  <c r="I248" i="1"/>
  <c r="K248" i="1" s="1"/>
  <c r="L248" i="1" s="1"/>
  <c r="I249" i="1"/>
  <c r="K249" i="1" s="1"/>
  <c r="L249" i="1" s="1"/>
  <c r="I250" i="1"/>
  <c r="K250" i="1" s="1"/>
  <c r="L250" i="1" s="1"/>
  <c r="I251" i="1"/>
  <c r="I252" i="1"/>
  <c r="K252" i="1" s="1"/>
  <c r="L252" i="1" s="1"/>
  <c r="I253" i="1"/>
  <c r="K253" i="1" s="1"/>
  <c r="L253" i="1" s="1"/>
  <c r="I254" i="1"/>
  <c r="K254" i="1" s="1"/>
  <c r="L254" i="1" s="1"/>
  <c r="I255" i="1"/>
  <c r="I256" i="1"/>
  <c r="K256" i="1" s="1"/>
  <c r="L256" i="1" s="1"/>
  <c r="I257" i="1"/>
  <c r="K257" i="1" s="1"/>
  <c r="L257" i="1" s="1"/>
  <c r="I258" i="1"/>
  <c r="K258" i="1" s="1"/>
  <c r="L258" i="1" s="1"/>
  <c r="I259" i="1"/>
  <c r="I260" i="1"/>
  <c r="K260" i="1" s="1"/>
  <c r="L260" i="1" s="1"/>
  <c r="I261" i="1"/>
  <c r="K261" i="1" s="1"/>
  <c r="L261" i="1" s="1"/>
  <c r="I262" i="1"/>
  <c r="K262" i="1" s="1"/>
  <c r="L262" i="1" s="1"/>
  <c r="I263" i="1"/>
  <c r="I264" i="1"/>
  <c r="K264" i="1" s="1"/>
  <c r="L264" i="1" s="1"/>
  <c r="I265" i="1"/>
  <c r="K265" i="1" s="1"/>
  <c r="L265" i="1" s="1"/>
  <c r="I266" i="1"/>
  <c r="K266" i="1" s="1"/>
  <c r="L266" i="1" s="1"/>
  <c r="I267" i="1"/>
  <c r="I268" i="1"/>
  <c r="K268" i="1" s="1"/>
  <c r="L268" i="1" s="1"/>
  <c r="I269" i="1"/>
  <c r="K269" i="1" s="1"/>
  <c r="L269" i="1" s="1"/>
  <c r="I270" i="1"/>
  <c r="K270" i="1" s="1"/>
  <c r="L270" i="1" s="1"/>
  <c r="I271" i="1"/>
  <c r="I272" i="1"/>
  <c r="K272" i="1" s="1"/>
  <c r="L272" i="1" s="1"/>
  <c r="I273" i="1"/>
  <c r="K273" i="1" s="1"/>
  <c r="L273" i="1" s="1"/>
  <c r="I274" i="1"/>
  <c r="K274" i="1" s="1"/>
  <c r="L274" i="1" s="1"/>
  <c r="I275" i="1"/>
  <c r="I276" i="1"/>
  <c r="K276" i="1" s="1"/>
  <c r="L276" i="1" s="1"/>
  <c r="I277" i="1"/>
  <c r="K277" i="1" s="1"/>
  <c r="L277" i="1" s="1"/>
  <c r="I278" i="1"/>
  <c r="K278" i="1" s="1"/>
  <c r="L278" i="1" s="1"/>
  <c r="I279" i="1"/>
  <c r="I280" i="1"/>
  <c r="K280" i="1" s="1"/>
  <c r="L280" i="1" s="1"/>
  <c r="I281" i="1"/>
  <c r="K281" i="1" s="1"/>
  <c r="L281" i="1" s="1"/>
  <c r="I282" i="1"/>
  <c r="K282" i="1" s="1"/>
  <c r="L282" i="1" s="1"/>
  <c r="I283" i="1"/>
  <c r="I284" i="1"/>
  <c r="K284" i="1" s="1"/>
  <c r="L284" i="1" s="1"/>
  <c r="I285" i="1"/>
  <c r="K285" i="1" s="1"/>
  <c r="L285" i="1" s="1"/>
  <c r="I286" i="1"/>
  <c r="K286" i="1" s="1"/>
  <c r="L286" i="1" s="1"/>
  <c r="I287" i="1"/>
  <c r="I288" i="1"/>
  <c r="K288" i="1" s="1"/>
  <c r="L288" i="1" s="1"/>
  <c r="I289" i="1"/>
  <c r="K289" i="1" s="1"/>
  <c r="L289" i="1" s="1"/>
  <c r="I290" i="1"/>
  <c r="K290" i="1" s="1"/>
  <c r="L290" i="1" s="1"/>
  <c r="I291" i="1"/>
  <c r="I292" i="1"/>
  <c r="K292" i="1" s="1"/>
  <c r="L292" i="1" s="1"/>
  <c r="I293" i="1"/>
  <c r="K293" i="1" s="1"/>
  <c r="L293" i="1" s="1"/>
  <c r="I294" i="1"/>
  <c r="K294" i="1" s="1"/>
  <c r="L294" i="1" s="1"/>
  <c r="I295" i="1"/>
  <c r="I296" i="1"/>
  <c r="K296" i="1" s="1"/>
  <c r="L296" i="1" s="1"/>
  <c r="I297" i="1"/>
  <c r="K297" i="1" s="1"/>
  <c r="L297" i="1" s="1"/>
  <c r="I298" i="1"/>
  <c r="K298" i="1" s="1"/>
  <c r="L298" i="1" s="1"/>
  <c r="I299" i="1"/>
  <c r="K299" i="1" s="1"/>
  <c r="L299" i="1" s="1"/>
  <c r="I300" i="1"/>
  <c r="K300" i="1" s="1"/>
  <c r="L300" i="1" s="1"/>
  <c r="I301" i="1"/>
  <c r="K301" i="1" s="1"/>
  <c r="L301" i="1" s="1"/>
  <c r="I302" i="1"/>
  <c r="K302" i="1" s="1"/>
  <c r="L302" i="1" s="1"/>
  <c r="I303" i="1"/>
  <c r="K303" i="1" s="1"/>
  <c r="L303" i="1" s="1"/>
  <c r="I304" i="1"/>
  <c r="K304" i="1" s="1"/>
  <c r="L304" i="1" s="1"/>
  <c r="I305" i="1"/>
  <c r="K305" i="1" s="1"/>
  <c r="L305" i="1" s="1"/>
  <c r="I306" i="1"/>
  <c r="K306" i="1" s="1"/>
  <c r="L306" i="1" s="1"/>
  <c r="I307" i="1"/>
  <c r="K307" i="1" s="1"/>
  <c r="L307" i="1" s="1"/>
  <c r="I308" i="1"/>
  <c r="K308" i="1" s="1"/>
  <c r="L308" i="1" s="1"/>
  <c r="I309" i="1"/>
  <c r="K309" i="1" s="1"/>
  <c r="L309" i="1" s="1"/>
  <c r="I310" i="1"/>
  <c r="K310" i="1" s="1"/>
  <c r="L310" i="1" s="1"/>
  <c r="I311" i="1"/>
  <c r="K311" i="1" s="1"/>
  <c r="L311" i="1" s="1"/>
  <c r="I312" i="1"/>
  <c r="K312" i="1" s="1"/>
  <c r="L312" i="1" s="1"/>
  <c r="I313" i="1"/>
  <c r="K313" i="1" s="1"/>
  <c r="L313" i="1" s="1"/>
  <c r="I314" i="1"/>
  <c r="K314" i="1" s="1"/>
  <c r="L314" i="1" s="1"/>
  <c r="I315" i="1"/>
  <c r="K315" i="1" s="1"/>
  <c r="L315" i="1" s="1"/>
  <c r="I316" i="1"/>
  <c r="K316" i="1" s="1"/>
  <c r="L316" i="1" s="1"/>
  <c r="I317" i="1"/>
  <c r="J317" i="1" s="1"/>
  <c r="I318" i="1"/>
  <c r="K318" i="1" s="1"/>
  <c r="L318" i="1" s="1"/>
  <c r="I319" i="1"/>
  <c r="K319" i="1" s="1"/>
  <c r="L319" i="1" s="1"/>
  <c r="I320" i="1"/>
  <c r="K320" i="1" s="1"/>
  <c r="L320" i="1" s="1"/>
  <c r="I321" i="1"/>
  <c r="K321" i="1" s="1"/>
  <c r="L321" i="1" s="1"/>
  <c r="I322" i="1"/>
  <c r="K322" i="1" s="1"/>
  <c r="L322" i="1" s="1"/>
  <c r="I323" i="1"/>
  <c r="K323" i="1" s="1"/>
  <c r="L323" i="1" s="1"/>
  <c r="I324" i="1"/>
  <c r="K324" i="1" s="1"/>
  <c r="L324" i="1" s="1"/>
  <c r="I325" i="1"/>
  <c r="K325" i="1" s="1"/>
  <c r="L325" i="1" s="1"/>
  <c r="I326" i="1"/>
  <c r="K326" i="1" s="1"/>
  <c r="L326" i="1" s="1"/>
  <c r="I327" i="1"/>
  <c r="K327" i="1" s="1"/>
  <c r="L327" i="1" s="1"/>
  <c r="I328" i="1"/>
  <c r="K328" i="1" s="1"/>
  <c r="L328" i="1" s="1"/>
  <c r="I329" i="1"/>
  <c r="K329" i="1" s="1"/>
  <c r="L329" i="1" s="1"/>
  <c r="I330" i="1"/>
  <c r="K330" i="1" s="1"/>
  <c r="L330" i="1" s="1"/>
  <c r="I331" i="1"/>
  <c r="K331" i="1" s="1"/>
  <c r="L331" i="1" s="1"/>
  <c r="I332" i="1"/>
  <c r="K332" i="1" s="1"/>
  <c r="L332" i="1" s="1"/>
  <c r="I333" i="1"/>
  <c r="K333" i="1" s="1"/>
  <c r="L333" i="1" s="1"/>
  <c r="I334" i="1"/>
  <c r="K334" i="1" s="1"/>
  <c r="L334" i="1" s="1"/>
  <c r="I335" i="1"/>
  <c r="K335" i="1" s="1"/>
  <c r="L335" i="1" s="1"/>
  <c r="I336" i="1"/>
  <c r="K336" i="1" s="1"/>
  <c r="L336" i="1" s="1"/>
  <c r="I337" i="1"/>
  <c r="K337" i="1" s="1"/>
  <c r="L337" i="1" s="1"/>
  <c r="I338" i="1"/>
  <c r="K338" i="1" s="1"/>
  <c r="L338" i="1" s="1"/>
  <c r="I339" i="1"/>
  <c r="K339" i="1" s="1"/>
  <c r="L339" i="1" s="1"/>
  <c r="I340" i="1"/>
  <c r="K340" i="1" s="1"/>
  <c r="L340" i="1" s="1"/>
  <c r="I341" i="1"/>
  <c r="K341" i="1" s="1"/>
  <c r="L341" i="1" s="1"/>
  <c r="I342" i="1"/>
  <c r="K342" i="1" s="1"/>
  <c r="L342" i="1" s="1"/>
  <c r="I343" i="1"/>
  <c r="K343" i="1" s="1"/>
  <c r="L343" i="1" s="1"/>
  <c r="I344" i="1"/>
  <c r="K344" i="1" s="1"/>
  <c r="L344" i="1" s="1"/>
  <c r="I345" i="1"/>
  <c r="K345" i="1" s="1"/>
  <c r="L345" i="1" s="1"/>
  <c r="I346" i="1"/>
  <c r="K346" i="1" s="1"/>
  <c r="L346" i="1" s="1"/>
  <c r="I347" i="1"/>
  <c r="K347" i="1" s="1"/>
  <c r="L347" i="1" s="1"/>
  <c r="I348" i="1"/>
  <c r="K348" i="1" s="1"/>
  <c r="L348" i="1" s="1"/>
  <c r="I349" i="1"/>
  <c r="J349" i="1" s="1"/>
  <c r="I350" i="1"/>
  <c r="K350" i="1" s="1"/>
  <c r="L350" i="1" s="1"/>
  <c r="I351" i="1"/>
  <c r="K351" i="1" s="1"/>
  <c r="L351" i="1" s="1"/>
  <c r="I352" i="1"/>
  <c r="K352" i="1" s="1"/>
  <c r="L352" i="1" s="1"/>
  <c r="I353" i="1"/>
  <c r="K353" i="1" s="1"/>
  <c r="L353" i="1" s="1"/>
  <c r="I354" i="1"/>
  <c r="K354" i="1" s="1"/>
  <c r="L354" i="1" s="1"/>
  <c r="I355" i="1"/>
  <c r="K355" i="1" s="1"/>
  <c r="L355" i="1" s="1"/>
  <c r="I356" i="1"/>
  <c r="K356" i="1" s="1"/>
  <c r="L356" i="1" s="1"/>
  <c r="I357" i="1"/>
  <c r="K357" i="1" s="1"/>
  <c r="L357" i="1" s="1"/>
  <c r="I358" i="1"/>
  <c r="K358" i="1" s="1"/>
  <c r="L358" i="1" s="1"/>
  <c r="I359" i="1"/>
  <c r="K359" i="1" s="1"/>
  <c r="L359" i="1" s="1"/>
  <c r="I360" i="1"/>
  <c r="K360" i="1" s="1"/>
  <c r="L360" i="1" s="1"/>
  <c r="I361" i="1"/>
  <c r="K361" i="1" s="1"/>
  <c r="L361" i="1" s="1"/>
  <c r="I362" i="1"/>
  <c r="K362" i="1" s="1"/>
  <c r="L362" i="1" s="1"/>
  <c r="I363" i="1"/>
  <c r="K363" i="1" s="1"/>
  <c r="L363" i="1" s="1"/>
  <c r="I364" i="1"/>
  <c r="K364" i="1" s="1"/>
  <c r="L364" i="1" s="1"/>
  <c r="I365" i="1"/>
  <c r="K365" i="1" s="1"/>
  <c r="L365" i="1" s="1"/>
  <c r="I366" i="1"/>
  <c r="K366" i="1" s="1"/>
  <c r="L366" i="1" s="1"/>
  <c r="I367" i="1"/>
  <c r="K367" i="1" s="1"/>
  <c r="L367" i="1" s="1"/>
  <c r="I368" i="1"/>
  <c r="K368" i="1" s="1"/>
  <c r="L368" i="1" s="1"/>
  <c r="I369" i="1"/>
  <c r="K369" i="1" s="1"/>
  <c r="L369" i="1" s="1"/>
  <c r="I370" i="1"/>
  <c r="K370" i="1" s="1"/>
  <c r="L370" i="1" s="1"/>
  <c r="I371" i="1"/>
  <c r="K371" i="1" s="1"/>
  <c r="L371" i="1" s="1"/>
  <c r="I372" i="1"/>
  <c r="K372" i="1" s="1"/>
  <c r="L372" i="1" s="1"/>
  <c r="I373" i="1"/>
  <c r="K373" i="1" s="1"/>
  <c r="L373" i="1" s="1"/>
  <c r="I374" i="1"/>
  <c r="K374" i="1" s="1"/>
  <c r="L374" i="1" s="1"/>
  <c r="I375" i="1"/>
  <c r="K375" i="1" s="1"/>
  <c r="L375" i="1" s="1"/>
  <c r="I376" i="1"/>
  <c r="K376" i="1" s="1"/>
  <c r="L376" i="1" s="1"/>
  <c r="I377" i="1"/>
  <c r="K377" i="1" s="1"/>
  <c r="L377" i="1" s="1"/>
  <c r="I378" i="1"/>
  <c r="K378" i="1" s="1"/>
  <c r="L378" i="1" s="1"/>
  <c r="I379" i="1"/>
  <c r="K379" i="1" s="1"/>
  <c r="L379" i="1" s="1"/>
  <c r="I380" i="1"/>
  <c r="K380" i="1" s="1"/>
  <c r="L380" i="1" s="1"/>
  <c r="I381" i="1"/>
  <c r="K381" i="1" s="1"/>
  <c r="L381" i="1" s="1"/>
  <c r="I382" i="1"/>
  <c r="K382" i="1" s="1"/>
  <c r="L382" i="1" s="1"/>
  <c r="I383" i="1"/>
  <c r="K383" i="1" s="1"/>
  <c r="L383" i="1" s="1"/>
  <c r="I384" i="1"/>
  <c r="K384" i="1" s="1"/>
  <c r="L384" i="1" s="1"/>
  <c r="I385" i="1"/>
  <c r="K385" i="1" s="1"/>
  <c r="L385" i="1" s="1"/>
  <c r="I386" i="1"/>
  <c r="K386" i="1" s="1"/>
  <c r="L386" i="1" s="1"/>
  <c r="I387" i="1"/>
  <c r="K387" i="1" s="1"/>
  <c r="L387" i="1" s="1"/>
  <c r="I388" i="1"/>
  <c r="K388" i="1" s="1"/>
  <c r="L388" i="1" s="1"/>
  <c r="I389" i="1"/>
  <c r="K389" i="1" s="1"/>
  <c r="L389" i="1" s="1"/>
  <c r="I390" i="1"/>
  <c r="K390" i="1" s="1"/>
  <c r="L390" i="1" s="1"/>
  <c r="I391" i="1"/>
  <c r="K391" i="1" s="1"/>
  <c r="L391" i="1" s="1"/>
  <c r="I392" i="1"/>
  <c r="K392" i="1" s="1"/>
  <c r="L392" i="1" s="1"/>
  <c r="I393" i="1"/>
  <c r="K393" i="1" s="1"/>
  <c r="L393" i="1" s="1"/>
  <c r="I394" i="1"/>
  <c r="K394" i="1" s="1"/>
  <c r="L394" i="1" s="1"/>
  <c r="I3" i="2"/>
  <c r="J3" i="2" s="1"/>
  <c r="I4" i="2"/>
  <c r="I5" i="2"/>
  <c r="K5" i="2" s="1"/>
  <c r="L5" i="2" s="1"/>
  <c r="I6" i="2"/>
  <c r="K6" i="2" s="1"/>
  <c r="L6" i="2" s="1"/>
  <c r="I7" i="2"/>
  <c r="I8" i="2"/>
  <c r="K8" i="2" s="1"/>
  <c r="L8" i="2" s="1"/>
  <c r="I9" i="2"/>
  <c r="K9" i="2" s="1"/>
  <c r="L9" i="2" s="1"/>
  <c r="I10" i="2"/>
  <c r="I11" i="2"/>
  <c r="J11" i="2" s="1"/>
  <c r="I12" i="2"/>
  <c r="K12" i="2" s="1"/>
  <c r="L12" i="2" s="1"/>
  <c r="I13" i="2"/>
  <c r="K13" i="2" s="1"/>
  <c r="L13" i="2" s="1"/>
  <c r="I14" i="2"/>
  <c r="I15" i="2"/>
  <c r="I16" i="2"/>
  <c r="J16" i="2" s="1"/>
  <c r="I17" i="2"/>
  <c r="K17" i="2" s="1"/>
  <c r="L17" i="2" s="1"/>
  <c r="I18" i="2"/>
  <c r="I19" i="2"/>
  <c r="J19" i="2" s="1"/>
  <c r="I20" i="2"/>
  <c r="I21" i="2"/>
  <c r="K21" i="2" s="1"/>
  <c r="L21" i="2" s="1"/>
  <c r="I22" i="2"/>
  <c r="I23" i="2"/>
  <c r="I24" i="2"/>
  <c r="J24" i="2" s="1"/>
  <c r="I25" i="2"/>
  <c r="K25" i="2" s="1"/>
  <c r="L25" i="2" s="1"/>
  <c r="I26" i="2"/>
  <c r="I27" i="2"/>
  <c r="I28" i="2"/>
  <c r="K28" i="2" s="1"/>
  <c r="L28" i="2" s="1"/>
  <c r="I29" i="2"/>
  <c r="K29" i="2" s="1"/>
  <c r="L29" i="2" s="1"/>
  <c r="I30" i="2"/>
  <c r="I31" i="2"/>
  <c r="J31" i="2" s="1"/>
  <c r="I32" i="2"/>
  <c r="J32" i="2" s="1"/>
  <c r="I33" i="2"/>
  <c r="K33" i="2" s="1"/>
  <c r="L33" i="2" s="1"/>
  <c r="I34" i="2"/>
  <c r="K34" i="2" s="1"/>
  <c r="L34" i="2" s="1"/>
  <c r="I35" i="2"/>
  <c r="I36" i="2"/>
  <c r="I37" i="2"/>
  <c r="K37" i="2" s="1"/>
  <c r="L37" i="2" s="1"/>
  <c r="I38" i="2"/>
  <c r="I39" i="2"/>
  <c r="I40" i="2"/>
  <c r="J40" i="2" s="1"/>
  <c r="I41" i="2"/>
  <c r="K41" i="2" s="1"/>
  <c r="L41" i="2" s="1"/>
  <c r="I42" i="2"/>
  <c r="I43" i="2"/>
  <c r="I44" i="2"/>
  <c r="K44" i="2" s="1"/>
  <c r="L44" i="2" s="1"/>
  <c r="I45" i="2"/>
  <c r="K45" i="2" s="1"/>
  <c r="L45" i="2" s="1"/>
  <c r="I46" i="2"/>
  <c r="J46" i="2" s="1"/>
  <c r="I47" i="2"/>
  <c r="J47" i="2" s="1"/>
  <c r="I48" i="2"/>
  <c r="I49" i="2"/>
  <c r="K49" i="2" s="1"/>
  <c r="L49" i="2" s="1"/>
  <c r="I50" i="2"/>
  <c r="I51" i="2"/>
  <c r="I52" i="2"/>
  <c r="J52" i="2" s="1"/>
  <c r="I53" i="2"/>
  <c r="I54" i="2"/>
  <c r="I55" i="2"/>
  <c r="I56" i="2"/>
  <c r="K56" i="2" s="1"/>
  <c r="L56" i="2" s="1"/>
  <c r="I57" i="2"/>
  <c r="I58" i="2"/>
  <c r="I59" i="2"/>
  <c r="J59" i="2" s="1"/>
  <c r="I60" i="2"/>
  <c r="K60" i="2" s="1"/>
  <c r="L60" i="2" s="1"/>
  <c r="I61" i="2"/>
  <c r="K61" i="2" s="1"/>
  <c r="L61" i="2" s="1"/>
  <c r="I62" i="2"/>
  <c r="J62" i="2" s="1"/>
  <c r="I63" i="2"/>
  <c r="I64" i="2"/>
  <c r="I65" i="2"/>
  <c r="K65" i="2" s="1"/>
  <c r="L65" i="2" s="1"/>
  <c r="I66" i="2"/>
  <c r="K66" i="2" s="1"/>
  <c r="L66" i="2" s="1"/>
  <c r="I67" i="2"/>
  <c r="J67" i="2" s="1"/>
  <c r="I68" i="2"/>
  <c r="J68" i="2" s="1"/>
  <c r="I69" i="2"/>
  <c r="I70" i="2"/>
  <c r="K70" i="2" s="1"/>
  <c r="L70" i="2" s="1"/>
  <c r="I71" i="2"/>
  <c r="I72" i="2"/>
  <c r="K72" i="2" s="1"/>
  <c r="L72" i="2" s="1"/>
  <c r="I73" i="2"/>
  <c r="I74" i="2"/>
  <c r="J74" i="2" s="1"/>
  <c r="I75" i="2"/>
  <c r="J75" i="2" s="1"/>
  <c r="I76" i="2"/>
  <c r="K76" i="2" s="1"/>
  <c r="L76" i="2" s="1"/>
  <c r="I77" i="2"/>
  <c r="K77" i="2" s="1"/>
  <c r="L77" i="2" s="1"/>
  <c r="I78" i="2"/>
  <c r="I79" i="2"/>
  <c r="I80" i="2"/>
  <c r="J80" i="2" s="1"/>
  <c r="I81" i="2"/>
  <c r="K81" i="2" s="1"/>
  <c r="L81" i="2" s="1"/>
  <c r="I82" i="2"/>
  <c r="I83" i="2"/>
  <c r="J83" i="2" s="1"/>
  <c r="I84" i="2"/>
  <c r="I85" i="2"/>
  <c r="I86" i="2"/>
  <c r="I87" i="2"/>
  <c r="I88" i="2"/>
  <c r="K88" i="2" s="1"/>
  <c r="L88" i="2" s="1"/>
  <c r="I89" i="2"/>
  <c r="I90" i="2"/>
  <c r="J90" i="2" s="1"/>
  <c r="I91" i="2"/>
  <c r="I92" i="2"/>
  <c r="K92" i="2" s="1"/>
  <c r="L92" i="2" s="1"/>
  <c r="I93" i="2"/>
  <c r="K93" i="2" s="1"/>
  <c r="L93" i="2" s="1"/>
  <c r="I94" i="2"/>
  <c r="I95" i="2"/>
  <c r="J95" i="2" s="1"/>
  <c r="I96" i="2"/>
  <c r="J96" i="2" s="1"/>
  <c r="I97" i="2"/>
  <c r="K97" i="2" s="1"/>
  <c r="L97" i="2" s="1"/>
  <c r="I98" i="2"/>
  <c r="K98" i="2" s="1"/>
  <c r="L98" i="2" s="1"/>
  <c r="I99" i="2"/>
  <c r="I100" i="2"/>
  <c r="I101" i="2"/>
  <c r="I102" i="2"/>
  <c r="K102" i="2" s="1"/>
  <c r="L102" i="2" s="1"/>
  <c r="I103" i="2"/>
  <c r="I104" i="2"/>
  <c r="K104" i="2" s="1"/>
  <c r="L104" i="2" s="1"/>
  <c r="I105" i="2"/>
  <c r="I106" i="2"/>
  <c r="I107" i="2"/>
  <c r="I108" i="2"/>
  <c r="K108" i="2" s="1"/>
  <c r="L108" i="2" s="1"/>
  <c r="I109" i="2"/>
  <c r="K109" i="2" s="1"/>
  <c r="L109" i="2" s="1"/>
  <c r="I110" i="2"/>
  <c r="I111" i="2"/>
  <c r="J111" i="2" s="1"/>
  <c r="I112" i="2"/>
  <c r="I113" i="2"/>
  <c r="K113" i="2" s="1"/>
  <c r="L113" i="2" s="1"/>
  <c r="I114" i="2"/>
  <c r="I115" i="2"/>
  <c r="I116" i="2"/>
  <c r="J116" i="2" s="1"/>
  <c r="I117" i="2"/>
  <c r="I118" i="2"/>
  <c r="I119" i="2"/>
  <c r="I120" i="2"/>
  <c r="K120" i="2" s="1"/>
  <c r="L120" i="2" s="1"/>
  <c r="I121" i="2"/>
  <c r="I122" i="2"/>
  <c r="I123" i="2"/>
  <c r="J123" i="2" s="1"/>
  <c r="I124" i="2"/>
  <c r="K124" i="2" s="1"/>
  <c r="L124" i="2" s="1"/>
  <c r="I125" i="2"/>
  <c r="K125" i="2" s="1"/>
  <c r="L125" i="2" s="1"/>
  <c r="I126" i="2"/>
  <c r="I127" i="2"/>
  <c r="I128" i="2"/>
  <c r="I129" i="2"/>
  <c r="K129" i="2" s="1"/>
  <c r="L129" i="2" s="1"/>
  <c r="I130" i="2"/>
  <c r="K130" i="2" s="1"/>
  <c r="L130" i="2" s="1"/>
  <c r="I131" i="2"/>
  <c r="J131" i="2" s="1"/>
  <c r="I132" i="2"/>
  <c r="J132" i="2" s="1"/>
  <c r="I133" i="2"/>
  <c r="I134" i="2"/>
  <c r="K134" i="2" s="1"/>
  <c r="L134" i="2" s="1"/>
  <c r="I135" i="2"/>
  <c r="I136" i="2"/>
  <c r="K136" i="2" s="1"/>
  <c r="L136" i="2" s="1"/>
  <c r="I137" i="2"/>
  <c r="I138" i="2"/>
  <c r="J138" i="2" s="1"/>
  <c r="I139" i="2"/>
  <c r="K139" i="2" s="1"/>
  <c r="L139" i="2" s="1"/>
  <c r="I140" i="2"/>
  <c r="K140" i="2" s="1"/>
  <c r="L140" i="2" s="1"/>
  <c r="I141" i="2"/>
  <c r="I142" i="2"/>
  <c r="I143" i="2"/>
  <c r="K143" i="2" s="1"/>
  <c r="L143" i="2" s="1"/>
  <c r="I144" i="2"/>
  <c r="K144" i="2" s="1"/>
  <c r="L144" i="2" s="1"/>
  <c r="I145" i="2"/>
  <c r="I146" i="2"/>
  <c r="I147" i="2"/>
  <c r="K147" i="2" s="1"/>
  <c r="L147" i="2" s="1"/>
  <c r="I148" i="2"/>
  <c r="K148" i="2" s="1"/>
  <c r="L148" i="2" s="1"/>
  <c r="I149" i="2"/>
  <c r="I150" i="2"/>
  <c r="I151" i="2"/>
  <c r="K151" i="2" s="1"/>
  <c r="L151" i="2" s="1"/>
  <c r="I152" i="2"/>
  <c r="K152" i="2" s="1"/>
  <c r="L152" i="2" s="1"/>
  <c r="I153" i="2"/>
  <c r="I154" i="2"/>
  <c r="I155" i="2"/>
  <c r="K155" i="2" s="1"/>
  <c r="L155" i="2" s="1"/>
  <c r="I156" i="2"/>
  <c r="K156" i="2" s="1"/>
  <c r="L156" i="2" s="1"/>
  <c r="I157" i="2"/>
  <c r="I158" i="2"/>
  <c r="I159" i="2"/>
  <c r="K159" i="2" s="1"/>
  <c r="L159" i="2" s="1"/>
  <c r="I160" i="2"/>
  <c r="K160" i="2" s="1"/>
  <c r="L160" i="2" s="1"/>
  <c r="I161" i="2"/>
  <c r="I162" i="2"/>
  <c r="I163" i="2"/>
  <c r="K163" i="2" s="1"/>
  <c r="L163" i="2" s="1"/>
  <c r="I164" i="2"/>
  <c r="K164" i="2" s="1"/>
  <c r="L164" i="2" s="1"/>
  <c r="I165" i="2"/>
  <c r="I166" i="2"/>
  <c r="I167" i="2"/>
  <c r="K167" i="2" s="1"/>
  <c r="L167" i="2" s="1"/>
  <c r="I168" i="2"/>
  <c r="J168" i="2" s="1"/>
  <c r="I169" i="2"/>
  <c r="I170" i="2"/>
  <c r="I171" i="2"/>
  <c r="K171" i="2" s="1"/>
  <c r="L171" i="2" s="1"/>
  <c r="I172" i="2"/>
  <c r="K172" i="2" s="1"/>
  <c r="L172" i="2" s="1"/>
  <c r="I173" i="2"/>
  <c r="I174" i="2"/>
  <c r="J174" i="2" s="1"/>
  <c r="I175" i="2"/>
  <c r="K175" i="2" s="1"/>
  <c r="L175" i="2" s="1"/>
  <c r="I176" i="2"/>
  <c r="K176" i="2" s="1"/>
  <c r="L176" i="2" s="1"/>
  <c r="I177" i="2"/>
  <c r="I178" i="2"/>
  <c r="I179" i="2"/>
  <c r="K179" i="2" s="1"/>
  <c r="L179" i="2" s="1"/>
  <c r="I180" i="2"/>
  <c r="J180" i="2" s="1"/>
  <c r="I181" i="2"/>
  <c r="I182" i="2"/>
  <c r="J182" i="2" s="1"/>
  <c r="I183" i="2"/>
  <c r="K183" i="2" s="1"/>
  <c r="L183" i="2" s="1"/>
  <c r="I184" i="2"/>
  <c r="K184" i="2" s="1"/>
  <c r="L184" i="2" s="1"/>
  <c r="I185" i="2"/>
  <c r="I186" i="2"/>
  <c r="I187" i="2"/>
  <c r="K187" i="2" s="1"/>
  <c r="L187" i="2" s="1"/>
  <c r="I188" i="2"/>
  <c r="K188" i="2" s="1"/>
  <c r="L188" i="2" s="1"/>
  <c r="I189" i="2"/>
  <c r="I190" i="2"/>
  <c r="J190" i="2" s="1"/>
  <c r="I191" i="2"/>
  <c r="K191" i="2" s="1"/>
  <c r="L191" i="2" s="1"/>
  <c r="I192" i="2"/>
  <c r="K192" i="2" s="1"/>
  <c r="L192" i="2" s="1"/>
  <c r="I193" i="2"/>
  <c r="I194" i="2"/>
  <c r="I195" i="2"/>
  <c r="K195" i="2" s="1"/>
  <c r="L195" i="2" s="1"/>
  <c r="I196" i="2"/>
  <c r="J196" i="2" s="1"/>
  <c r="I197" i="2"/>
  <c r="I198" i="2"/>
  <c r="I199" i="2"/>
  <c r="K199" i="2" s="1"/>
  <c r="L199" i="2" s="1"/>
  <c r="I200" i="2"/>
  <c r="K200" i="2" s="1"/>
  <c r="L200" i="2" s="1"/>
  <c r="I201" i="2"/>
  <c r="I202" i="2"/>
  <c r="J202" i="2" s="1"/>
  <c r="I203" i="2"/>
  <c r="K203" i="2" s="1"/>
  <c r="L203" i="2" s="1"/>
  <c r="I204" i="2"/>
  <c r="K204" i="2" s="1"/>
  <c r="L204" i="2" s="1"/>
  <c r="I205" i="2"/>
  <c r="I206" i="2"/>
  <c r="I207" i="2"/>
  <c r="K207" i="2" s="1"/>
  <c r="L207" i="2" s="1"/>
  <c r="I208" i="2"/>
  <c r="K208" i="2" s="1"/>
  <c r="L208" i="2" s="1"/>
  <c r="I209" i="2"/>
  <c r="I210" i="2"/>
  <c r="I211" i="2"/>
  <c r="K211" i="2" s="1"/>
  <c r="L211" i="2" s="1"/>
  <c r="I212" i="2"/>
  <c r="K212" i="2" s="1"/>
  <c r="L212" i="2" s="1"/>
  <c r="I213" i="2"/>
  <c r="I214" i="2"/>
  <c r="I215" i="2"/>
  <c r="K215" i="2" s="1"/>
  <c r="L215" i="2" s="1"/>
  <c r="I216" i="2"/>
  <c r="K216" i="2" s="1"/>
  <c r="L216" i="2" s="1"/>
  <c r="I217" i="2"/>
  <c r="I218" i="2"/>
  <c r="J218" i="2" s="1"/>
  <c r="I219" i="2"/>
  <c r="K219" i="2" s="1"/>
  <c r="L219" i="2" s="1"/>
  <c r="I220" i="2"/>
  <c r="K220" i="2" s="1"/>
  <c r="L220" i="2" s="1"/>
  <c r="I221" i="2"/>
  <c r="I222" i="2"/>
  <c r="I223" i="2"/>
  <c r="K223" i="2" s="1"/>
  <c r="L223" i="2" s="1"/>
  <c r="I224" i="2"/>
  <c r="J224" i="2" s="1"/>
  <c r="I225" i="2"/>
  <c r="I226" i="2"/>
  <c r="I227" i="2"/>
  <c r="K227" i="2" s="1"/>
  <c r="L227" i="2" s="1"/>
  <c r="I228" i="2"/>
  <c r="K228" i="2" s="1"/>
  <c r="L228" i="2" s="1"/>
  <c r="I229" i="2"/>
  <c r="I230" i="2"/>
  <c r="J230" i="2" s="1"/>
  <c r="I231" i="2"/>
  <c r="K231" i="2" s="1"/>
  <c r="L231" i="2" s="1"/>
  <c r="I232" i="2"/>
  <c r="K232" i="2" s="1"/>
  <c r="L232" i="2" s="1"/>
  <c r="I233" i="2"/>
  <c r="I234" i="2"/>
  <c r="I235" i="2"/>
  <c r="K235" i="2" s="1"/>
  <c r="L235" i="2" s="1"/>
  <c r="I236" i="2"/>
  <c r="J236" i="2" s="1"/>
  <c r="I237" i="2"/>
  <c r="J237" i="2" s="1"/>
  <c r="I238" i="2"/>
  <c r="I239" i="2"/>
  <c r="K239" i="2" s="1"/>
  <c r="L239" i="2" s="1"/>
  <c r="I240" i="2"/>
  <c r="K240" i="2" s="1"/>
  <c r="L240" i="2" s="1"/>
  <c r="I241" i="2"/>
  <c r="J241" i="2" s="1"/>
  <c r="I242" i="2"/>
  <c r="J242" i="2" s="1"/>
  <c r="I243" i="2"/>
  <c r="K243" i="2" s="1"/>
  <c r="L243" i="2" s="1"/>
  <c r="I244" i="2"/>
  <c r="K244" i="2" s="1"/>
  <c r="L244" i="2" s="1"/>
  <c r="I245" i="2"/>
  <c r="I246" i="2"/>
  <c r="I247" i="2"/>
  <c r="K247" i="2" s="1"/>
  <c r="L247" i="2" s="1"/>
  <c r="I248" i="2"/>
  <c r="J248" i="2" s="1"/>
  <c r="I249" i="2"/>
  <c r="I250" i="2"/>
  <c r="I251" i="2"/>
  <c r="K251" i="2" s="1"/>
  <c r="L251" i="2" s="1"/>
  <c r="I252" i="2"/>
  <c r="K252" i="2" s="1"/>
  <c r="L252" i="2" s="1"/>
  <c r="I253" i="2"/>
  <c r="J253" i="2" s="1"/>
  <c r="I254" i="2"/>
  <c r="I255" i="2"/>
  <c r="K255" i="2" s="1"/>
  <c r="L255" i="2" s="1"/>
  <c r="I256" i="2"/>
  <c r="K256" i="2" s="1"/>
  <c r="L256" i="2" s="1"/>
  <c r="I257" i="2"/>
  <c r="J257" i="2" s="1"/>
  <c r="I258" i="2"/>
  <c r="I259" i="2"/>
  <c r="K259" i="2" s="1"/>
  <c r="L259" i="2" s="1"/>
  <c r="I260" i="2"/>
  <c r="K260" i="2" s="1"/>
  <c r="L260" i="2" s="1"/>
  <c r="I261" i="2"/>
  <c r="I262" i="2"/>
  <c r="J262" i="2" s="1"/>
  <c r="I263" i="2"/>
  <c r="K263" i="2" s="1"/>
  <c r="L263" i="2" s="1"/>
  <c r="I264" i="2"/>
  <c r="K264" i="2" s="1"/>
  <c r="L264" i="2" s="1"/>
  <c r="I265" i="2"/>
  <c r="I266" i="2"/>
  <c r="I267" i="2"/>
  <c r="K267" i="2" s="1"/>
  <c r="L267" i="2" s="1"/>
  <c r="I268" i="2"/>
  <c r="J268" i="2" s="1"/>
  <c r="I269" i="2"/>
  <c r="J269" i="2" s="1"/>
  <c r="I270" i="2"/>
  <c r="I271" i="2"/>
  <c r="K271" i="2" s="1"/>
  <c r="L271" i="2" s="1"/>
  <c r="I272" i="2"/>
  <c r="K272" i="2" s="1"/>
  <c r="L272" i="2" s="1"/>
  <c r="I273" i="2"/>
  <c r="J273" i="2" s="1"/>
  <c r="I274" i="2"/>
  <c r="J274" i="2" s="1"/>
  <c r="I275" i="2"/>
  <c r="K275" i="2" s="1"/>
  <c r="L275" i="2" s="1"/>
  <c r="I276" i="2"/>
  <c r="K276" i="2" s="1"/>
  <c r="L276" i="2" s="1"/>
  <c r="I277" i="2"/>
  <c r="I278" i="2"/>
  <c r="I279" i="2"/>
  <c r="K279" i="2" s="1"/>
  <c r="L279" i="2" s="1"/>
  <c r="I280" i="2"/>
  <c r="K280" i="2" s="1"/>
  <c r="L280" i="2" s="1"/>
  <c r="I281" i="2"/>
  <c r="I282" i="2"/>
  <c r="I283" i="2"/>
  <c r="K283" i="2" s="1"/>
  <c r="L283" i="2" s="1"/>
  <c r="I284" i="2"/>
  <c r="K284" i="2" s="1"/>
  <c r="L284" i="2" s="1"/>
  <c r="I285" i="2"/>
  <c r="J285" i="2" s="1"/>
  <c r="I286" i="2"/>
  <c r="I287" i="2"/>
  <c r="K287" i="2" s="1"/>
  <c r="L287" i="2" s="1"/>
  <c r="I288" i="2"/>
  <c r="K288" i="2" s="1"/>
  <c r="L288" i="2" s="1"/>
  <c r="I289" i="2"/>
  <c r="J289" i="2" s="1"/>
  <c r="I290" i="2"/>
  <c r="I291" i="2"/>
  <c r="K291" i="2" s="1"/>
  <c r="L291" i="2" s="1"/>
  <c r="I292" i="2"/>
  <c r="K292" i="2" s="1"/>
  <c r="L292" i="2" s="1"/>
  <c r="I293" i="2"/>
  <c r="I294" i="2"/>
  <c r="J294" i="2" s="1"/>
  <c r="I295" i="2"/>
  <c r="K295" i="2" s="1"/>
  <c r="L295" i="2" s="1"/>
  <c r="I296" i="2"/>
  <c r="K296" i="2" s="1"/>
  <c r="L296" i="2" s="1"/>
  <c r="I297" i="2"/>
  <c r="I298" i="2"/>
  <c r="I299" i="2"/>
  <c r="K299" i="2" s="1"/>
  <c r="L299" i="2" s="1"/>
  <c r="I300" i="2"/>
  <c r="J300" i="2" s="1"/>
  <c r="I301" i="2"/>
  <c r="J301" i="2" s="1"/>
  <c r="I302" i="2"/>
  <c r="I303" i="2"/>
  <c r="K303" i="2" s="1"/>
  <c r="L303" i="2" s="1"/>
  <c r="I304" i="2"/>
  <c r="K304" i="2" s="1"/>
  <c r="L304" i="2" s="1"/>
  <c r="I305" i="2"/>
  <c r="J305" i="2" s="1"/>
  <c r="I306" i="2"/>
  <c r="J306" i="2" s="1"/>
  <c r="I307" i="2"/>
  <c r="K307" i="2" s="1"/>
  <c r="L307" i="2" s="1"/>
  <c r="I308" i="2"/>
  <c r="K308" i="2" s="1"/>
  <c r="L308" i="2" s="1"/>
  <c r="I309" i="2"/>
  <c r="I310" i="2"/>
  <c r="I311" i="2"/>
  <c r="K311" i="2" s="1"/>
  <c r="L311" i="2" s="1"/>
  <c r="I312" i="2"/>
  <c r="K312" i="2" s="1"/>
  <c r="L312" i="2" s="1"/>
  <c r="I313" i="2"/>
  <c r="I314" i="2"/>
  <c r="K314" i="2" s="1"/>
  <c r="L314" i="2" s="1"/>
  <c r="I315" i="2"/>
  <c r="K315" i="2" s="1"/>
  <c r="L315" i="2" s="1"/>
  <c r="I316" i="2"/>
  <c r="K316" i="2" s="1"/>
  <c r="L316" i="2" s="1"/>
  <c r="I317" i="2"/>
  <c r="J317" i="2" s="1"/>
  <c r="I318" i="2"/>
  <c r="I319" i="2"/>
  <c r="K319" i="2" s="1"/>
  <c r="L319" i="2" s="1"/>
  <c r="I320" i="2"/>
  <c r="K320" i="2" s="1"/>
  <c r="L320" i="2" s="1"/>
  <c r="I321" i="2"/>
  <c r="J321" i="2" s="1"/>
  <c r="I322" i="2"/>
  <c r="I323" i="2"/>
  <c r="K323" i="2" s="1"/>
  <c r="L323" i="2" s="1"/>
  <c r="I324" i="2"/>
  <c r="K324" i="2" s="1"/>
  <c r="L324" i="2" s="1"/>
  <c r="I325" i="2"/>
  <c r="I326" i="2"/>
  <c r="K326" i="2" s="1"/>
  <c r="L326" i="2" s="1"/>
  <c r="I327" i="2"/>
  <c r="K327" i="2" s="1"/>
  <c r="L327" i="2" s="1"/>
  <c r="I328" i="2"/>
  <c r="K328" i="2" s="1"/>
  <c r="L328" i="2" s="1"/>
  <c r="I329" i="2"/>
  <c r="I330" i="2"/>
  <c r="I331" i="2"/>
  <c r="K331" i="2" s="1"/>
  <c r="L331" i="2" s="1"/>
  <c r="I332" i="2"/>
  <c r="J332" i="2" s="1"/>
  <c r="I333" i="2"/>
  <c r="J333" i="2" s="1"/>
  <c r="I334" i="2"/>
  <c r="K334" i="2" s="1"/>
  <c r="L334" i="2" s="1"/>
  <c r="I335" i="2"/>
  <c r="K335" i="2" s="1"/>
  <c r="L335" i="2" s="1"/>
  <c r="I336" i="2"/>
  <c r="K336" i="2" s="1"/>
  <c r="L336" i="2" s="1"/>
  <c r="I337" i="2"/>
  <c r="J337" i="2" s="1"/>
  <c r="I338" i="2"/>
  <c r="K338" i="2" s="1"/>
  <c r="L338" i="2" s="1"/>
  <c r="I339" i="2"/>
  <c r="K339" i="2" s="1"/>
  <c r="L339" i="2" s="1"/>
  <c r="I340" i="2"/>
  <c r="K340" i="2" s="1"/>
  <c r="L340" i="2" s="1"/>
  <c r="I341" i="2"/>
  <c r="I342" i="2"/>
  <c r="I343" i="2"/>
  <c r="K343" i="2" s="1"/>
  <c r="L343" i="2" s="1"/>
  <c r="I344" i="2"/>
  <c r="J344" i="2" s="1"/>
  <c r="I345" i="2"/>
  <c r="I346" i="2"/>
  <c r="I347" i="2"/>
  <c r="K347" i="2" s="1"/>
  <c r="L347" i="2" s="1"/>
  <c r="I348" i="2"/>
  <c r="K348" i="2" s="1"/>
  <c r="L348" i="2" s="1"/>
  <c r="I349" i="2"/>
  <c r="J349" i="2" s="1"/>
  <c r="I350" i="2"/>
  <c r="I351" i="2"/>
  <c r="K351" i="2" s="1"/>
  <c r="L351" i="2" s="1"/>
  <c r="I352" i="2"/>
  <c r="K352" i="2" s="1"/>
  <c r="L352" i="2" s="1"/>
  <c r="I353" i="2"/>
  <c r="J353" i="2" s="1"/>
  <c r="I354" i="2"/>
  <c r="I3" i="3"/>
  <c r="I4" i="3"/>
  <c r="K4" i="3" s="1"/>
  <c r="L4" i="3" s="1"/>
  <c r="I5" i="3"/>
  <c r="K5" i="3" s="1"/>
  <c r="L5" i="3" s="1"/>
  <c r="I6" i="3"/>
  <c r="K6" i="3" s="1"/>
  <c r="L6" i="3" s="1"/>
  <c r="I7" i="3"/>
  <c r="K7" i="3" s="1"/>
  <c r="L7" i="3" s="1"/>
  <c r="I8" i="3"/>
  <c r="K8" i="3" s="1"/>
  <c r="L8" i="3" s="1"/>
  <c r="I9" i="3"/>
  <c r="K9" i="3" s="1"/>
  <c r="L9" i="3" s="1"/>
  <c r="I10" i="3"/>
  <c r="K10" i="3" s="1"/>
  <c r="L10" i="3" s="1"/>
  <c r="I11" i="3"/>
  <c r="I12" i="3"/>
  <c r="K12" i="3" s="1"/>
  <c r="L12" i="3" s="1"/>
  <c r="I13" i="3"/>
  <c r="K13" i="3" s="1"/>
  <c r="L13" i="3" s="1"/>
  <c r="I14" i="3"/>
  <c r="K14" i="3" s="1"/>
  <c r="L14" i="3" s="1"/>
  <c r="I15" i="3"/>
  <c r="K15" i="3" s="1"/>
  <c r="L15" i="3" s="1"/>
  <c r="I16" i="3"/>
  <c r="K16" i="3" s="1"/>
  <c r="L16" i="3" s="1"/>
  <c r="I17" i="3"/>
  <c r="K17" i="3" s="1"/>
  <c r="L17" i="3" s="1"/>
  <c r="I18" i="3"/>
  <c r="K18" i="3" s="1"/>
  <c r="L18" i="3" s="1"/>
  <c r="I19" i="3"/>
  <c r="I20" i="3"/>
  <c r="K20" i="3" s="1"/>
  <c r="L20" i="3" s="1"/>
  <c r="I21" i="3"/>
  <c r="K21" i="3" s="1"/>
  <c r="L21" i="3" s="1"/>
  <c r="I22" i="3"/>
  <c r="K22" i="3" s="1"/>
  <c r="L22" i="3" s="1"/>
  <c r="I23" i="3"/>
  <c r="J23" i="3" s="1"/>
  <c r="I24" i="3"/>
  <c r="K24" i="3" s="1"/>
  <c r="L24" i="3" s="1"/>
  <c r="I25" i="3"/>
  <c r="K25" i="3" s="1"/>
  <c r="L25" i="3" s="1"/>
  <c r="I26" i="3"/>
  <c r="K26" i="3" s="1"/>
  <c r="L26" i="3" s="1"/>
  <c r="I27" i="3"/>
  <c r="I28" i="3"/>
  <c r="K28" i="3" s="1"/>
  <c r="L28" i="3" s="1"/>
  <c r="I29" i="3"/>
  <c r="K29" i="3" s="1"/>
  <c r="L29" i="3" s="1"/>
  <c r="I30" i="3"/>
  <c r="K30" i="3" s="1"/>
  <c r="L30" i="3" s="1"/>
  <c r="I31" i="3"/>
  <c r="K31" i="3" s="1"/>
  <c r="L31" i="3" s="1"/>
  <c r="I32" i="3"/>
  <c r="K32" i="3" s="1"/>
  <c r="L32" i="3" s="1"/>
  <c r="I33" i="3"/>
  <c r="K33" i="3" s="1"/>
  <c r="L33" i="3" s="1"/>
  <c r="I34" i="3"/>
  <c r="K34" i="3" s="1"/>
  <c r="L34" i="3" s="1"/>
  <c r="I35" i="3"/>
  <c r="I36" i="3"/>
  <c r="K36" i="3" s="1"/>
  <c r="L36" i="3" s="1"/>
  <c r="I37" i="3"/>
  <c r="K37" i="3" s="1"/>
  <c r="L37" i="3" s="1"/>
  <c r="I38" i="3"/>
  <c r="K38" i="3" s="1"/>
  <c r="L38" i="3" s="1"/>
  <c r="I39" i="3"/>
  <c r="K39" i="3" s="1"/>
  <c r="L39" i="3" s="1"/>
  <c r="I40" i="3"/>
  <c r="K40" i="3" s="1"/>
  <c r="L40" i="3" s="1"/>
  <c r="I41" i="3"/>
  <c r="K41" i="3" s="1"/>
  <c r="L41" i="3" s="1"/>
  <c r="I42" i="3"/>
  <c r="K42" i="3" s="1"/>
  <c r="L42" i="3" s="1"/>
  <c r="I43" i="3"/>
  <c r="I44" i="3"/>
  <c r="K44" i="3" s="1"/>
  <c r="L44" i="3" s="1"/>
  <c r="I45" i="3"/>
  <c r="K45" i="3" s="1"/>
  <c r="L45" i="3" s="1"/>
  <c r="I46" i="3"/>
  <c r="K46" i="3" s="1"/>
  <c r="L46" i="3" s="1"/>
  <c r="I47" i="3"/>
  <c r="K47" i="3" s="1"/>
  <c r="L47" i="3" s="1"/>
  <c r="I48" i="3"/>
  <c r="K48" i="3" s="1"/>
  <c r="L48" i="3" s="1"/>
  <c r="I49" i="3"/>
  <c r="K49" i="3" s="1"/>
  <c r="L49" i="3" s="1"/>
  <c r="I50" i="3"/>
  <c r="K50" i="3" s="1"/>
  <c r="L50" i="3" s="1"/>
  <c r="I51" i="3"/>
  <c r="I52" i="3"/>
  <c r="K52" i="3" s="1"/>
  <c r="L52" i="3" s="1"/>
  <c r="I53" i="3"/>
  <c r="K53" i="3" s="1"/>
  <c r="L53" i="3" s="1"/>
  <c r="I54" i="3"/>
  <c r="K54" i="3" s="1"/>
  <c r="L54" i="3" s="1"/>
  <c r="I55" i="3"/>
  <c r="K55" i="3" s="1"/>
  <c r="L55" i="3" s="1"/>
  <c r="I56" i="3"/>
  <c r="K56" i="3" s="1"/>
  <c r="L56" i="3" s="1"/>
  <c r="I57" i="3"/>
  <c r="K57" i="3" s="1"/>
  <c r="L57" i="3" s="1"/>
  <c r="I58" i="3"/>
  <c r="K58" i="3" s="1"/>
  <c r="L58" i="3" s="1"/>
  <c r="I59" i="3"/>
  <c r="I60" i="3"/>
  <c r="K60" i="3" s="1"/>
  <c r="L60" i="3" s="1"/>
  <c r="I61" i="3"/>
  <c r="K61" i="3" s="1"/>
  <c r="L61" i="3" s="1"/>
  <c r="I62" i="3"/>
  <c r="K62" i="3" s="1"/>
  <c r="L62" i="3" s="1"/>
  <c r="I63" i="3"/>
  <c r="K63" i="3" s="1"/>
  <c r="L63" i="3" s="1"/>
  <c r="I64" i="3"/>
  <c r="K64" i="3" s="1"/>
  <c r="L64" i="3" s="1"/>
  <c r="I65" i="3"/>
  <c r="K65" i="3" s="1"/>
  <c r="L65" i="3" s="1"/>
  <c r="I66" i="3"/>
  <c r="K66" i="3" s="1"/>
  <c r="L66" i="3" s="1"/>
  <c r="I67" i="3"/>
  <c r="I68" i="3"/>
  <c r="K68" i="3" s="1"/>
  <c r="L68" i="3" s="1"/>
  <c r="I69" i="3"/>
  <c r="K69" i="3" s="1"/>
  <c r="L69" i="3" s="1"/>
  <c r="I70" i="3"/>
  <c r="K70" i="3" s="1"/>
  <c r="L70" i="3" s="1"/>
  <c r="I71" i="3"/>
  <c r="K71" i="3" s="1"/>
  <c r="L71" i="3" s="1"/>
  <c r="I72" i="3"/>
  <c r="K72" i="3" s="1"/>
  <c r="L72" i="3" s="1"/>
  <c r="I73" i="3"/>
  <c r="K73" i="3" s="1"/>
  <c r="L73" i="3" s="1"/>
  <c r="I74" i="3"/>
  <c r="K74" i="3" s="1"/>
  <c r="L74" i="3" s="1"/>
  <c r="I75" i="3"/>
  <c r="I76" i="3"/>
  <c r="K76" i="3" s="1"/>
  <c r="L76" i="3" s="1"/>
  <c r="I77" i="3"/>
  <c r="K77" i="3" s="1"/>
  <c r="L77" i="3" s="1"/>
  <c r="I78" i="3"/>
  <c r="K78" i="3" s="1"/>
  <c r="L78" i="3" s="1"/>
  <c r="I79" i="3"/>
  <c r="K79" i="3" s="1"/>
  <c r="L79" i="3" s="1"/>
  <c r="I80" i="3"/>
  <c r="K80" i="3" s="1"/>
  <c r="L80" i="3" s="1"/>
  <c r="I81" i="3"/>
  <c r="K81" i="3" s="1"/>
  <c r="L81" i="3" s="1"/>
  <c r="I82" i="3"/>
  <c r="K82" i="3" s="1"/>
  <c r="L82" i="3" s="1"/>
  <c r="I83" i="3"/>
  <c r="I84" i="3"/>
  <c r="K84" i="3" s="1"/>
  <c r="L84" i="3" s="1"/>
  <c r="I85" i="3"/>
  <c r="K85" i="3" s="1"/>
  <c r="L85" i="3" s="1"/>
  <c r="I86" i="3"/>
  <c r="K86" i="3" s="1"/>
  <c r="L86" i="3" s="1"/>
  <c r="I87" i="3"/>
  <c r="K87" i="3" s="1"/>
  <c r="L87" i="3" s="1"/>
  <c r="I88" i="3"/>
  <c r="K88" i="3" s="1"/>
  <c r="L88" i="3" s="1"/>
  <c r="I89" i="3"/>
  <c r="K89" i="3" s="1"/>
  <c r="L89" i="3" s="1"/>
  <c r="I90" i="3"/>
  <c r="K90" i="3" s="1"/>
  <c r="L90" i="3" s="1"/>
  <c r="I91" i="3"/>
  <c r="I92" i="3"/>
  <c r="K92" i="3" s="1"/>
  <c r="L92" i="3" s="1"/>
  <c r="I93" i="3"/>
  <c r="K93" i="3" s="1"/>
  <c r="L93" i="3" s="1"/>
  <c r="I94" i="3"/>
  <c r="K94" i="3" s="1"/>
  <c r="L94" i="3" s="1"/>
  <c r="I95" i="3"/>
  <c r="K95" i="3" s="1"/>
  <c r="L95" i="3" s="1"/>
  <c r="I96" i="3"/>
  <c r="K96" i="3" s="1"/>
  <c r="L96" i="3" s="1"/>
  <c r="I97" i="3"/>
  <c r="K97" i="3" s="1"/>
  <c r="L97" i="3" s="1"/>
  <c r="I98" i="3"/>
  <c r="K98" i="3" s="1"/>
  <c r="L98" i="3" s="1"/>
  <c r="I99" i="3"/>
  <c r="I100" i="3"/>
  <c r="K100" i="3" s="1"/>
  <c r="L100" i="3" s="1"/>
  <c r="I101" i="3"/>
  <c r="K101" i="3" s="1"/>
  <c r="L101" i="3" s="1"/>
  <c r="I102" i="3"/>
  <c r="K102" i="3" s="1"/>
  <c r="L102" i="3" s="1"/>
  <c r="I103" i="3"/>
  <c r="K103" i="3" s="1"/>
  <c r="L103" i="3" s="1"/>
  <c r="I104" i="3"/>
  <c r="K104" i="3" s="1"/>
  <c r="L104" i="3" s="1"/>
  <c r="I105" i="3"/>
  <c r="K105" i="3" s="1"/>
  <c r="L105" i="3" s="1"/>
  <c r="I106" i="3"/>
  <c r="K106" i="3" s="1"/>
  <c r="L106" i="3" s="1"/>
  <c r="I107" i="3"/>
  <c r="I108" i="3"/>
  <c r="K108" i="3" s="1"/>
  <c r="L108" i="3" s="1"/>
  <c r="I109" i="3"/>
  <c r="K109" i="3" s="1"/>
  <c r="L109" i="3" s="1"/>
  <c r="I110" i="3"/>
  <c r="K110" i="3" s="1"/>
  <c r="L110" i="3" s="1"/>
  <c r="I111" i="3"/>
  <c r="K111" i="3" s="1"/>
  <c r="L111" i="3" s="1"/>
  <c r="I112" i="3"/>
  <c r="K112" i="3" s="1"/>
  <c r="L112" i="3" s="1"/>
  <c r="I113" i="3"/>
  <c r="K113" i="3" s="1"/>
  <c r="L113" i="3" s="1"/>
  <c r="I114" i="3"/>
  <c r="K114" i="3" s="1"/>
  <c r="L114" i="3" s="1"/>
  <c r="I115" i="3"/>
  <c r="I116" i="3"/>
  <c r="K116" i="3" s="1"/>
  <c r="L116" i="3" s="1"/>
  <c r="I117" i="3"/>
  <c r="K117" i="3" s="1"/>
  <c r="L117" i="3" s="1"/>
  <c r="I118" i="3"/>
  <c r="K118" i="3" s="1"/>
  <c r="L118" i="3" s="1"/>
  <c r="I119" i="3"/>
  <c r="K119" i="3" s="1"/>
  <c r="L119" i="3" s="1"/>
  <c r="I120" i="3"/>
  <c r="K120" i="3" s="1"/>
  <c r="L120" i="3" s="1"/>
  <c r="I121" i="3"/>
  <c r="K121" i="3" s="1"/>
  <c r="L121" i="3" s="1"/>
  <c r="I122" i="3"/>
  <c r="K122" i="3" s="1"/>
  <c r="L122" i="3" s="1"/>
  <c r="I123" i="3"/>
  <c r="I124" i="3"/>
  <c r="K124" i="3" s="1"/>
  <c r="L124" i="3" s="1"/>
  <c r="I125" i="3"/>
  <c r="K125" i="3" s="1"/>
  <c r="L125" i="3" s="1"/>
  <c r="I126" i="3"/>
  <c r="K126" i="3" s="1"/>
  <c r="L126" i="3" s="1"/>
  <c r="I127" i="3"/>
  <c r="K127" i="3" s="1"/>
  <c r="L127" i="3" s="1"/>
  <c r="I128" i="3"/>
  <c r="K128" i="3" s="1"/>
  <c r="L128" i="3" s="1"/>
  <c r="I129" i="3"/>
  <c r="K129" i="3" s="1"/>
  <c r="L129" i="3" s="1"/>
  <c r="I130" i="3"/>
  <c r="K130" i="3" s="1"/>
  <c r="L130" i="3" s="1"/>
  <c r="I131" i="3"/>
  <c r="I132" i="3"/>
  <c r="K132" i="3" s="1"/>
  <c r="L132" i="3" s="1"/>
  <c r="I133" i="3"/>
  <c r="K133" i="3" s="1"/>
  <c r="L133" i="3" s="1"/>
  <c r="I134" i="3"/>
  <c r="K134" i="3" s="1"/>
  <c r="L134" i="3" s="1"/>
  <c r="I135" i="3"/>
  <c r="K135" i="3" s="1"/>
  <c r="L135" i="3" s="1"/>
  <c r="I136" i="3"/>
  <c r="K136" i="3" s="1"/>
  <c r="L136" i="3" s="1"/>
  <c r="I137" i="3"/>
  <c r="K137" i="3" s="1"/>
  <c r="L137" i="3" s="1"/>
  <c r="I138" i="3"/>
  <c r="K138" i="3" s="1"/>
  <c r="L138" i="3" s="1"/>
  <c r="I139" i="3"/>
  <c r="I140" i="3"/>
  <c r="K140" i="3" s="1"/>
  <c r="L140" i="3" s="1"/>
  <c r="I141" i="3"/>
  <c r="K141" i="3" s="1"/>
  <c r="L141" i="3" s="1"/>
  <c r="I142" i="3"/>
  <c r="K142" i="3" s="1"/>
  <c r="L142" i="3" s="1"/>
  <c r="I143" i="3"/>
  <c r="K143" i="3" s="1"/>
  <c r="L143" i="3" s="1"/>
  <c r="I144" i="3"/>
  <c r="K144" i="3" s="1"/>
  <c r="L144" i="3" s="1"/>
  <c r="I145" i="3"/>
  <c r="K145" i="3" s="1"/>
  <c r="L145" i="3" s="1"/>
  <c r="I146" i="3"/>
  <c r="K146" i="3" s="1"/>
  <c r="L146" i="3" s="1"/>
  <c r="I147" i="3"/>
  <c r="I148" i="3"/>
  <c r="K148" i="3" s="1"/>
  <c r="L148" i="3" s="1"/>
  <c r="I149" i="3"/>
  <c r="K149" i="3" s="1"/>
  <c r="L149" i="3" s="1"/>
  <c r="I150" i="3"/>
  <c r="K150" i="3" s="1"/>
  <c r="L150" i="3" s="1"/>
  <c r="I151" i="3"/>
  <c r="J151" i="3" s="1"/>
  <c r="I152" i="3"/>
  <c r="K152" i="3" s="1"/>
  <c r="L152" i="3" s="1"/>
  <c r="I153" i="3"/>
  <c r="K153" i="3" s="1"/>
  <c r="L153" i="3" s="1"/>
  <c r="I154" i="3"/>
  <c r="K154" i="3" s="1"/>
  <c r="L154" i="3" s="1"/>
  <c r="I155" i="3"/>
  <c r="I156" i="3"/>
  <c r="K156" i="3" s="1"/>
  <c r="L156" i="3" s="1"/>
  <c r="I157" i="3"/>
  <c r="K157" i="3" s="1"/>
  <c r="L157" i="3" s="1"/>
  <c r="I158" i="3"/>
  <c r="K158" i="3" s="1"/>
  <c r="L158" i="3" s="1"/>
  <c r="I159" i="3"/>
  <c r="K159" i="3" s="1"/>
  <c r="L159" i="3" s="1"/>
  <c r="I160" i="3"/>
  <c r="K160" i="3" s="1"/>
  <c r="L160" i="3" s="1"/>
  <c r="I161" i="3"/>
  <c r="K161" i="3" s="1"/>
  <c r="L161" i="3" s="1"/>
  <c r="I162" i="3"/>
  <c r="K162" i="3" s="1"/>
  <c r="L162" i="3" s="1"/>
  <c r="I163" i="3"/>
  <c r="I164" i="3"/>
  <c r="K164" i="3" s="1"/>
  <c r="L164" i="3" s="1"/>
  <c r="I165" i="3"/>
  <c r="K165" i="3" s="1"/>
  <c r="L165" i="3" s="1"/>
  <c r="I166" i="3"/>
  <c r="K166" i="3" s="1"/>
  <c r="L166" i="3" s="1"/>
  <c r="I167" i="3"/>
  <c r="K167" i="3" s="1"/>
  <c r="L167" i="3" s="1"/>
  <c r="I168" i="3"/>
  <c r="K168" i="3" s="1"/>
  <c r="L168" i="3" s="1"/>
  <c r="I169" i="3"/>
  <c r="K169" i="3" s="1"/>
  <c r="L169" i="3" s="1"/>
  <c r="I170" i="3"/>
  <c r="K170" i="3" s="1"/>
  <c r="L170" i="3" s="1"/>
  <c r="I171" i="3"/>
  <c r="I172" i="3"/>
  <c r="K172" i="3" s="1"/>
  <c r="L172" i="3" s="1"/>
  <c r="I173" i="3"/>
  <c r="K173" i="3" s="1"/>
  <c r="L173" i="3" s="1"/>
  <c r="I174" i="3"/>
  <c r="K174" i="3" s="1"/>
  <c r="L174" i="3" s="1"/>
  <c r="I175" i="3"/>
  <c r="K175" i="3" s="1"/>
  <c r="L175" i="3" s="1"/>
  <c r="I176" i="3"/>
  <c r="K176" i="3" s="1"/>
  <c r="L176" i="3" s="1"/>
  <c r="I177" i="3"/>
  <c r="K177" i="3" s="1"/>
  <c r="L177" i="3" s="1"/>
  <c r="I178" i="3"/>
  <c r="K178" i="3" s="1"/>
  <c r="L178" i="3" s="1"/>
  <c r="I179" i="3"/>
  <c r="I180" i="3"/>
  <c r="K180" i="3" s="1"/>
  <c r="L180" i="3" s="1"/>
  <c r="I181" i="3"/>
  <c r="K181" i="3" s="1"/>
  <c r="L181" i="3" s="1"/>
  <c r="I182" i="3"/>
  <c r="K182" i="3" s="1"/>
  <c r="L182" i="3" s="1"/>
  <c r="I183" i="3"/>
  <c r="K183" i="3" s="1"/>
  <c r="L183" i="3" s="1"/>
  <c r="I184" i="3"/>
  <c r="K184" i="3" s="1"/>
  <c r="L184" i="3" s="1"/>
  <c r="I185" i="3"/>
  <c r="K185" i="3" s="1"/>
  <c r="L185" i="3" s="1"/>
  <c r="I186" i="3"/>
  <c r="K186" i="3" s="1"/>
  <c r="L186" i="3" s="1"/>
  <c r="I187" i="3"/>
  <c r="I188" i="3"/>
  <c r="K188" i="3" s="1"/>
  <c r="L188" i="3" s="1"/>
  <c r="I189" i="3"/>
  <c r="K189" i="3" s="1"/>
  <c r="L189" i="3" s="1"/>
  <c r="I190" i="3"/>
  <c r="K190" i="3" s="1"/>
  <c r="L190" i="3" s="1"/>
  <c r="I191" i="3"/>
  <c r="K191" i="3" s="1"/>
  <c r="L191" i="3" s="1"/>
  <c r="I192" i="3"/>
  <c r="K192" i="3" s="1"/>
  <c r="L192" i="3" s="1"/>
  <c r="I193" i="3"/>
  <c r="K193" i="3" s="1"/>
  <c r="L193" i="3" s="1"/>
  <c r="I194" i="3"/>
  <c r="K194" i="3" s="1"/>
  <c r="L194" i="3" s="1"/>
  <c r="I195" i="3"/>
  <c r="I196" i="3"/>
  <c r="K196" i="3" s="1"/>
  <c r="L196" i="3" s="1"/>
  <c r="I197" i="3"/>
  <c r="K197" i="3" s="1"/>
  <c r="L197" i="3" s="1"/>
  <c r="I198" i="3"/>
  <c r="K198" i="3" s="1"/>
  <c r="L198" i="3" s="1"/>
  <c r="I199" i="3"/>
  <c r="K199" i="3" s="1"/>
  <c r="L199" i="3" s="1"/>
  <c r="I200" i="3"/>
  <c r="K200" i="3" s="1"/>
  <c r="L200" i="3" s="1"/>
  <c r="I201" i="3"/>
  <c r="K201" i="3" s="1"/>
  <c r="L201" i="3" s="1"/>
  <c r="I202" i="3"/>
  <c r="K202" i="3" s="1"/>
  <c r="L202" i="3" s="1"/>
  <c r="I203" i="3"/>
  <c r="I204" i="3"/>
  <c r="K204" i="3" s="1"/>
  <c r="L204" i="3" s="1"/>
  <c r="I205" i="3"/>
  <c r="K205" i="3" s="1"/>
  <c r="L205" i="3" s="1"/>
  <c r="I206" i="3"/>
  <c r="K206" i="3" s="1"/>
  <c r="L206" i="3" s="1"/>
  <c r="I207" i="3"/>
  <c r="K207" i="3" s="1"/>
  <c r="L207" i="3" s="1"/>
  <c r="I208" i="3"/>
  <c r="K208" i="3" s="1"/>
  <c r="L208" i="3" s="1"/>
  <c r="I209" i="3"/>
  <c r="K209" i="3" s="1"/>
  <c r="L209" i="3" s="1"/>
  <c r="I210" i="3"/>
  <c r="K210" i="3" s="1"/>
  <c r="L210" i="3" s="1"/>
  <c r="I211" i="3"/>
  <c r="I212" i="3"/>
  <c r="K212" i="3" s="1"/>
  <c r="L212" i="3" s="1"/>
  <c r="I213" i="3"/>
  <c r="K213" i="3" s="1"/>
  <c r="L213" i="3" s="1"/>
  <c r="I214" i="3"/>
  <c r="K214" i="3" s="1"/>
  <c r="L214" i="3" s="1"/>
  <c r="I215" i="3"/>
  <c r="K215" i="3" s="1"/>
  <c r="L215" i="3" s="1"/>
  <c r="I216" i="3"/>
  <c r="K216" i="3" s="1"/>
  <c r="L216" i="3" s="1"/>
  <c r="I217" i="3"/>
  <c r="K217" i="3" s="1"/>
  <c r="L217" i="3" s="1"/>
  <c r="I218" i="3"/>
  <c r="K218" i="3" s="1"/>
  <c r="L218" i="3" s="1"/>
  <c r="I219" i="3"/>
  <c r="I220" i="3"/>
  <c r="K220" i="3" s="1"/>
  <c r="L220" i="3" s="1"/>
  <c r="I221" i="3"/>
  <c r="K221" i="3" s="1"/>
  <c r="L221" i="3" s="1"/>
  <c r="I222" i="3"/>
  <c r="K222" i="3" s="1"/>
  <c r="L222" i="3" s="1"/>
  <c r="I223" i="3"/>
  <c r="K223" i="3" s="1"/>
  <c r="L223" i="3" s="1"/>
  <c r="I224" i="3"/>
  <c r="K224" i="3" s="1"/>
  <c r="L224" i="3" s="1"/>
  <c r="I225" i="3"/>
  <c r="K225" i="3" s="1"/>
  <c r="L225" i="3" s="1"/>
  <c r="I226" i="3"/>
  <c r="K226" i="3" s="1"/>
  <c r="L226" i="3" s="1"/>
  <c r="I227" i="3"/>
  <c r="I228" i="3"/>
  <c r="K228" i="3" s="1"/>
  <c r="L228" i="3" s="1"/>
  <c r="I229" i="3"/>
  <c r="K229" i="3" s="1"/>
  <c r="L229" i="3" s="1"/>
  <c r="I230" i="3"/>
  <c r="K230" i="3" s="1"/>
  <c r="L230" i="3" s="1"/>
  <c r="I231" i="3"/>
  <c r="K231" i="3" s="1"/>
  <c r="L231" i="3" s="1"/>
  <c r="I232" i="3"/>
  <c r="K232" i="3" s="1"/>
  <c r="L232" i="3" s="1"/>
  <c r="I233" i="3"/>
  <c r="K233" i="3" s="1"/>
  <c r="L233" i="3" s="1"/>
  <c r="I234" i="3"/>
  <c r="K234" i="3" s="1"/>
  <c r="L234" i="3" s="1"/>
  <c r="I235" i="3"/>
  <c r="I236" i="3"/>
  <c r="K236" i="3" s="1"/>
  <c r="L236" i="3" s="1"/>
  <c r="I237" i="3"/>
  <c r="K237" i="3" s="1"/>
  <c r="L237" i="3" s="1"/>
  <c r="I238" i="3"/>
  <c r="K238" i="3" s="1"/>
  <c r="L238" i="3" s="1"/>
  <c r="I239" i="3"/>
  <c r="K239" i="3" s="1"/>
  <c r="L239" i="3" s="1"/>
  <c r="I240" i="3"/>
  <c r="K240" i="3" s="1"/>
  <c r="L240" i="3" s="1"/>
  <c r="I241" i="3"/>
  <c r="K241" i="3" s="1"/>
  <c r="L241" i="3" s="1"/>
  <c r="I242" i="3"/>
  <c r="K242" i="3" s="1"/>
  <c r="L242" i="3" s="1"/>
  <c r="I243" i="3"/>
  <c r="I244" i="3"/>
  <c r="K244" i="3" s="1"/>
  <c r="L244" i="3" s="1"/>
  <c r="I245" i="3"/>
  <c r="K245" i="3" s="1"/>
  <c r="L245" i="3" s="1"/>
  <c r="I246" i="3"/>
  <c r="K246" i="3" s="1"/>
  <c r="L246" i="3" s="1"/>
  <c r="I247" i="3"/>
  <c r="K247" i="3" s="1"/>
  <c r="L247" i="3" s="1"/>
  <c r="I248" i="3"/>
  <c r="K248" i="3" s="1"/>
  <c r="L248" i="3" s="1"/>
  <c r="I249" i="3"/>
  <c r="K249" i="3" s="1"/>
  <c r="L249" i="3" s="1"/>
  <c r="I250" i="3"/>
  <c r="K250" i="3" s="1"/>
  <c r="L250" i="3" s="1"/>
  <c r="I251" i="3"/>
  <c r="I252" i="3"/>
  <c r="K252" i="3" s="1"/>
  <c r="L252" i="3" s="1"/>
  <c r="I253" i="3"/>
  <c r="K253" i="3" s="1"/>
  <c r="L253" i="3" s="1"/>
  <c r="I254" i="3"/>
  <c r="K254" i="3" s="1"/>
  <c r="L254" i="3" s="1"/>
  <c r="I255" i="3"/>
  <c r="K255" i="3" s="1"/>
  <c r="L255" i="3" s="1"/>
  <c r="I256" i="3"/>
  <c r="K256" i="3" s="1"/>
  <c r="L256" i="3" s="1"/>
  <c r="I257" i="3"/>
  <c r="K257" i="3" s="1"/>
  <c r="L257" i="3" s="1"/>
  <c r="I258" i="3"/>
  <c r="K258" i="3" s="1"/>
  <c r="L258" i="3" s="1"/>
  <c r="I259" i="3"/>
  <c r="I260" i="3"/>
  <c r="K260" i="3" s="1"/>
  <c r="L260" i="3" s="1"/>
  <c r="I261" i="3"/>
  <c r="K261" i="3" s="1"/>
  <c r="L261" i="3" s="1"/>
  <c r="I262" i="3"/>
  <c r="K262" i="3" s="1"/>
  <c r="L262" i="3" s="1"/>
  <c r="I263" i="3"/>
  <c r="K263" i="3" s="1"/>
  <c r="L263" i="3" s="1"/>
  <c r="I264" i="3"/>
  <c r="K264" i="3" s="1"/>
  <c r="L264" i="3" s="1"/>
  <c r="I265" i="3"/>
  <c r="K265" i="3" s="1"/>
  <c r="L265" i="3" s="1"/>
  <c r="I266" i="3"/>
  <c r="K266" i="3" s="1"/>
  <c r="L266" i="3" s="1"/>
  <c r="I267" i="3"/>
  <c r="I268" i="3"/>
  <c r="K268" i="3" s="1"/>
  <c r="L268" i="3" s="1"/>
  <c r="I269" i="3"/>
  <c r="K269" i="3" s="1"/>
  <c r="L269" i="3" s="1"/>
  <c r="I270" i="3"/>
  <c r="K270" i="3" s="1"/>
  <c r="L270" i="3" s="1"/>
  <c r="I271" i="3"/>
  <c r="K271" i="3" s="1"/>
  <c r="L271" i="3" s="1"/>
  <c r="I272" i="3"/>
  <c r="K272" i="3" s="1"/>
  <c r="L272" i="3" s="1"/>
  <c r="I273" i="3"/>
  <c r="K273" i="3" s="1"/>
  <c r="L273" i="3" s="1"/>
  <c r="I274" i="3"/>
  <c r="J274" i="3" s="1"/>
  <c r="I275" i="3"/>
  <c r="I276" i="3"/>
  <c r="K276" i="3" s="1"/>
  <c r="L276" i="3" s="1"/>
  <c r="I277" i="3"/>
  <c r="K277" i="3" s="1"/>
  <c r="L277" i="3" s="1"/>
  <c r="I278" i="3"/>
  <c r="K278" i="3" s="1"/>
  <c r="L278" i="3" s="1"/>
  <c r="I279" i="3"/>
  <c r="K279" i="3" s="1"/>
  <c r="L279" i="3" s="1"/>
  <c r="I280" i="3"/>
  <c r="K280" i="3" s="1"/>
  <c r="L280" i="3" s="1"/>
  <c r="I281" i="3"/>
  <c r="K281" i="3" s="1"/>
  <c r="L281" i="3" s="1"/>
  <c r="I282" i="3"/>
  <c r="K282" i="3" s="1"/>
  <c r="L282" i="3" s="1"/>
  <c r="I283" i="3"/>
  <c r="I284" i="3"/>
  <c r="K284" i="3" s="1"/>
  <c r="L284" i="3" s="1"/>
  <c r="I285" i="3"/>
  <c r="K285" i="3" s="1"/>
  <c r="L285" i="3" s="1"/>
  <c r="I286" i="3"/>
  <c r="K286" i="3" s="1"/>
  <c r="L286" i="3" s="1"/>
  <c r="I287" i="3"/>
  <c r="K287" i="3" s="1"/>
  <c r="L287" i="3" s="1"/>
  <c r="I288" i="3"/>
  <c r="K288" i="3" s="1"/>
  <c r="L288" i="3" s="1"/>
  <c r="I289" i="3"/>
  <c r="K289" i="3" s="1"/>
  <c r="L289" i="3" s="1"/>
  <c r="I290" i="3"/>
  <c r="I291" i="3"/>
  <c r="I292" i="3"/>
  <c r="K292" i="3" s="1"/>
  <c r="L292" i="3" s="1"/>
  <c r="I293" i="3"/>
  <c r="K293" i="3" s="1"/>
  <c r="L293" i="3" s="1"/>
  <c r="I294" i="3"/>
  <c r="K294" i="3" s="1"/>
  <c r="L294" i="3" s="1"/>
  <c r="I295" i="3"/>
  <c r="K295" i="3" s="1"/>
  <c r="L295" i="3" s="1"/>
  <c r="I296" i="3"/>
  <c r="K296" i="3" s="1"/>
  <c r="L296" i="3" s="1"/>
  <c r="I297" i="3"/>
  <c r="K297" i="3" s="1"/>
  <c r="L297" i="3" s="1"/>
  <c r="I298" i="3"/>
  <c r="K298" i="3" s="1"/>
  <c r="L298" i="3" s="1"/>
  <c r="I299" i="3"/>
  <c r="I300" i="3"/>
  <c r="K300" i="3" s="1"/>
  <c r="L300" i="3" s="1"/>
  <c r="I301" i="3"/>
  <c r="K301" i="3" s="1"/>
  <c r="L301" i="3" s="1"/>
  <c r="I302" i="3"/>
  <c r="K302" i="3" s="1"/>
  <c r="L302" i="3" s="1"/>
  <c r="I303" i="3"/>
  <c r="K303" i="3" s="1"/>
  <c r="L303" i="3" s="1"/>
  <c r="I304" i="3"/>
  <c r="K304" i="3" s="1"/>
  <c r="L304" i="3" s="1"/>
  <c r="I305" i="3"/>
  <c r="K305" i="3" s="1"/>
  <c r="L305" i="3" s="1"/>
  <c r="I306" i="3"/>
  <c r="J306" i="3" s="1"/>
  <c r="I307" i="3"/>
  <c r="I308" i="3"/>
  <c r="K308" i="3" s="1"/>
  <c r="L308" i="3" s="1"/>
  <c r="I309" i="3"/>
  <c r="K309" i="3" s="1"/>
  <c r="L309" i="3" s="1"/>
  <c r="I310" i="3"/>
  <c r="K310" i="3" s="1"/>
  <c r="L310" i="3" s="1"/>
  <c r="I311" i="3"/>
  <c r="K311" i="3" s="1"/>
  <c r="L311" i="3" s="1"/>
  <c r="I312" i="3"/>
  <c r="K312" i="3" s="1"/>
  <c r="L312" i="3" s="1"/>
  <c r="I313" i="3"/>
  <c r="K313" i="3" s="1"/>
  <c r="L313" i="3" s="1"/>
  <c r="I314" i="3"/>
  <c r="K314" i="3" s="1"/>
  <c r="L314" i="3" s="1"/>
  <c r="I315" i="3"/>
  <c r="I316" i="3"/>
  <c r="K316" i="3" s="1"/>
  <c r="L316" i="3" s="1"/>
  <c r="I317" i="3"/>
  <c r="J317" i="3" s="1"/>
  <c r="I318" i="3"/>
  <c r="I319" i="3"/>
  <c r="K319" i="3" s="1"/>
  <c r="L319" i="3" s="1"/>
  <c r="I320" i="3"/>
  <c r="K320" i="3" s="1"/>
  <c r="L320" i="3" s="1"/>
  <c r="I321" i="3"/>
  <c r="K321" i="3" s="1"/>
  <c r="L321" i="3" s="1"/>
  <c r="I322" i="3"/>
  <c r="K322" i="3" s="1"/>
  <c r="L322" i="3" s="1"/>
  <c r="I323" i="3"/>
  <c r="I324" i="3"/>
  <c r="J324" i="3" s="1"/>
  <c r="I325" i="3"/>
  <c r="K325" i="3" s="1"/>
  <c r="L325" i="3" s="1"/>
  <c r="I326" i="3"/>
  <c r="K326" i="3" s="1"/>
  <c r="L326" i="3" s="1"/>
  <c r="I327" i="3"/>
  <c r="K327" i="3" s="1"/>
  <c r="L327" i="3" s="1"/>
  <c r="I328" i="3"/>
  <c r="J328" i="3" s="1"/>
  <c r="I329" i="3"/>
  <c r="J329" i="3" s="1"/>
  <c r="I330" i="3"/>
  <c r="K330" i="3" s="1"/>
  <c r="L330" i="3" s="1"/>
  <c r="I331" i="3"/>
  <c r="I332" i="3"/>
  <c r="J332" i="3" s="1"/>
  <c r="I333" i="3"/>
  <c r="J333" i="3" s="1"/>
  <c r="I334" i="3"/>
  <c r="K334" i="3" s="1"/>
  <c r="L334" i="3" s="1"/>
  <c r="I335" i="3"/>
  <c r="K335" i="3" s="1"/>
  <c r="L335" i="3" s="1"/>
  <c r="I336" i="3"/>
  <c r="J336" i="3" s="1"/>
  <c r="I337" i="3"/>
  <c r="J337" i="3" s="1"/>
  <c r="I338" i="3"/>
  <c r="K338" i="3" s="1"/>
  <c r="L338" i="3" s="1"/>
  <c r="I339" i="3"/>
  <c r="I340" i="3"/>
  <c r="J340" i="3" s="1"/>
  <c r="I341" i="3"/>
  <c r="J341" i="3" s="1"/>
  <c r="I342" i="3"/>
  <c r="K342" i="3" s="1"/>
  <c r="L342" i="3" s="1"/>
  <c r="I343" i="3"/>
  <c r="K343" i="3" s="1"/>
  <c r="L343" i="3" s="1"/>
  <c r="I344" i="3"/>
  <c r="J344" i="3" s="1"/>
  <c r="I345" i="3"/>
  <c r="J345" i="3" s="1"/>
  <c r="I346" i="3"/>
  <c r="K346" i="3" s="1"/>
  <c r="L346" i="3" s="1"/>
  <c r="I347" i="3"/>
  <c r="I348" i="3"/>
  <c r="J348" i="3" s="1"/>
  <c r="I349" i="3"/>
  <c r="J349" i="3" s="1"/>
  <c r="I350" i="3"/>
  <c r="K350" i="3" s="1"/>
  <c r="L350" i="3" s="1"/>
  <c r="I351" i="3"/>
  <c r="K351" i="3" s="1"/>
  <c r="L351" i="3" s="1"/>
  <c r="I352" i="3"/>
  <c r="J352" i="3" s="1"/>
  <c r="I353" i="3"/>
  <c r="J353" i="3" s="1"/>
  <c r="I354" i="3"/>
  <c r="K354" i="3" s="1"/>
  <c r="L354" i="3" s="1"/>
  <c r="I355" i="3"/>
  <c r="I356" i="3"/>
  <c r="J356" i="3" s="1"/>
  <c r="I2" i="1"/>
  <c r="K2" i="1" s="1"/>
  <c r="L2" i="1" s="1"/>
  <c r="I2" i="2"/>
  <c r="K2" i="2" s="1"/>
  <c r="L2" i="2" s="1"/>
  <c r="I2" i="3"/>
  <c r="K2" i="3" s="1"/>
  <c r="L2" i="3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K106" i="4" s="1"/>
  <c r="L106" i="4" s="1"/>
  <c r="I107" i="4"/>
  <c r="I108" i="4"/>
  <c r="I109" i="4"/>
  <c r="I110" i="4"/>
  <c r="K110" i="4" s="1"/>
  <c r="L110" i="4" s="1"/>
  <c r="I111" i="4"/>
  <c r="I112" i="4"/>
  <c r="I113" i="4"/>
  <c r="I114" i="4"/>
  <c r="K114" i="4" s="1"/>
  <c r="L114" i="4" s="1"/>
  <c r="I115" i="4"/>
  <c r="I116" i="4"/>
  <c r="I117" i="4"/>
  <c r="I118" i="4"/>
  <c r="K118" i="4" s="1"/>
  <c r="L118" i="4" s="1"/>
  <c r="I119" i="4"/>
  <c r="I120" i="4"/>
  <c r="I121" i="4"/>
  <c r="I122" i="4"/>
  <c r="K122" i="4" s="1"/>
  <c r="L122" i="4" s="1"/>
  <c r="I123" i="4"/>
  <c r="I124" i="4"/>
  <c r="I125" i="4"/>
  <c r="I126" i="4"/>
  <c r="K126" i="4" s="1"/>
  <c r="L126" i="4" s="1"/>
  <c r="I127" i="4"/>
  <c r="I128" i="4"/>
  <c r="I129" i="4"/>
  <c r="K129" i="4" s="1"/>
  <c r="L129" i="4" s="1"/>
  <c r="I130" i="4"/>
  <c r="K130" i="4" s="1"/>
  <c r="L130" i="4" s="1"/>
  <c r="I131" i="4"/>
  <c r="I132" i="4"/>
  <c r="I133" i="4"/>
  <c r="K133" i="4" s="1"/>
  <c r="L133" i="4" s="1"/>
  <c r="I134" i="4"/>
  <c r="K134" i="4" s="1"/>
  <c r="L134" i="4" s="1"/>
  <c r="I135" i="4"/>
  <c r="I136" i="4"/>
  <c r="I137" i="4"/>
  <c r="K137" i="4" s="1"/>
  <c r="L137" i="4" s="1"/>
  <c r="I138" i="4"/>
  <c r="K138" i="4" s="1"/>
  <c r="L138" i="4" s="1"/>
  <c r="I139" i="4"/>
  <c r="I140" i="4"/>
  <c r="I141" i="4"/>
  <c r="K141" i="4" s="1"/>
  <c r="L141" i="4" s="1"/>
  <c r="I142" i="4"/>
  <c r="K142" i="4" s="1"/>
  <c r="L142" i="4" s="1"/>
  <c r="I143" i="4"/>
  <c r="I144" i="4"/>
  <c r="I145" i="4"/>
  <c r="K145" i="4" s="1"/>
  <c r="L145" i="4" s="1"/>
  <c r="I146" i="4"/>
  <c r="K146" i="4" s="1"/>
  <c r="L146" i="4" s="1"/>
  <c r="I147" i="4"/>
  <c r="I148" i="4"/>
  <c r="I149" i="4"/>
  <c r="K149" i="4" s="1"/>
  <c r="L149" i="4" s="1"/>
  <c r="I150" i="4"/>
  <c r="K150" i="4" s="1"/>
  <c r="L150" i="4" s="1"/>
  <c r="I151" i="4"/>
  <c r="I152" i="4"/>
  <c r="I153" i="4"/>
  <c r="K153" i="4" s="1"/>
  <c r="L153" i="4" s="1"/>
  <c r="I154" i="4"/>
  <c r="K154" i="4" s="1"/>
  <c r="L154" i="4" s="1"/>
  <c r="I155" i="4"/>
  <c r="I156" i="4"/>
  <c r="I157" i="4"/>
  <c r="K157" i="4" s="1"/>
  <c r="L157" i="4" s="1"/>
  <c r="I158" i="4"/>
  <c r="K158" i="4" s="1"/>
  <c r="L158" i="4" s="1"/>
  <c r="I159" i="4"/>
  <c r="I160" i="4"/>
  <c r="I161" i="4"/>
  <c r="K161" i="4" s="1"/>
  <c r="L161" i="4" s="1"/>
  <c r="I162" i="4"/>
  <c r="K162" i="4" s="1"/>
  <c r="L162" i="4" s="1"/>
  <c r="I163" i="4"/>
  <c r="I164" i="4"/>
  <c r="I165" i="4"/>
  <c r="K165" i="4" s="1"/>
  <c r="L165" i="4" s="1"/>
  <c r="I166" i="4"/>
  <c r="K166" i="4" s="1"/>
  <c r="L166" i="4" s="1"/>
  <c r="I167" i="4"/>
  <c r="I168" i="4"/>
  <c r="I169" i="4"/>
  <c r="K169" i="4" s="1"/>
  <c r="L169" i="4" s="1"/>
  <c r="I170" i="4"/>
  <c r="K170" i="4" s="1"/>
  <c r="L170" i="4" s="1"/>
  <c r="I171" i="4"/>
  <c r="K171" i="4" s="1"/>
  <c r="L171" i="4" s="1"/>
  <c r="I172" i="4"/>
  <c r="K172" i="4" s="1"/>
  <c r="L172" i="4" s="1"/>
  <c r="I173" i="4"/>
  <c r="K173" i="4" s="1"/>
  <c r="L173" i="4" s="1"/>
  <c r="I174" i="4"/>
  <c r="K174" i="4" s="1"/>
  <c r="L174" i="4" s="1"/>
  <c r="I175" i="4"/>
  <c r="K175" i="4" s="1"/>
  <c r="L175" i="4" s="1"/>
  <c r="I176" i="4"/>
  <c r="K176" i="4" s="1"/>
  <c r="L176" i="4" s="1"/>
  <c r="I177" i="4"/>
  <c r="K177" i="4" s="1"/>
  <c r="L177" i="4" s="1"/>
  <c r="I178" i="4"/>
  <c r="K178" i="4" s="1"/>
  <c r="L178" i="4" s="1"/>
  <c r="I179" i="4"/>
  <c r="K179" i="4" s="1"/>
  <c r="L179" i="4" s="1"/>
  <c r="I180" i="4"/>
  <c r="K180" i="4" s="1"/>
  <c r="L180" i="4" s="1"/>
  <c r="I181" i="4"/>
  <c r="K181" i="4" s="1"/>
  <c r="L181" i="4" s="1"/>
  <c r="I182" i="4"/>
  <c r="K182" i="4" s="1"/>
  <c r="L182" i="4" s="1"/>
  <c r="I183" i="4"/>
  <c r="K183" i="4" s="1"/>
  <c r="L183" i="4" s="1"/>
  <c r="I184" i="4"/>
  <c r="K184" i="4" s="1"/>
  <c r="L184" i="4" s="1"/>
  <c r="I185" i="4"/>
  <c r="K185" i="4" s="1"/>
  <c r="L185" i="4" s="1"/>
  <c r="I186" i="4"/>
  <c r="K186" i="4" s="1"/>
  <c r="L186" i="4" s="1"/>
  <c r="I187" i="4"/>
  <c r="K187" i="4" s="1"/>
  <c r="L187" i="4" s="1"/>
  <c r="I188" i="4"/>
  <c r="K188" i="4" s="1"/>
  <c r="L188" i="4" s="1"/>
  <c r="I189" i="4"/>
  <c r="K189" i="4" s="1"/>
  <c r="L189" i="4" s="1"/>
  <c r="I190" i="4"/>
  <c r="K190" i="4" s="1"/>
  <c r="L190" i="4" s="1"/>
  <c r="I191" i="4"/>
  <c r="K191" i="4" s="1"/>
  <c r="L191" i="4" s="1"/>
  <c r="I192" i="4"/>
  <c r="K192" i="4" s="1"/>
  <c r="L192" i="4" s="1"/>
  <c r="I193" i="4"/>
  <c r="K193" i="4" s="1"/>
  <c r="L193" i="4" s="1"/>
  <c r="I194" i="4"/>
  <c r="K194" i="4" s="1"/>
  <c r="L194" i="4" s="1"/>
  <c r="I195" i="4"/>
  <c r="K195" i="4" s="1"/>
  <c r="L195" i="4" s="1"/>
  <c r="I196" i="4"/>
  <c r="K196" i="4" s="1"/>
  <c r="L196" i="4" s="1"/>
  <c r="I197" i="4"/>
  <c r="K197" i="4" s="1"/>
  <c r="L197" i="4" s="1"/>
  <c r="I198" i="4"/>
  <c r="K198" i="4" s="1"/>
  <c r="L198" i="4" s="1"/>
  <c r="I199" i="4"/>
  <c r="K199" i="4" s="1"/>
  <c r="L199" i="4" s="1"/>
  <c r="I200" i="4"/>
  <c r="K200" i="4" s="1"/>
  <c r="L200" i="4" s="1"/>
  <c r="I201" i="4"/>
  <c r="K201" i="4" s="1"/>
  <c r="L201" i="4" s="1"/>
  <c r="I202" i="4"/>
  <c r="K202" i="4" s="1"/>
  <c r="L202" i="4" s="1"/>
  <c r="I203" i="4"/>
  <c r="K203" i="4" s="1"/>
  <c r="L203" i="4" s="1"/>
  <c r="I204" i="4"/>
  <c r="K204" i="4" s="1"/>
  <c r="L204" i="4" s="1"/>
  <c r="I205" i="4"/>
  <c r="K205" i="4" s="1"/>
  <c r="L205" i="4" s="1"/>
  <c r="I206" i="4"/>
  <c r="K206" i="4" s="1"/>
  <c r="L206" i="4" s="1"/>
  <c r="I207" i="4"/>
  <c r="K207" i="4" s="1"/>
  <c r="L207" i="4" s="1"/>
  <c r="I208" i="4"/>
  <c r="K208" i="4" s="1"/>
  <c r="L208" i="4" s="1"/>
  <c r="I209" i="4"/>
  <c r="K209" i="4" s="1"/>
  <c r="L209" i="4" s="1"/>
  <c r="I210" i="4"/>
  <c r="K210" i="4" s="1"/>
  <c r="L210" i="4" s="1"/>
  <c r="I211" i="4"/>
  <c r="K211" i="4" s="1"/>
  <c r="L211" i="4" s="1"/>
  <c r="I212" i="4"/>
  <c r="K212" i="4" s="1"/>
  <c r="L212" i="4" s="1"/>
  <c r="I213" i="4"/>
  <c r="K213" i="4" s="1"/>
  <c r="L213" i="4" s="1"/>
  <c r="I214" i="4"/>
  <c r="K214" i="4" s="1"/>
  <c r="L214" i="4" s="1"/>
  <c r="I215" i="4"/>
  <c r="K215" i="4" s="1"/>
  <c r="L215" i="4" s="1"/>
  <c r="I216" i="4"/>
  <c r="K216" i="4" s="1"/>
  <c r="L216" i="4" s="1"/>
  <c r="I217" i="4"/>
  <c r="K217" i="4" s="1"/>
  <c r="L217" i="4" s="1"/>
  <c r="I218" i="4"/>
  <c r="K218" i="4" s="1"/>
  <c r="L218" i="4" s="1"/>
  <c r="I219" i="4"/>
  <c r="K219" i="4" s="1"/>
  <c r="L219" i="4" s="1"/>
  <c r="I220" i="4"/>
  <c r="K220" i="4" s="1"/>
  <c r="L220" i="4" s="1"/>
  <c r="I221" i="4"/>
  <c r="K221" i="4" s="1"/>
  <c r="L221" i="4" s="1"/>
  <c r="I222" i="4"/>
  <c r="K222" i="4" s="1"/>
  <c r="L222" i="4" s="1"/>
  <c r="I223" i="4"/>
  <c r="K223" i="4" s="1"/>
  <c r="L223" i="4" s="1"/>
  <c r="I224" i="4"/>
  <c r="K224" i="4" s="1"/>
  <c r="L224" i="4" s="1"/>
  <c r="I225" i="4"/>
  <c r="K225" i="4" s="1"/>
  <c r="L225" i="4" s="1"/>
  <c r="I226" i="4"/>
  <c r="K226" i="4" s="1"/>
  <c r="L226" i="4" s="1"/>
  <c r="I227" i="4"/>
  <c r="K227" i="4" s="1"/>
  <c r="L227" i="4" s="1"/>
  <c r="I228" i="4"/>
  <c r="K228" i="4" s="1"/>
  <c r="L228" i="4" s="1"/>
  <c r="I229" i="4"/>
  <c r="K229" i="4" s="1"/>
  <c r="L229" i="4" s="1"/>
  <c r="I230" i="4"/>
  <c r="K230" i="4" s="1"/>
  <c r="L230" i="4" s="1"/>
  <c r="I231" i="4"/>
  <c r="K231" i="4" s="1"/>
  <c r="L231" i="4" s="1"/>
  <c r="I232" i="4"/>
  <c r="K232" i="4" s="1"/>
  <c r="L232" i="4" s="1"/>
  <c r="I233" i="4"/>
  <c r="K233" i="4" s="1"/>
  <c r="L233" i="4" s="1"/>
  <c r="I234" i="4"/>
  <c r="K234" i="4" s="1"/>
  <c r="L234" i="4" s="1"/>
  <c r="I235" i="4"/>
  <c r="K235" i="4" s="1"/>
  <c r="L235" i="4" s="1"/>
  <c r="I236" i="4"/>
  <c r="K236" i="4" s="1"/>
  <c r="L236" i="4" s="1"/>
  <c r="I237" i="4"/>
  <c r="K237" i="4" s="1"/>
  <c r="L237" i="4" s="1"/>
  <c r="I238" i="4"/>
  <c r="K238" i="4" s="1"/>
  <c r="L238" i="4" s="1"/>
  <c r="I239" i="4"/>
  <c r="K239" i="4" s="1"/>
  <c r="L239" i="4" s="1"/>
  <c r="I240" i="4"/>
  <c r="K240" i="4" s="1"/>
  <c r="L240" i="4" s="1"/>
  <c r="I241" i="4"/>
  <c r="K241" i="4" s="1"/>
  <c r="L241" i="4" s="1"/>
  <c r="I242" i="4"/>
  <c r="K242" i="4" s="1"/>
  <c r="L242" i="4" s="1"/>
  <c r="I243" i="4"/>
  <c r="K243" i="4" s="1"/>
  <c r="L243" i="4" s="1"/>
  <c r="I244" i="4"/>
  <c r="K244" i="4" s="1"/>
  <c r="L244" i="4" s="1"/>
  <c r="I245" i="4"/>
  <c r="K245" i="4" s="1"/>
  <c r="L245" i="4" s="1"/>
  <c r="I246" i="4"/>
  <c r="K246" i="4" s="1"/>
  <c r="L246" i="4" s="1"/>
  <c r="I247" i="4"/>
  <c r="K247" i="4" s="1"/>
  <c r="L247" i="4" s="1"/>
  <c r="I248" i="4"/>
  <c r="K248" i="4" s="1"/>
  <c r="L248" i="4" s="1"/>
  <c r="I249" i="4"/>
  <c r="K249" i="4" s="1"/>
  <c r="L249" i="4" s="1"/>
  <c r="I250" i="4"/>
  <c r="K250" i="4" s="1"/>
  <c r="L250" i="4" s="1"/>
  <c r="I251" i="4"/>
  <c r="K251" i="4" s="1"/>
  <c r="L251" i="4" s="1"/>
  <c r="I252" i="4"/>
  <c r="K252" i="4" s="1"/>
  <c r="L252" i="4" s="1"/>
  <c r="I253" i="4"/>
  <c r="K253" i="4" s="1"/>
  <c r="L253" i="4" s="1"/>
  <c r="I254" i="4"/>
  <c r="K254" i="4" s="1"/>
  <c r="L254" i="4" s="1"/>
  <c r="I255" i="4"/>
  <c r="K255" i="4" s="1"/>
  <c r="L255" i="4" s="1"/>
  <c r="I256" i="4"/>
  <c r="K256" i="4" s="1"/>
  <c r="L256" i="4" s="1"/>
  <c r="I257" i="4"/>
  <c r="K257" i="4" s="1"/>
  <c r="L257" i="4" s="1"/>
  <c r="I258" i="4"/>
  <c r="K258" i="4" s="1"/>
  <c r="L258" i="4" s="1"/>
  <c r="I259" i="4"/>
  <c r="K259" i="4" s="1"/>
  <c r="L259" i="4" s="1"/>
  <c r="I260" i="4"/>
  <c r="K260" i="4" s="1"/>
  <c r="L260" i="4" s="1"/>
  <c r="I261" i="4"/>
  <c r="K261" i="4" s="1"/>
  <c r="L261" i="4" s="1"/>
  <c r="I262" i="4"/>
  <c r="K262" i="4" s="1"/>
  <c r="L262" i="4" s="1"/>
  <c r="I263" i="4"/>
  <c r="K263" i="4" s="1"/>
  <c r="L263" i="4" s="1"/>
  <c r="I264" i="4"/>
  <c r="K264" i="4" s="1"/>
  <c r="L264" i="4" s="1"/>
  <c r="I265" i="4"/>
  <c r="K265" i="4" s="1"/>
  <c r="L265" i="4" s="1"/>
  <c r="I266" i="4"/>
  <c r="K266" i="4" s="1"/>
  <c r="L266" i="4" s="1"/>
  <c r="I267" i="4"/>
  <c r="K267" i="4" s="1"/>
  <c r="L267" i="4" s="1"/>
  <c r="I268" i="4"/>
  <c r="K268" i="4" s="1"/>
  <c r="L268" i="4" s="1"/>
  <c r="I269" i="4"/>
  <c r="K269" i="4" s="1"/>
  <c r="L269" i="4" s="1"/>
  <c r="I270" i="4"/>
  <c r="K270" i="4" s="1"/>
  <c r="L270" i="4" s="1"/>
  <c r="I271" i="4"/>
  <c r="K271" i="4" s="1"/>
  <c r="L271" i="4" s="1"/>
  <c r="I272" i="4"/>
  <c r="K272" i="4" s="1"/>
  <c r="L272" i="4" s="1"/>
  <c r="I273" i="4"/>
  <c r="K273" i="4" s="1"/>
  <c r="L273" i="4" s="1"/>
  <c r="I274" i="4"/>
  <c r="K274" i="4" s="1"/>
  <c r="L274" i="4" s="1"/>
  <c r="I275" i="4"/>
  <c r="K275" i="4" s="1"/>
  <c r="L275" i="4" s="1"/>
  <c r="I276" i="4"/>
  <c r="K276" i="4" s="1"/>
  <c r="L276" i="4" s="1"/>
  <c r="I277" i="4"/>
  <c r="K277" i="4" s="1"/>
  <c r="L277" i="4" s="1"/>
  <c r="I278" i="4"/>
  <c r="K278" i="4" s="1"/>
  <c r="L278" i="4" s="1"/>
  <c r="I279" i="4"/>
  <c r="K279" i="4" s="1"/>
  <c r="L279" i="4" s="1"/>
  <c r="I280" i="4"/>
  <c r="K280" i="4" s="1"/>
  <c r="L280" i="4" s="1"/>
  <c r="I281" i="4"/>
  <c r="K281" i="4" s="1"/>
  <c r="L281" i="4" s="1"/>
  <c r="I282" i="4"/>
  <c r="K282" i="4" s="1"/>
  <c r="L282" i="4" s="1"/>
  <c r="I283" i="4"/>
  <c r="K283" i="4" s="1"/>
  <c r="L283" i="4" s="1"/>
  <c r="I284" i="4"/>
  <c r="K284" i="4" s="1"/>
  <c r="L284" i="4" s="1"/>
  <c r="I285" i="4"/>
  <c r="K285" i="4" s="1"/>
  <c r="L285" i="4" s="1"/>
  <c r="I286" i="4"/>
  <c r="K286" i="4" s="1"/>
  <c r="L286" i="4" s="1"/>
  <c r="I287" i="4"/>
  <c r="K287" i="4" s="1"/>
  <c r="L287" i="4" s="1"/>
  <c r="I288" i="4"/>
  <c r="K288" i="4" s="1"/>
  <c r="L288" i="4" s="1"/>
  <c r="I289" i="4"/>
  <c r="K289" i="4" s="1"/>
  <c r="L289" i="4" s="1"/>
  <c r="I290" i="4"/>
  <c r="K290" i="4" s="1"/>
  <c r="L290" i="4" s="1"/>
  <c r="I291" i="4"/>
  <c r="K291" i="4" s="1"/>
  <c r="L291" i="4" s="1"/>
  <c r="I292" i="4"/>
  <c r="K292" i="4" s="1"/>
  <c r="L292" i="4" s="1"/>
  <c r="I293" i="4"/>
  <c r="K293" i="4" s="1"/>
  <c r="L293" i="4" s="1"/>
  <c r="I294" i="4"/>
  <c r="K294" i="4" s="1"/>
  <c r="L294" i="4" s="1"/>
  <c r="I295" i="4"/>
  <c r="K295" i="4" s="1"/>
  <c r="L295" i="4" s="1"/>
  <c r="I296" i="4"/>
  <c r="K296" i="4" s="1"/>
  <c r="L296" i="4" s="1"/>
  <c r="I297" i="4"/>
  <c r="K297" i="4" s="1"/>
  <c r="L297" i="4" s="1"/>
  <c r="I298" i="4"/>
  <c r="K298" i="4" s="1"/>
  <c r="L298" i="4" s="1"/>
  <c r="I299" i="4"/>
  <c r="K299" i="4" s="1"/>
  <c r="L299" i="4" s="1"/>
  <c r="I300" i="4"/>
  <c r="K300" i="4" s="1"/>
  <c r="L300" i="4" s="1"/>
  <c r="I301" i="4"/>
  <c r="K301" i="4" s="1"/>
  <c r="L301" i="4" s="1"/>
  <c r="I302" i="4"/>
  <c r="K302" i="4" s="1"/>
  <c r="L302" i="4" s="1"/>
  <c r="I303" i="4"/>
  <c r="K303" i="4" s="1"/>
  <c r="L303" i="4" s="1"/>
  <c r="I304" i="4"/>
  <c r="K304" i="4" s="1"/>
  <c r="L304" i="4" s="1"/>
  <c r="I305" i="4"/>
  <c r="K305" i="4" s="1"/>
  <c r="L305" i="4" s="1"/>
  <c r="I306" i="4"/>
  <c r="K306" i="4" s="1"/>
  <c r="L306" i="4" s="1"/>
  <c r="I307" i="4"/>
  <c r="K307" i="4" s="1"/>
  <c r="L307" i="4" s="1"/>
  <c r="I308" i="4"/>
  <c r="K308" i="4" s="1"/>
  <c r="L308" i="4" s="1"/>
  <c r="I309" i="4"/>
  <c r="K309" i="4" s="1"/>
  <c r="L309" i="4" s="1"/>
  <c r="I310" i="4"/>
  <c r="K310" i="4" s="1"/>
  <c r="L310" i="4" s="1"/>
  <c r="I311" i="4"/>
  <c r="K311" i="4" s="1"/>
  <c r="L311" i="4" s="1"/>
  <c r="I312" i="4"/>
  <c r="K312" i="4" s="1"/>
  <c r="L312" i="4" s="1"/>
  <c r="I313" i="4"/>
  <c r="K313" i="4" s="1"/>
  <c r="L313" i="4" s="1"/>
  <c r="I314" i="4"/>
  <c r="K314" i="4" s="1"/>
  <c r="L314" i="4" s="1"/>
  <c r="I315" i="4"/>
  <c r="K315" i="4" s="1"/>
  <c r="L315" i="4" s="1"/>
  <c r="I316" i="4"/>
  <c r="K316" i="4" s="1"/>
  <c r="L316" i="4" s="1"/>
  <c r="I317" i="4"/>
  <c r="K317" i="4" s="1"/>
  <c r="L317" i="4" s="1"/>
  <c r="I318" i="4"/>
  <c r="K318" i="4" s="1"/>
  <c r="L318" i="4" s="1"/>
  <c r="I319" i="4"/>
  <c r="K319" i="4" s="1"/>
  <c r="L319" i="4" s="1"/>
  <c r="I320" i="4"/>
  <c r="K320" i="4" s="1"/>
  <c r="L320" i="4" s="1"/>
  <c r="I321" i="4"/>
  <c r="K321" i="4" s="1"/>
  <c r="L321" i="4" s="1"/>
  <c r="I322" i="4"/>
  <c r="K322" i="4" s="1"/>
  <c r="L322" i="4" s="1"/>
  <c r="I323" i="4"/>
  <c r="K323" i="4" s="1"/>
  <c r="L323" i="4" s="1"/>
  <c r="I324" i="4"/>
  <c r="K324" i="4" s="1"/>
  <c r="L324" i="4" s="1"/>
  <c r="I325" i="4"/>
  <c r="K325" i="4" s="1"/>
  <c r="L325" i="4" s="1"/>
  <c r="I326" i="4"/>
  <c r="K326" i="4" s="1"/>
  <c r="L326" i="4" s="1"/>
  <c r="I327" i="4"/>
  <c r="K327" i="4" s="1"/>
  <c r="L327" i="4" s="1"/>
  <c r="I328" i="4"/>
  <c r="K328" i="4" s="1"/>
  <c r="L328" i="4" s="1"/>
  <c r="I329" i="4"/>
  <c r="K329" i="4" s="1"/>
  <c r="L329" i="4" s="1"/>
  <c r="I330" i="4"/>
  <c r="K330" i="4" s="1"/>
  <c r="L330" i="4" s="1"/>
  <c r="I331" i="4"/>
  <c r="K331" i="4" s="1"/>
  <c r="L331" i="4" s="1"/>
  <c r="I332" i="4"/>
  <c r="K332" i="4" s="1"/>
  <c r="L332" i="4" s="1"/>
  <c r="I333" i="4"/>
  <c r="K333" i="4" s="1"/>
  <c r="L333" i="4" s="1"/>
  <c r="I334" i="4"/>
  <c r="K334" i="4" s="1"/>
  <c r="L334" i="4" s="1"/>
  <c r="I335" i="4"/>
  <c r="K335" i="4" s="1"/>
  <c r="L335" i="4" s="1"/>
  <c r="I336" i="4"/>
  <c r="K336" i="4" s="1"/>
  <c r="L336" i="4" s="1"/>
  <c r="I337" i="4"/>
  <c r="K337" i="4" s="1"/>
  <c r="L337" i="4" s="1"/>
  <c r="I338" i="4"/>
  <c r="K338" i="4" s="1"/>
  <c r="L338" i="4" s="1"/>
  <c r="I339" i="4"/>
  <c r="K339" i="4" s="1"/>
  <c r="L339" i="4" s="1"/>
  <c r="I340" i="4"/>
  <c r="K340" i="4" s="1"/>
  <c r="L340" i="4" s="1"/>
  <c r="I341" i="4"/>
  <c r="K341" i="4" s="1"/>
  <c r="L341" i="4" s="1"/>
  <c r="I342" i="4"/>
  <c r="K342" i="4" s="1"/>
  <c r="L342" i="4" s="1"/>
  <c r="I343" i="4"/>
  <c r="K343" i="4" s="1"/>
  <c r="L343" i="4" s="1"/>
  <c r="I344" i="4"/>
  <c r="K344" i="4" s="1"/>
  <c r="L344" i="4" s="1"/>
  <c r="I345" i="4"/>
  <c r="K345" i="4" s="1"/>
  <c r="L345" i="4" s="1"/>
  <c r="I346" i="4"/>
  <c r="K346" i="4" s="1"/>
  <c r="L346" i="4" s="1"/>
  <c r="I2" i="4"/>
  <c r="J2" i="4" s="1"/>
  <c r="J47" i="3" l="1"/>
  <c r="J15" i="3"/>
  <c r="J111" i="3"/>
  <c r="K274" i="3"/>
  <c r="L274" i="3" s="1"/>
  <c r="M274" i="3" s="1"/>
  <c r="Q274" i="3" s="1"/>
  <c r="R274" i="3" s="1"/>
  <c r="J79" i="3"/>
  <c r="K23" i="3"/>
  <c r="L23" i="3" s="1"/>
  <c r="M23" i="3" s="1"/>
  <c r="Q23" i="3" s="1"/>
  <c r="R23" i="3" s="1"/>
  <c r="J318" i="3"/>
  <c r="K318" i="3"/>
  <c r="L318" i="3" s="1"/>
  <c r="J290" i="3"/>
  <c r="K290" i="3"/>
  <c r="L290" i="3" s="1"/>
  <c r="J351" i="3"/>
  <c r="M351" i="3" s="1"/>
  <c r="Q351" i="3" s="1"/>
  <c r="R351" i="3" s="1"/>
  <c r="J319" i="3"/>
  <c r="M319" i="3" s="1"/>
  <c r="Q319" i="3" s="1"/>
  <c r="R319" i="3" s="1"/>
  <c r="J287" i="3"/>
  <c r="J255" i="3"/>
  <c r="J223" i="3"/>
  <c r="M223" i="3" s="1"/>
  <c r="Q223" i="3" s="1"/>
  <c r="R223" i="3" s="1"/>
  <c r="J191" i="3"/>
  <c r="M191" i="3" s="1"/>
  <c r="Q191" i="3" s="1"/>
  <c r="R191" i="3" s="1"/>
  <c r="J159" i="3"/>
  <c r="J127" i="3"/>
  <c r="J95" i="3"/>
  <c r="M95" i="3" s="1"/>
  <c r="Q95" i="3" s="1"/>
  <c r="R95" i="3" s="1"/>
  <c r="J63" i="3"/>
  <c r="M63" i="3" s="1"/>
  <c r="Q63" i="3" s="1"/>
  <c r="R63" i="3" s="1"/>
  <c r="J31" i="3"/>
  <c r="K324" i="3"/>
  <c r="L324" i="3" s="1"/>
  <c r="K151" i="3"/>
  <c r="L151" i="3" s="1"/>
  <c r="M151" i="3" s="1"/>
  <c r="Q151" i="3" s="1"/>
  <c r="R151" i="3" s="1"/>
  <c r="J343" i="3"/>
  <c r="M343" i="3" s="1"/>
  <c r="Q343" i="3" s="1"/>
  <c r="R343" i="3" s="1"/>
  <c r="J311" i="3"/>
  <c r="J279" i="3"/>
  <c r="J247" i="3"/>
  <c r="M247" i="3" s="1"/>
  <c r="Q247" i="3" s="1"/>
  <c r="R247" i="3" s="1"/>
  <c r="J215" i="3"/>
  <c r="M215" i="3" s="1"/>
  <c r="Q215" i="3" s="1"/>
  <c r="R215" i="3" s="1"/>
  <c r="J183" i="3"/>
  <c r="M183" i="3" s="1"/>
  <c r="Q183" i="3" s="1"/>
  <c r="R183" i="3" s="1"/>
  <c r="J119" i="3"/>
  <c r="M119" i="3" s="1"/>
  <c r="Q119" i="3" s="1"/>
  <c r="R119" i="3" s="1"/>
  <c r="J87" i="3"/>
  <c r="M87" i="3" s="1"/>
  <c r="Q87" i="3" s="1"/>
  <c r="R87" i="3" s="1"/>
  <c r="J55" i="3"/>
  <c r="M55" i="3" s="1"/>
  <c r="Q55" i="3" s="1"/>
  <c r="R55" i="3" s="1"/>
  <c r="K306" i="3"/>
  <c r="L306" i="3" s="1"/>
  <c r="M306" i="3" s="1"/>
  <c r="Q306" i="3" s="1"/>
  <c r="R306" i="3" s="1"/>
  <c r="M324" i="3"/>
  <c r="Q324" i="3" s="1"/>
  <c r="R324" i="3" s="1"/>
  <c r="J335" i="3"/>
  <c r="M335" i="3" s="1"/>
  <c r="Q335" i="3" s="1"/>
  <c r="R335" i="3" s="1"/>
  <c r="J303" i="3"/>
  <c r="M303" i="3" s="1"/>
  <c r="Q303" i="3" s="1"/>
  <c r="R303" i="3" s="1"/>
  <c r="J271" i="3"/>
  <c r="J239" i="3"/>
  <c r="J207" i="3"/>
  <c r="M207" i="3" s="1"/>
  <c r="Q207" i="3" s="1"/>
  <c r="R207" i="3" s="1"/>
  <c r="J175" i="3"/>
  <c r="M175" i="3" s="1"/>
  <c r="Q175" i="3" s="1"/>
  <c r="R175" i="3" s="1"/>
  <c r="J143" i="3"/>
  <c r="K355" i="3"/>
  <c r="L355" i="3" s="1"/>
  <c r="J355" i="3"/>
  <c r="M355" i="3" s="1"/>
  <c r="Q355" i="3" s="1"/>
  <c r="R355" i="3" s="1"/>
  <c r="K347" i="3"/>
  <c r="L347" i="3" s="1"/>
  <c r="J347" i="3"/>
  <c r="K339" i="3"/>
  <c r="L339" i="3" s="1"/>
  <c r="J339" i="3"/>
  <c r="K331" i="3"/>
  <c r="L331" i="3" s="1"/>
  <c r="J331" i="3"/>
  <c r="K323" i="3"/>
  <c r="L323" i="3" s="1"/>
  <c r="J323" i="3"/>
  <c r="K315" i="3"/>
  <c r="L315" i="3" s="1"/>
  <c r="J315" i="3"/>
  <c r="K307" i="3"/>
  <c r="L307" i="3" s="1"/>
  <c r="J307" i="3"/>
  <c r="K299" i="3"/>
  <c r="L299" i="3" s="1"/>
  <c r="J299" i="3"/>
  <c r="K291" i="3"/>
  <c r="L291" i="3" s="1"/>
  <c r="J291" i="3"/>
  <c r="K283" i="3"/>
  <c r="L283" i="3" s="1"/>
  <c r="J283" i="3"/>
  <c r="K275" i="3"/>
  <c r="L275" i="3" s="1"/>
  <c r="J275" i="3"/>
  <c r="K267" i="3"/>
  <c r="L267" i="3" s="1"/>
  <c r="J267" i="3"/>
  <c r="K259" i="3"/>
  <c r="L259" i="3" s="1"/>
  <c r="J259" i="3"/>
  <c r="K251" i="3"/>
  <c r="L251" i="3" s="1"/>
  <c r="J251" i="3"/>
  <c r="K243" i="3"/>
  <c r="L243" i="3" s="1"/>
  <c r="J243" i="3"/>
  <c r="K235" i="3"/>
  <c r="L235" i="3" s="1"/>
  <c r="J235" i="3"/>
  <c r="K227" i="3"/>
  <c r="L227" i="3" s="1"/>
  <c r="J227" i="3"/>
  <c r="K219" i="3"/>
  <c r="L219" i="3" s="1"/>
  <c r="J219" i="3"/>
  <c r="K211" i="3"/>
  <c r="L211" i="3" s="1"/>
  <c r="J211" i="3"/>
  <c r="K203" i="3"/>
  <c r="L203" i="3" s="1"/>
  <c r="J203" i="3"/>
  <c r="K195" i="3"/>
  <c r="L195" i="3" s="1"/>
  <c r="J195" i="3"/>
  <c r="K187" i="3"/>
  <c r="L187" i="3" s="1"/>
  <c r="J187" i="3"/>
  <c r="K179" i="3"/>
  <c r="L179" i="3" s="1"/>
  <c r="J179" i="3"/>
  <c r="K171" i="3"/>
  <c r="L171" i="3" s="1"/>
  <c r="J171" i="3"/>
  <c r="K163" i="3"/>
  <c r="L163" i="3" s="1"/>
  <c r="J163" i="3"/>
  <c r="K155" i="3"/>
  <c r="L155" i="3" s="1"/>
  <c r="J155" i="3"/>
  <c r="K147" i="3"/>
  <c r="L147" i="3" s="1"/>
  <c r="J147" i="3"/>
  <c r="K139" i="3"/>
  <c r="L139" i="3" s="1"/>
  <c r="J139" i="3"/>
  <c r="K131" i="3"/>
  <c r="L131" i="3" s="1"/>
  <c r="J131" i="3"/>
  <c r="K123" i="3"/>
  <c r="L123" i="3" s="1"/>
  <c r="J123" i="3"/>
  <c r="K115" i="3"/>
  <c r="L115" i="3" s="1"/>
  <c r="J115" i="3"/>
  <c r="K107" i="3"/>
  <c r="L107" i="3" s="1"/>
  <c r="J107" i="3"/>
  <c r="K99" i="3"/>
  <c r="L99" i="3" s="1"/>
  <c r="J99" i="3"/>
  <c r="K91" i="3"/>
  <c r="L91" i="3" s="1"/>
  <c r="J91" i="3"/>
  <c r="K83" i="3"/>
  <c r="L83" i="3" s="1"/>
  <c r="J83" i="3"/>
  <c r="K75" i="3"/>
  <c r="L75" i="3" s="1"/>
  <c r="J75" i="3"/>
  <c r="K67" i="3"/>
  <c r="L67" i="3" s="1"/>
  <c r="J67" i="3"/>
  <c r="K59" i="3"/>
  <c r="L59" i="3" s="1"/>
  <c r="J59" i="3"/>
  <c r="K51" i="3"/>
  <c r="L51" i="3" s="1"/>
  <c r="J51" i="3"/>
  <c r="K43" i="3"/>
  <c r="L43" i="3" s="1"/>
  <c r="J43" i="3"/>
  <c r="K35" i="3"/>
  <c r="L35" i="3" s="1"/>
  <c r="J35" i="3"/>
  <c r="K27" i="3"/>
  <c r="L27" i="3" s="1"/>
  <c r="J27" i="3"/>
  <c r="K19" i="3"/>
  <c r="L19" i="3" s="1"/>
  <c r="J19" i="3"/>
  <c r="K11" i="3"/>
  <c r="L11" i="3" s="1"/>
  <c r="J11" i="3"/>
  <c r="K3" i="3"/>
  <c r="L3" i="3" s="1"/>
  <c r="J3" i="3"/>
  <c r="J327" i="3"/>
  <c r="M327" i="3" s="1"/>
  <c r="Q327" i="3" s="1"/>
  <c r="R327" i="3" s="1"/>
  <c r="J295" i="3"/>
  <c r="M295" i="3" s="1"/>
  <c r="Q295" i="3" s="1"/>
  <c r="R295" i="3" s="1"/>
  <c r="J263" i="3"/>
  <c r="J231" i="3"/>
  <c r="M231" i="3" s="1"/>
  <c r="Q231" i="3" s="1"/>
  <c r="R231" i="3" s="1"/>
  <c r="J199" i="3"/>
  <c r="M199" i="3" s="1"/>
  <c r="Q199" i="3" s="1"/>
  <c r="R199" i="3" s="1"/>
  <c r="J167" i="3"/>
  <c r="J135" i="3"/>
  <c r="J103" i="3"/>
  <c r="M103" i="3" s="1"/>
  <c r="Q103" i="3" s="1"/>
  <c r="R103" i="3" s="1"/>
  <c r="J71" i="3"/>
  <c r="M71" i="3" s="1"/>
  <c r="Q71" i="3" s="1"/>
  <c r="R71" i="3" s="1"/>
  <c r="J39" i="3"/>
  <c r="M39" i="3" s="1"/>
  <c r="Q39" i="3" s="1"/>
  <c r="R39" i="3" s="1"/>
  <c r="J7" i="3"/>
  <c r="K2" i="4"/>
  <c r="L2" i="4" s="1"/>
  <c r="M2" i="4" s="1"/>
  <c r="T2" i="4" s="1"/>
  <c r="J251" i="2"/>
  <c r="M251" i="2" s="1"/>
  <c r="J155" i="2"/>
  <c r="M155" i="2" s="1"/>
  <c r="J61" i="2"/>
  <c r="M61" i="2" s="1"/>
  <c r="R61" i="2" s="1"/>
  <c r="S61" i="2" s="1"/>
  <c r="K321" i="2"/>
  <c r="L321" i="2" s="1"/>
  <c r="M321" i="2" s="1"/>
  <c r="K83" i="2"/>
  <c r="L83" i="2" s="1"/>
  <c r="M83" i="2" s="1"/>
  <c r="R83" i="2" s="1"/>
  <c r="S83" i="2" s="1"/>
  <c r="J219" i="2"/>
  <c r="M219" i="2" s="1"/>
  <c r="J147" i="2"/>
  <c r="M147" i="2" s="1"/>
  <c r="J33" i="2"/>
  <c r="M33" i="2" s="1"/>
  <c r="R33" i="2" s="1"/>
  <c r="S33" i="2" s="1"/>
  <c r="K289" i="2"/>
  <c r="L289" i="2" s="1"/>
  <c r="M289" i="2" s="1"/>
  <c r="K11" i="2"/>
  <c r="L11" i="2" s="1"/>
  <c r="M11" i="2" s="1"/>
  <c r="R11" i="2" s="1"/>
  <c r="S11" i="2" s="1"/>
  <c r="J351" i="2"/>
  <c r="M351" i="2" s="1"/>
  <c r="J187" i="2"/>
  <c r="M187" i="2" s="1"/>
  <c r="J125" i="2"/>
  <c r="M125" i="2" s="1"/>
  <c r="R125" i="2" s="1"/>
  <c r="S125" i="2" s="1"/>
  <c r="J17" i="2"/>
  <c r="M17" i="2" s="1"/>
  <c r="R17" i="2" s="1"/>
  <c r="S17" i="2" s="1"/>
  <c r="K257" i="2"/>
  <c r="L257" i="2" s="1"/>
  <c r="M257" i="2" s="1"/>
  <c r="J283" i="2"/>
  <c r="M283" i="2" s="1"/>
  <c r="J179" i="2"/>
  <c r="M179" i="2" s="1"/>
  <c r="J93" i="2"/>
  <c r="M93" i="2" s="1"/>
  <c r="R93" i="2" s="1"/>
  <c r="S93" i="2" s="1"/>
  <c r="K353" i="2"/>
  <c r="L353" i="2" s="1"/>
  <c r="M353" i="2" s="1"/>
  <c r="K182" i="2"/>
  <c r="L182" i="2" s="1"/>
  <c r="M182" i="2" s="1"/>
  <c r="K350" i="2"/>
  <c r="L350" i="2" s="1"/>
  <c r="J350" i="2"/>
  <c r="K330" i="2"/>
  <c r="L330" i="2" s="1"/>
  <c r="J330" i="2"/>
  <c r="J310" i="2"/>
  <c r="K310" i="2"/>
  <c r="L310" i="2" s="1"/>
  <c r="J278" i="2"/>
  <c r="K278" i="2"/>
  <c r="L278" i="2" s="1"/>
  <c r="J258" i="2"/>
  <c r="K258" i="2"/>
  <c r="L258" i="2" s="1"/>
  <c r="J166" i="2"/>
  <c r="K166" i="2"/>
  <c r="L166" i="2" s="1"/>
  <c r="J154" i="2"/>
  <c r="K154" i="2"/>
  <c r="L154" i="2" s="1"/>
  <c r="J126" i="2"/>
  <c r="K126" i="2"/>
  <c r="L126" i="2" s="1"/>
  <c r="J110" i="2"/>
  <c r="K110" i="2"/>
  <c r="L110" i="2" s="1"/>
  <c r="K86" i="2"/>
  <c r="L86" i="2" s="1"/>
  <c r="J86" i="2"/>
  <c r="K82" i="2"/>
  <c r="L82" i="2" s="1"/>
  <c r="J82" i="2"/>
  <c r="K54" i="2"/>
  <c r="L54" i="2" s="1"/>
  <c r="J54" i="2"/>
  <c r="K50" i="2"/>
  <c r="L50" i="2" s="1"/>
  <c r="J50" i="2"/>
  <c r="J38" i="2"/>
  <c r="K38" i="2"/>
  <c r="L38" i="2" s="1"/>
  <c r="J26" i="2"/>
  <c r="K26" i="2"/>
  <c r="L26" i="2" s="1"/>
  <c r="K22" i="2"/>
  <c r="L22" i="2" s="1"/>
  <c r="J22" i="2"/>
  <c r="K18" i="2"/>
  <c r="L18" i="2" s="1"/>
  <c r="J18" i="2"/>
  <c r="J10" i="2"/>
  <c r="K10" i="2"/>
  <c r="L10" i="2" s="1"/>
  <c r="K138" i="2"/>
  <c r="L138" i="2" s="1"/>
  <c r="M138" i="2" s="1"/>
  <c r="J354" i="2"/>
  <c r="K354" i="2"/>
  <c r="L354" i="2" s="1"/>
  <c r="K346" i="2"/>
  <c r="L346" i="2" s="1"/>
  <c r="J346" i="2"/>
  <c r="J342" i="2"/>
  <c r="K342" i="2"/>
  <c r="L342" i="2" s="1"/>
  <c r="J322" i="2"/>
  <c r="K322" i="2"/>
  <c r="L322" i="2" s="1"/>
  <c r="J290" i="2"/>
  <c r="K290" i="2"/>
  <c r="L290" i="2" s="1"/>
  <c r="J246" i="2"/>
  <c r="K246" i="2"/>
  <c r="L246" i="2" s="1"/>
  <c r="K114" i="2"/>
  <c r="L114" i="2" s="1"/>
  <c r="J114" i="2"/>
  <c r="J334" i="2"/>
  <c r="M334" i="2" s="1"/>
  <c r="K318" i="2"/>
  <c r="L318" i="2" s="1"/>
  <c r="J318" i="2"/>
  <c r="K118" i="2"/>
  <c r="L118" i="2" s="1"/>
  <c r="J118" i="2"/>
  <c r="J314" i="2"/>
  <c r="M314" i="2" s="1"/>
  <c r="A284" i="2"/>
  <c r="A288" i="2"/>
  <c r="A292" i="2"/>
  <c r="A296" i="2"/>
  <c r="A300" i="2"/>
  <c r="A304" i="2"/>
  <c r="A308" i="2"/>
  <c r="A312" i="2"/>
  <c r="A316" i="2"/>
  <c r="A320" i="2"/>
  <c r="A324" i="2"/>
  <c r="A328" i="2"/>
  <c r="A332" i="2"/>
  <c r="A336" i="2"/>
  <c r="A340" i="2"/>
  <c r="A344" i="2"/>
  <c r="A348" i="2"/>
  <c r="A352" i="2"/>
  <c r="A285" i="2"/>
  <c r="A289" i="2"/>
  <c r="A293" i="2"/>
  <c r="A297" i="2"/>
  <c r="A301" i="2"/>
  <c r="A305" i="2"/>
  <c r="A309" i="2"/>
  <c r="A313" i="2"/>
  <c r="A317" i="2"/>
  <c r="A321" i="2"/>
  <c r="A325" i="2"/>
  <c r="A329" i="2"/>
  <c r="A333" i="2"/>
  <c r="A337" i="2"/>
  <c r="A341" i="2"/>
  <c r="A345" i="2"/>
  <c r="A349" i="2"/>
  <c r="A353" i="2"/>
  <c r="A286" i="2"/>
  <c r="A290" i="2"/>
  <c r="A294" i="2"/>
  <c r="A298" i="2"/>
  <c r="A302" i="2"/>
  <c r="A287" i="2"/>
  <c r="A303" i="2"/>
  <c r="A311" i="2"/>
  <c r="A319" i="2"/>
  <c r="A327" i="2"/>
  <c r="A335" i="2"/>
  <c r="A343" i="2"/>
  <c r="A351" i="2"/>
  <c r="A291" i="2"/>
  <c r="A306" i="2"/>
  <c r="A314" i="2"/>
  <c r="A322" i="2"/>
  <c r="A330" i="2"/>
  <c r="A338" i="2"/>
  <c r="A354" i="2"/>
  <c r="A295" i="2"/>
  <c r="A315" i="2"/>
  <c r="A339" i="2"/>
  <c r="A283" i="2"/>
  <c r="A299" i="2"/>
  <c r="A318" i="2"/>
  <c r="A326" i="2"/>
  <c r="A334" i="2"/>
  <c r="A342" i="2"/>
  <c r="A346" i="2"/>
  <c r="A307" i="2"/>
  <c r="A323" i="2"/>
  <c r="A331" i="2"/>
  <c r="A347" i="2"/>
  <c r="A310" i="2"/>
  <c r="A350" i="2"/>
  <c r="J307" i="2"/>
  <c r="M307" i="2" s="1"/>
  <c r="J275" i="2"/>
  <c r="M275" i="2" s="1"/>
  <c r="J243" i="2"/>
  <c r="M243" i="2" s="1"/>
  <c r="J211" i="2"/>
  <c r="M211" i="2" s="1"/>
  <c r="J29" i="2"/>
  <c r="M29" i="2" s="1"/>
  <c r="R29" i="2" s="1"/>
  <c r="S29" i="2" s="1"/>
  <c r="J13" i="2"/>
  <c r="M13" i="2" s="1"/>
  <c r="R13" i="2" s="1"/>
  <c r="S13" i="2" s="1"/>
  <c r="J319" i="2"/>
  <c r="M319" i="2" s="1"/>
  <c r="J299" i="2"/>
  <c r="M299" i="2" s="1"/>
  <c r="J267" i="2"/>
  <c r="M267" i="2" s="1"/>
  <c r="J235" i="2"/>
  <c r="M235" i="2" s="1"/>
  <c r="J203" i="2"/>
  <c r="M203" i="2" s="1"/>
  <c r="J171" i="2"/>
  <c r="M171" i="2" s="1"/>
  <c r="J139" i="2"/>
  <c r="M139" i="2" s="1"/>
  <c r="J5" i="2"/>
  <c r="M5" i="2" s="1"/>
  <c r="R5" i="2" s="1"/>
  <c r="S5" i="2" s="1"/>
  <c r="K333" i="2"/>
  <c r="L333" i="2" s="1"/>
  <c r="M333" i="2" s="1"/>
  <c r="K301" i="2"/>
  <c r="L301" i="2" s="1"/>
  <c r="M301" i="2" s="1"/>
  <c r="K269" i="2"/>
  <c r="L269" i="2" s="1"/>
  <c r="M269" i="2" s="1"/>
  <c r="K237" i="2"/>
  <c r="L237" i="2" s="1"/>
  <c r="M237" i="2" s="1"/>
  <c r="K111" i="2"/>
  <c r="L111" i="2" s="1"/>
  <c r="M111" i="2" s="1"/>
  <c r="R111" i="2" s="1"/>
  <c r="S111" i="2" s="1"/>
  <c r="J335" i="2"/>
  <c r="M335" i="2" s="1"/>
  <c r="J291" i="2"/>
  <c r="M291" i="2" s="1"/>
  <c r="J259" i="2"/>
  <c r="M259" i="2" s="1"/>
  <c r="J227" i="2"/>
  <c r="M227" i="2" s="1"/>
  <c r="J195" i="2"/>
  <c r="M195" i="2" s="1"/>
  <c r="J163" i="2"/>
  <c r="M163" i="2" s="1"/>
  <c r="J129" i="2"/>
  <c r="M129" i="2" s="1"/>
  <c r="R129" i="2" s="1"/>
  <c r="S129" i="2" s="1"/>
  <c r="J97" i="2"/>
  <c r="M97" i="2" s="1"/>
  <c r="R97" i="2" s="1"/>
  <c r="S97" i="2" s="1"/>
  <c r="J65" i="2"/>
  <c r="M65" i="2" s="1"/>
  <c r="R65" i="2" s="1"/>
  <c r="S65" i="2" s="1"/>
  <c r="J45" i="2"/>
  <c r="M45" i="2" s="1"/>
  <c r="R45" i="2" s="1"/>
  <c r="S45" i="2" s="1"/>
  <c r="K295" i="1"/>
  <c r="L295" i="1" s="1"/>
  <c r="J295" i="1"/>
  <c r="K291" i="1"/>
  <c r="L291" i="1" s="1"/>
  <c r="J291" i="1"/>
  <c r="K287" i="1"/>
  <c r="L287" i="1" s="1"/>
  <c r="J287" i="1"/>
  <c r="K283" i="1"/>
  <c r="L283" i="1" s="1"/>
  <c r="J283" i="1"/>
  <c r="K279" i="1"/>
  <c r="L279" i="1" s="1"/>
  <c r="J279" i="1"/>
  <c r="K275" i="1"/>
  <c r="L275" i="1" s="1"/>
  <c r="J275" i="1"/>
  <c r="K271" i="1"/>
  <c r="L271" i="1" s="1"/>
  <c r="J271" i="1"/>
  <c r="K267" i="1"/>
  <c r="L267" i="1" s="1"/>
  <c r="J267" i="1"/>
  <c r="K263" i="1"/>
  <c r="L263" i="1" s="1"/>
  <c r="J263" i="1"/>
  <c r="K259" i="1"/>
  <c r="L259" i="1" s="1"/>
  <c r="J259" i="1"/>
  <c r="K255" i="1"/>
  <c r="L255" i="1" s="1"/>
  <c r="J255" i="1"/>
  <c r="K251" i="1"/>
  <c r="L251" i="1" s="1"/>
  <c r="J251" i="1"/>
  <c r="K247" i="1"/>
  <c r="L247" i="1" s="1"/>
  <c r="J247" i="1"/>
  <c r="K243" i="1"/>
  <c r="L243" i="1" s="1"/>
  <c r="J243" i="1"/>
  <c r="K239" i="1"/>
  <c r="L239" i="1" s="1"/>
  <c r="J239" i="1"/>
  <c r="K235" i="1"/>
  <c r="L235" i="1" s="1"/>
  <c r="J235" i="1"/>
  <c r="K231" i="1"/>
  <c r="L231" i="1" s="1"/>
  <c r="J231" i="1"/>
  <c r="K227" i="1"/>
  <c r="L227" i="1" s="1"/>
  <c r="J227" i="1"/>
  <c r="K223" i="1"/>
  <c r="L223" i="1" s="1"/>
  <c r="J223" i="1"/>
  <c r="K219" i="1"/>
  <c r="L219" i="1" s="1"/>
  <c r="J219" i="1"/>
  <c r="K215" i="1"/>
  <c r="L215" i="1" s="1"/>
  <c r="J215" i="1"/>
  <c r="K211" i="1"/>
  <c r="L211" i="1" s="1"/>
  <c r="J211" i="1"/>
  <c r="K207" i="1"/>
  <c r="L207" i="1" s="1"/>
  <c r="J207" i="1"/>
  <c r="K203" i="1"/>
  <c r="L203" i="1" s="1"/>
  <c r="J203" i="1"/>
  <c r="K199" i="1"/>
  <c r="L199" i="1" s="1"/>
  <c r="J199" i="1"/>
  <c r="K195" i="1"/>
  <c r="L195" i="1" s="1"/>
  <c r="J195" i="1"/>
  <c r="K191" i="1"/>
  <c r="L191" i="1" s="1"/>
  <c r="J191" i="1"/>
  <c r="K187" i="1"/>
  <c r="L187" i="1" s="1"/>
  <c r="J187" i="1"/>
  <c r="K183" i="1"/>
  <c r="L183" i="1" s="1"/>
  <c r="J183" i="1"/>
  <c r="K179" i="1"/>
  <c r="L179" i="1" s="1"/>
  <c r="J179" i="1"/>
  <c r="K175" i="1"/>
  <c r="L175" i="1" s="1"/>
  <c r="J175" i="1"/>
  <c r="K171" i="1"/>
  <c r="L171" i="1" s="1"/>
  <c r="J171" i="1"/>
  <c r="K167" i="1"/>
  <c r="L167" i="1" s="1"/>
  <c r="J167" i="1"/>
  <c r="K163" i="1"/>
  <c r="L163" i="1" s="1"/>
  <c r="J163" i="1"/>
  <c r="K159" i="1"/>
  <c r="L159" i="1" s="1"/>
  <c r="J159" i="1"/>
  <c r="K155" i="1"/>
  <c r="L155" i="1" s="1"/>
  <c r="J155" i="1"/>
  <c r="K151" i="1"/>
  <c r="L151" i="1" s="1"/>
  <c r="J151" i="1"/>
  <c r="K147" i="1"/>
  <c r="L147" i="1" s="1"/>
  <c r="J147" i="1"/>
  <c r="K143" i="1"/>
  <c r="L143" i="1" s="1"/>
  <c r="J143" i="1"/>
  <c r="K139" i="1"/>
  <c r="L139" i="1" s="1"/>
  <c r="J139" i="1"/>
  <c r="K135" i="1"/>
  <c r="L135" i="1" s="1"/>
  <c r="J135" i="1"/>
  <c r="K131" i="1"/>
  <c r="L131" i="1" s="1"/>
  <c r="J131" i="1"/>
  <c r="K127" i="1"/>
  <c r="L127" i="1" s="1"/>
  <c r="J127" i="1"/>
  <c r="K123" i="1"/>
  <c r="L123" i="1" s="1"/>
  <c r="J123" i="1"/>
  <c r="K119" i="1"/>
  <c r="L119" i="1" s="1"/>
  <c r="J119" i="1"/>
  <c r="K115" i="1"/>
  <c r="L115" i="1" s="1"/>
  <c r="J115" i="1"/>
  <c r="K111" i="1"/>
  <c r="L111" i="1" s="1"/>
  <c r="J111" i="1"/>
  <c r="K107" i="1"/>
  <c r="L107" i="1" s="1"/>
  <c r="J107" i="1"/>
  <c r="K103" i="1"/>
  <c r="L103" i="1" s="1"/>
  <c r="J103" i="1"/>
  <c r="K99" i="1"/>
  <c r="L99" i="1" s="1"/>
  <c r="J99" i="1"/>
  <c r="K95" i="1"/>
  <c r="L95" i="1" s="1"/>
  <c r="J95" i="1"/>
  <c r="K91" i="1"/>
  <c r="L91" i="1" s="1"/>
  <c r="J91" i="1"/>
  <c r="K87" i="1"/>
  <c r="L87" i="1" s="1"/>
  <c r="J87" i="1"/>
  <c r="K83" i="1"/>
  <c r="L83" i="1" s="1"/>
  <c r="J83" i="1"/>
  <c r="K79" i="1"/>
  <c r="L79" i="1" s="1"/>
  <c r="J79" i="1"/>
  <c r="K75" i="1"/>
  <c r="L75" i="1" s="1"/>
  <c r="J75" i="1"/>
  <c r="K71" i="1"/>
  <c r="L71" i="1" s="1"/>
  <c r="J71" i="1"/>
  <c r="K67" i="1"/>
  <c r="L67" i="1" s="1"/>
  <c r="J67" i="1"/>
  <c r="K63" i="1"/>
  <c r="L63" i="1" s="1"/>
  <c r="J63" i="1"/>
  <c r="K59" i="1"/>
  <c r="L59" i="1" s="1"/>
  <c r="J59" i="1"/>
  <c r="K47" i="1"/>
  <c r="L47" i="1" s="1"/>
  <c r="J47" i="1"/>
  <c r="K43" i="1"/>
  <c r="L43" i="1" s="1"/>
  <c r="J43" i="1"/>
  <c r="K35" i="1"/>
  <c r="L35" i="1" s="1"/>
  <c r="J35" i="1"/>
  <c r="K31" i="1"/>
  <c r="L31" i="1" s="1"/>
  <c r="J31" i="1"/>
  <c r="K23" i="1"/>
  <c r="L23" i="1" s="1"/>
  <c r="J23" i="1"/>
  <c r="K15" i="1"/>
  <c r="L15" i="1" s="1"/>
  <c r="J15" i="1"/>
  <c r="K11" i="1"/>
  <c r="L11" i="1" s="1"/>
  <c r="J11" i="1"/>
  <c r="K3" i="1"/>
  <c r="L3" i="1" s="1"/>
  <c r="J3" i="1"/>
  <c r="J391" i="1"/>
  <c r="M391" i="1" s="1"/>
  <c r="S391" i="1" s="1"/>
  <c r="T391" i="1" s="1"/>
  <c r="J387" i="1"/>
  <c r="M387" i="1" s="1"/>
  <c r="S387" i="1" s="1"/>
  <c r="T387" i="1" s="1"/>
  <c r="J383" i="1"/>
  <c r="M383" i="1" s="1"/>
  <c r="S383" i="1" s="1"/>
  <c r="T383" i="1" s="1"/>
  <c r="J379" i="1"/>
  <c r="M379" i="1" s="1"/>
  <c r="S379" i="1" s="1"/>
  <c r="T379" i="1" s="1"/>
  <c r="J375" i="1"/>
  <c r="M375" i="1" s="1"/>
  <c r="S375" i="1" s="1"/>
  <c r="T375" i="1" s="1"/>
  <c r="J371" i="1"/>
  <c r="M371" i="1" s="1"/>
  <c r="S371" i="1" s="1"/>
  <c r="T371" i="1" s="1"/>
  <c r="J367" i="1"/>
  <c r="M367" i="1" s="1"/>
  <c r="S367" i="1" s="1"/>
  <c r="T367" i="1" s="1"/>
  <c r="J363" i="1"/>
  <c r="M363" i="1" s="1"/>
  <c r="S363" i="1" s="1"/>
  <c r="T363" i="1" s="1"/>
  <c r="J359" i="1"/>
  <c r="M359" i="1" s="1"/>
  <c r="S359" i="1" s="1"/>
  <c r="T359" i="1" s="1"/>
  <c r="J355" i="1"/>
  <c r="M355" i="1" s="1"/>
  <c r="S355" i="1" s="1"/>
  <c r="T355" i="1" s="1"/>
  <c r="J351" i="1"/>
  <c r="M351" i="1" s="1"/>
  <c r="S351" i="1" s="1"/>
  <c r="T351" i="1" s="1"/>
  <c r="J347" i="1"/>
  <c r="M347" i="1" s="1"/>
  <c r="S347" i="1" s="1"/>
  <c r="T347" i="1" s="1"/>
  <c r="J343" i="1"/>
  <c r="M343" i="1" s="1"/>
  <c r="S343" i="1" s="1"/>
  <c r="T343" i="1" s="1"/>
  <c r="J339" i="1"/>
  <c r="M339" i="1" s="1"/>
  <c r="S339" i="1" s="1"/>
  <c r="T339" i="1" s="1"/>
  <c r="J335" i="1"/>
  <c r="M335" i="1" s="1"/>
  <c r="S335" i="1" s="1"/>
  <c r="T335" i="1" s="1"/>
  <c r="J331" i="1"/>
  <c r="M331" i="1" s="1"/>
  <c r="S331" i="1" s="1"/>
  <c r="T331" i="1" s="1"/>
  <c r="J327" i="1"/>
  <c r="M327" i="1" s="1"/>
  <c r="S327" i="1" s="1"/>
  <c r="T327" i="1" s="1"/>
  <c r="J323" i="1"/>
  <c r="M323" i="1" s="1"/>
  <c r="S323" i="1" s="1"/>
  <c r="T323" i="1" s="1"/>
  <c r="J319" i="1"/>
  <c r="M319" i="1" s="1"/>
  <c r="S319" i="1" s="1"/>
  <c r="T319" i="1" s="1"/>
  <c r="J315" i="1"/>
  <c r="M315" i="1" s="1"/>
  <c r="S315" i="1" s="1"/>
  <c r="T315" i="1" s="1"/>
  <c r="J311" i="1"/>
  <c r="M311" i="1" s="1"/>
  <c r="S311" i="1" s="1"/>
  <c r="T311" i="1" s="1"/>
  <c r="J307" i="1"/>
  <c r="M307" i="1" s="1"/>
  <c r="S307" i="1" s="1"/>
  <c r="T307" i="1" s="1"/>
  <c r="J303" i="1"/>
  <c r="M303" i="1" s="1"/>
  <c r="S303" i="1" s="1"/>
  <c r="T303" i="1" s="1"/>
  <c r="J299" i="1"/>
  <c r="M299" i="1" s="1"/>
  <c r="S299" i="1" s="1"/>
  <c r="T299" i="1" s="1"/>
  <c r="J294" i="1"/>
  <c r="M294" i="1" s="1"/>
  <c r="S294" i="1" s="1"/>
  <c r="T294" i="1" s="1"/>
  <c r="J289" i="1"/>
  <c r="M289" i="1" s="1"/>
  <c r="S289" i="1" s="1"/>
  <c r="T289" i="1" s="1"/>
  <c r="J284" i="1"/>
  <c r="M284" i="1" s="1"/>
  <c r="S284" i="1" s="1"/>
  <c r="T284" i="1" s="1"/>
  <c r="J278" i="1"/>
  <c r="M278" i="1" s="1"/>
  <c r="S278" i="1" s="1"/>
  <c r="T278" i="1" s="1"/>
  <c r="J273" i="1"/>
  <c r="M273" i="1" s="1"/>
  <c r="S273" i="1" s="1"/>
  <c r="T273" i="1" s="1"/>
  <c r="J268" i="1"/>
  <c r="M268" i="1" s="1"/>
  <c r="S268" i="1" s="1"/>
  <c r="T268" i="1" s="1"/>
  <c r="J262" i="1"/>
  <c r="M262" i="1" s="1"/>
  <c r="S262" i="1" s="1"/>
  <c r="T262" i="1" s="1"/>
  <c r="J257" i="1"/>
  <c r="M257" i="1" s="1"/>
  <c r="S257" i="1" s="1"/>
  <c r="T257" i="1" s="1"/>
  <c r="J252" i="1"/>
  <c r="M252" i="1" s="1"/>
  <c r="S252" i="1" s="1"/>
  <c r="T252" i="1" s="1"/>
  <c r="J246" i="1"/>
  <c r="M246" i="1" s="1"/>
  <c r="S246" i="1" s="1"/>
  <c r="T246" i="1" s="1"/>
  <c r="J238" i="1"/>
  <c r="M238" i="1" s="1"/>
  <c r="S238" i="1" s="1"/>
  <c r="T238" i="1" s="1"/>
  <c r="J230" i="1"/>
  <c r="M230" i="1" s="1"/>
  <c r="S230" i="1" s="1"/>
  <c r="T230" i="1" s="1"/>
  <c r="J222" i="1"/>
  <c r="M222" i="1" s="1"/>
  <c r="S222" i="1" s="1"/>
  <c r="T222" i="1" s="1"/>
  <c r="J214" i="1"/>
  <c r="M214" i="1" s="1"/>
  <c r="S214" i="1" s="1"/>
  <c r="T214" i="1" s="1"/>
  <c r="J206" i="1"/>
  <c r="M206" i="1" s="1"/>
  <c r="S206" i="1" s="1"/>
  <c r="T206" i="1" s="1"/>
  <c r="J198" i="1"/>
  <c r="M198" i="1" s="1"/>
  <c r="S198" i="1" s="1"/>
  <c r="T198" i="1" s="1"/>
  <c r="J190" i="1"/>
  <c r="M190" i="1" s="1"/>
  <c r="S190" i="1" s="1"/>
  <c r="T190" i="1" s="1"/>
  <c r="J182" i="1"/>
  <c r="M182" i="1" s="1"/>
  <c r="S182" i="1" s="1"/>
  <c r="T182" i="1" s="1"/>
  <c r="J174" i="1"/>
  <c r="M174" i="1" s="1"/>
  <c r="J166" i="1"/>
  <c r="M166" i="1" s="1"/>
  <c r="J158" i="1"/>
  <c r="M158" i="1" s="1"/>
  <c r="J150" i="1"/>
  <c r="M150" i="1" s="1"/>
  <c r="J142" i="1"/>
  <c r="M142" i="1" s="1"/>
  <c r="J134" i="1"/>
  <c r="M134" i="1" s="1"/>
  <c r="J126" i="1"/>
  <c r="M126" i="1" s="1"/>
  <c r="J118" i="1"/>
  <c r="M118" i="1" s="1"/>
  <c r="J110" i="1"/>
  <c r="M110" i="1" s="1"/>
  <c r="J102" i="1"/>
  <c r="M102" i="1" s="1"/>
  <c r="J94" i="1"/>
  <c r="M94" i="1" s="1"/>
  <c r="J86" i="1"/>
  <c r="M86" i="1" s="1"/>
  <c r="J78" i="1"/>
  <c r="M78" i="1" s="1"/>
  <c r="J70" i="1"/>
  <c r="M70" i="1" s="1"/>
  <c r="J62" i="1"/>
  <c r="M62" i="1" s="1"/>
  <c r="J51" i="1"/>
  <c r="M51" i="1" s="1"/>
  <c r="S51" i="1" s="1"/>
  <c r="T51" i="1" s="1"/>
  <c r="J40" i="1"/>
  <c r="M40" i="1" s="1"/>
  <c r="J27" i="1"/>
  <c r="M27" i="1" s="1"/>
  <c r="J9" i="1"/>
  <c r="M9" i="1" s="1"/>
  <c r="K349" i="1"/>
  <c r="L349" i="1" s="1"/>
  <c r="M349" i="1" s="1"/>
  <c r="S349" i="1" s="1"/>
  <c r="T349" i="1" s="1"/>
  <c r="K317" i="1"/>
  <c r="L317" i="1" s="1"/>
  <c r="M317" i="1" s="1"/>
  <c r="S317" i="1" s="1"/>
  <c r="T317" i="1" s="1"/>
  <c r="K58" i="1"/>
  <c r="L58" i="1" s="1"/>
  <c r="J58" i="1"/>
  <c r="K54" i="1"/>
  <c r="L54" i="1" s="1"/>
  <c r="J54" i="1"/>
  <c r="K42" i="1"/>
  <c r="L42" i="1" s="1"/>
  <c r="J42" i="1"/>
  <c r="K38" i="1"/>
  <c r="L38" i="1" s="1"/>
  <c r="J38" i="1"/>
  <c r="K30" i="1"/>
  <c r="L30" i="1" s="1"/>
  <c r="J30" i="1"/>
  <c r="K26" i="1"/>
  <c r="L26" i="1" s="1"/>
  <c r="J26" i="1"/>
  <c r="K22" i="1"/>
  <c r="L22" i="1" s="1"/>
  <c r="J22" i="1"/>
  <c r="K14" i="1"/>
  <c r="L14" i="1" s="1"/>
  <c r="J14" i="1"/>
  <c r="K10" i="1"/>
  <c r="L10" i="1" s="1"/>
  <c r="J10" i="1"/>
  <c r="J6" i="1"/>
  <c r="K6" i="1"/>
  <c r="L6" i="1" s="1"/>
  <c r="J394" i="1"/>
  <c r="M394" i="1" s="1"/>
  <c r="S394" i="1" s="1"/>
  <c r="T394" i="1" s="1"/>
  <c r="J390" i="1"/>
  <c r="M390" i="1" s="1"/>
  <c r="S390" i="1" s="1"/>
  <c r="T390" i="1" s="1"/>
  <c r="J386" i="1"/>
  <c r="M386" i="1" s="1"/>
  <c r="S386" i="1" s="1"/>
  <c r="T386" i="1" s="1"/>
  <c r="J382" i="1"/>
  <c r="M382" i="1" s="1"/>
  <c r="S382" i="1" s="1"/>
  <c r="T382" i="1" s="1"/>
  <c r="J378" i="1"/>
  <c r="M378" i="1" s="1"/>
  <c r="S378" i="1" s="1"/>
  <c r="T378" i="1" s="1"/>
  <c r="J374" i="1"/>
  <c r="M374" i="1" s="1"/>
  <c r="S374" i="1" s="1"/>
  <c r="T374" i="1" s="1"/>
  <c r="J370" i="1"/>
  <c r="M370" i="1" s="1"/>
  <c r="S370" i="1" s="1"/>
  <c r="T370" i="1" s="1"/>
  <c r="J366" i="1"/>
  <c r="M366" i="1" s="1"/>
  <c r="S366" i="1" s="1"/>
  <c r="T366" i="1" s="1"/>
  <c r="J362" i="1"/>
  <c r="M362" i="1" s="1"/>
  <c r="S362" i="1" s="1"/>
  <c r="T362" i="1" s="1"/>
  <c r="J358" i="1"/>
  <c r="M358" i="1" s="1"/>
  <c r="S358" i="1" s="1"/>
  <c r="T358" i="1" s="1"/>
  <c r="J354" i="1"/>
  <c r="M354" i="1" s="1"/>
  <c r="S354" i="1" s="1"/>
  <c r="T354" i="1" s="1"/>
  <c r="J350" i="1"/>
  <c r="M350" i="1" s="1"/>
  <c r="S350" i="1" s="1"/>
  <c r="T350" i="1" s="1"/>
  <c r="J346" i="1"/>
  <c r="M346" i="1" s="1"/>
  <c r="S346" i="1" s="1"/>
  <c r="T346" i="1" s="1"/>
  <c r="J342" i="1"/>
  <c r="M342" i="1" s="1"/>
  <c r="S342" i="1" s="1"/>
  <c r="T342" i="1" s="1"/>
  <c r="J338" i="1"/>
  <c r="M338" i="1" s="1"/>
  <c r="S338" i="1" s="1"/>
  <c r="T338" i="1" s="1"/>
  <c r="J334" i="1"/>
  <c r="M334" i="1" s="1"/>
  <c r="S334" i="1" s="1"/>
  <c r="T334" i="1" s="1"/>
  <c r="J330" i="1"/>
  <c r="M330" i="1" s="1"/>
  <c r="S330" i="1" s="1"/>
  <c r="T330" i="1" s="1"/>
  <c r="J326" i="1"/>
  <c r="M326" i="1" s="1"/>
  <c r="S326" i="1" s="1"/>
  <c r="T326" i="1" s="1"/>
  <c r="J322" i="1"/>
  <c r="M322" i="1" s="1"/>
  <c r="S322" i="1" s="1"/>
  <c r="T322" i="1" s="1"/>
  <c r="J318" i="1"/>
  <c r="M318" i="1" s="1"/>
  <c r="S318" i="1" s="1"/>
  <c r="T318" i="1" s="1"/>
  <c r="J314" i="1"/>
  <c r="M314" i="1" s="1"/>
  <c r="S314" i="1" s="1"/>
  <c r="T314" i="1" s="1"/>
  <c r="J310" i="1"/>
  <c r="M310" i="1" s="1"/>
  <c r="S310" i="1" s="1"/>
  <c r="T310" i="1" s="1"/>
  <c r="J306" i="1"/>
  <c r="M306" i="1" s="1"/>
  <c r="S306" i="1" s="1"/>
  <c r="T306" i="1" s="1"/>
  <c r="J302" i="1"/>
  <c r="M302" i="1" s="1"/>
  <c r="S302" i="1" s="1"/>
  <c r="T302" i="1" s="1"/>
  <c r="J298" i="1"/>
  <c r="M298" i="1" s="1"/>
  <c r="S298" i="1" s="1"/>
  <c r="T298" i="1" s="1"/>
  <c r="J293" i="1"/>
  <c r="M293" i="1" s="1"/>
  <c r="S293" i="1" s="1"/>
  <c r="T293" i="1" s="1"/>
  <c r="J288" i="1"/>
  <c r="M288" i="1" s="1"/>
  <c r="S288" i="1" s="1"/>
  <c r="T288" i="1" s="1"/>
  <c r="J282" i="1"/>
  <c r="M282" i="1" s="1"/>
  <c r="S282" i="1" s="1"/>
  <c r="T282" i="1" s="1"/>
  <c r="J277" i="1"/>
  <c r="M277" i="1" s="1"/>
  <c r="S277" i="1" s="1"/>
  <c r="T277" i="1" s="1"/>
  <c r="J272" i="1"/>
  <c r="M272" i="1" s="1"/>
  <c r="S272" i="1" s="1"/>
  <c r="T272" i="1" s="1"/>
  <c r="J266" i="1"/>
  <c r="M266" i="1" s="1"/>
  <c r="S266" i="1" s="1"/>
  <c r="T266" i="1" s="1"/>
  <c r="J261" i="1"/>
  <c r="M261" i="1" s="1"/>
  <c r="S261" i="1" s="1"/>
  <c r="T261" i="1" s="1"/>
  <c r="J256" i="1"/>
  <c r="M256" i="1" s="1"/>
  <c r="S256" i="1" s="1"/>
  <c r="T256" i="1" s="1"/>
  <c r="J250" i="1"/>
  <c r="M250" i="1" s="1"/>
  <c r="S250" i="1" s="1"/>
  <c r="T250" i="1" s="1"/>
  <c r="J245" i="1"/>
  <c r="M245" i="1" s="1"/>
  <c r="S245" i="1" s="1"/>
  <c r="T245" i="1" s="1"/>
  <c r="J237" i="1"/>
  <c r="M237" i="1" s="1"/>
  <c r="S237" i="1" s="1"/>
  <c r="T237" i="1" s="1"/>
  <c r="J229" i="1"/>
  <c r="M229" i="1" s="1"/>
  <c r="S229" i="1" s="1"/>
  <c r="T229" i="1" s="1"/>
  <c r="J221" i="1"/>
  <c r="M221" i="1" s="1"/>
  <c r="S221" i="1" s="1"/>
  <c r="T221" i="1" s="1"/>
  <c r="J213" i="1"/>
  <c r="M213" i="1" s="1"/>
  <c r="S213" i="1" s="1"/>
  <c r="T213" i="1" s="1"/>
  <c r="J205" i="1"/>
  <c r="M205" i="1" s="1"/>
  <c r="S205" i="1" s="1"/>
  <c r="T205" i="1" s="1"/>
  <c r="J197" i="1"/>
  <c r="M197" i="1" s="1"/>
  <c r="S197" i="1" s="1"/>
  <c r="T197" i="1" s="1"/>
  <c r="J189" i="1"/>
  <c r="M189" i="1" s="1"/>
  <c r="S189" i="1" s="1"/>
  <c r="T189" i="1" s="1"/>
  <c r="J181" i="1"/>
  <c r="M181" i="1" s="1"/>
  <c r="J173" i="1"/>
  <c r="M173" i="1" s="1"/>
  <c r="J165" i="1"/>
  <c r="M165" i="1" s="1"/>
  <c r="J157" i="1"/>
  <c r="M157" i="1" s="1"/>
  <c r="J149" i="1"/>
  <c r="M149" i="1" s="1"/>
  <c r="J141" i="1"/>
  <c r="M141" i="1" s="1"/>
  <c r="J133" i="1"/>
  <c r="M133" i="1" s="1"/>
  <c r="J125" i="1"/>
  <c r="M125" i="1" s="1"/>
  <c r="J117" i="1"/>
  <c r="M117" i="1" s="1"/>
  <c r="J109" i="1"/>
  <c r="M109" i="1" s="1"/>
  <c r="J101" i="1"/>
  <c r="M101" i="1" s="1"/>
  <c r="J93" i="1"/>
  <c r="M93" i="1" s="1"/>
  <c r="J85" i="1"/>
  <c r="M85" i="1" s="1"/>
  <c r="J77" i="1"/>
  <c r="M77" i="1" s="1"/>
  <c r="J69" i="1"/>
  <c r="M69" i="1" s="1"/>
  <c r="J60" i="1"/>
  <c r="M60" i="1" s="1"/>
  <c r="J50" i="1"/>
  <c r="M50" i="1" s="1"/>
  <c r="S50" i="1" s="1"/>
  <c r="T50" i="1" s="1"/>
  <c r="J39" i="1"/>
  <c r="M39" i="1" s="1"/>
  <c r="J25" i="1"/>
  <c r="M25" i="1" s="1"/>
  <c r="J7" i="1"/>
  <c r="M7" i="1" s="1"/>
  <c r="K61" i="1"/>
  <c r="L61" i="1" s="1"/>
  <c r="J61" i="1"/>
  <c r="K57" i="1"/>
  <c r="L57" i="1" s="1"/>
  <c r="J57" i="1"/>
  <c r="K53" i="1"/>
  <c r="L53" i="1" s="1"/>
  <c r="J53" i="1"/>
  <c r="K49" i="1"/>
  <c r="L49" i="1" s="1"/>
  <c r="J49" i="1"/>
  <c r="K45" i="1"/>
  <c r="L45" i="1" s="1"/>
  <c r="J45" i="1"/>
  <c r="K41" i="1"/>
  <c r="L41" i="1" s="1"/>
  <c r="J41" i="1"/>
  <c r="K37" i="1"/>
  <c r="L37" i="1" s="1"/>
  <c r="J37" i="1"/>
  <c r="K29" i="1"/>
  <c r="L29" i="1" s="1"/>
  <c r="J29" i="1"/>
  <c r="K21" i="1"/>
  <c r="L21" i="1" s="1"/>
  <c r="J21" i="1"/>
  <c r="K17" i="1"/>
  <c r="L17" i="1" s="1"/>
  <c r="J17" i="1"/>
  <c r="K13" i="1"/>
  <c r="L13" i="1" s="1"/>
  <c r="J13" i="1"/>
  <c r="K5" i="1"/>
  <c r="L5" i="1" s="1"/>
  <c r="J5" i="1"/>
  <c r="J393" i="1"/>
  <c r="M393" i="1" s="1"/>
  <c r="S393" i="1" s="1"/>
  <c r="T393" i="1" s="1"/>
  <c r="J389" i="1"/>
  <c r="M389" i="1" s="1"/>
  <c r="S389" i="1" s="1"/>
  <c r="T389" i="1" s="1"/>
  <c r="J385" i="1"/>
  <c r="M385" i="1" s="1"/>
  <c r="S385" i="1" s="1"/>
  <c r="T385" i="1" s="1"/>
  <c r="J381" i="1"/>
  <c r="M381" i="1" s="1"/>
  <c r="S381" i="1" s="1"/>
  <c r="T381" i="1" s="1"/>
  <c r="J377" i="1"/>
  <c r="M377" i="1" s="1"/>
  <c r="S377" i="1" s="1"/>
  <c r="T377" i="1" s="1"/>
  <c r="J373" i="1"/>
  <c r="M373" i="1" s="1"/>
  <c r="S373" i="1" s="1"/>
  <c r="T373" i="1" s="1"/>
  <c r="J369" i="1"/>
  <c r="M369" i="1" s="1"/>
  <c r="S369" i="1" s="1"/>
  <c r="T369" i="1" s="1"/>
  <c r="J365" i="1"/>
  <c r="M365" i="1" s="1"/>
  <c r="S365" i="1" s="1"/>
  <c r="T365" i="1" s="1"/>
  <c r="J361" i="1"/>
  <c r="M361" i="1" s="1"/>
  <c r="S361" i="1" s="1"/>
  <c r="T361" i="1" s="1"/>
  <c r="J357" i="1"/>
  <c r="M357" i="1" s="1"/>
  <c r="S357" i="1" s="1"/>
  <c r="T357" i="1" s="1"/>
  <c r="J353" i="1"/>
  <c r="M353" i="1" s="1"/>
  <c r="S353" i="1" s="1"/>
  <c r="T353" i="1" s="1"/>
  <c r="J345" i="1"/>
  <c r="M345" i="1" s="1"/>
  <c r="S345" i="1" s="1"/>
  <c r="T345" i="1" s="1"/>
  <c r="J341" i="1"/>
  <c r="M341" i="1" s="1"/>
  <c r="S341" i="1" s="1"/>
  <c r="T341" i="1" s="1"/>
  <c r="J337" i="1"/>
  <c r="M337" i="1" s="1"/>
  <c r="S337" i="1" s="1"/>
  <c r="T337" i="1" s="1"/>
  <c r="J333" i="1"/>
  <c r="M333" i="1" s="1"/>
  <c r="S333" i="1" s="1"/>
  <c r="T333" i="1" s="1"/>
  <c r="J329" i="1"/>
  <c r="M329" i="1" s="1"/>
  <c r="S329" i="1" s="1"/>
  <c r="T329" i="1" s="1"/>
  <c r="J325" i="1"/>
  <c r="M325" i="1" s="1"/>
  <c r="S325" i="1" s="1"/>
  <c r="T325" i="1" s="1"/>
  <c r="J321" i="1"/>
  <c r="M321" i="1" s="1"/>
  <c r="S321" i="1" s="1"/>
  <c r="T321" i="1" s="1"/>
  <c r="J313" i="1"/>
  <c r="M313" i="1" s="1"/>
  <c r="S313" i="1" s="1"/>
  <c r="T313" i="1" s="1"/>
  <c r="J309" i="1"/>
  <c r="M309" i="1" s="1"/>
  <c r="S309" i="1" s="1"/>
  <c r="T309" i="1" s="1"/>
  <c r="J305" i="1"/>
  <c r="M305" i="1" s="1"/>
  <c r="S305" i="1" s="1"/>
  <c r="T305" i="1" s="1"/>
  <c r="J301" i="1"/>
  <c r="M301" i="1" s="1"/>
  <c r="S301" i="1" s="1"/>
  <c r="T301" i="1" s="1"/>
  <c r="J297" i="1"/>
  <c r="M297" i="1" s="1"/>
  <c r="S297" i="1" s="1"/>
  <c r="T297" i="1" s="1"/>
  <c r="J292" i="1"/>
  <c r="M292" i="1" s="1"/>
  <c r="S292" i="1" s="1"/>
  <c r="T292" i="1" s="1"/>
  <c r="J286" i="1"/>
  <c r="M286" i="1" s="1"/>
  <c r="S286" i="1" s="1"/>
  <c r="T286" i="1" s="1"/>
  <c r="J281" i="1"/>
  <c r="M281" i="1" s="1"/>
  <c r="S281" i="1" s="1"/>
  <c r="T281" i="1" s="1"/>
  <c r="J276" i="1"/>
  <c r="M276" i="1" s="1"/>
  <c r="S276" i="1" s="1"/>
  <c r="T276" i="1" s="1"/>
  <c r="J270" i="1"/>
  <c r="M270" i="1" s="1"/>
  <c r="S270" i="1" s="1"/>
  <c r="T270" i="1" s="1"/>
  <c r="J265" i="1"/>
  <c r="M265" i="1" s="1"/>
  <c r="S265" i="1" s="1"/>
  <c r="T265" i="1" s="1"/>
  <c r="J260" i="1"/>
  <c r="M260" i="1" s="1"/>
  <c r="S260" i="1" s="1"/>
  <c r="T260" i="1" s="1"/>
  <c r="J254" i="1"/>
  <c r="M254" i="1" s="1"/>
  <c r="S254" i="1" s="1"/>
  <c r="T254" i="1" s="1"/>
  <c r="J249" i="1"/>
  <c r="M249" i="1" s="1"/>
  <c r="S249" i="1" s="1"/>
  <c r="T249" i="1" s="1"/>
  <c r="J242" i="1"/>
  <c r="M242" i="1" s="1"/>
  <c r="S242" i="1" s="1"/>
  <c r="T242" i="1" s="1"/>
  <c r="J234" i="1"/>
  <c r="M234" i="1" s="1"/>
  <c r="S234" i="1" s="1"/>
  <c r="T234" i="1" s="1"/>
  <c r="J226" i="1"/>
  <c r="M226" i="1" s="1"/>
  <c r="S226" i="1" s="1"/>
  <c r="T226" i="1" s="1"/>
  <c r="J218" i="1"/>
  <c r="M218" i="1" s="1"/>
  <c r="S218" i="1" s="1"/>
  <c r="T218" i="1" s="1"/>
  <c r="J210" i="1"/>
  <c r="M210" i="1" s="1"/>
  <c r="S210" i="1" s="1"/>
  <c r="T210" i="1" s="1"/>
  <c r="J202" i="1"/>
  <c r="M202" i="1" s="1"/>
  <c r="S202" i="1" s="1"/>
  <c r="T202" i="1" s="1"/>
  <c r="J194" i="1"/>
  <c r="M194" i="1" s="1"/>
  <c r="J186" i="1"/>
  <c r="M186" i="1" s="1"/>
  <c r="S186" i="1" s="1"/>
  <c r="T186" i="1" s="1"/>
  <c r="J178" i="1"/>
  <c r="M178" i="1" s="1"/>
  <c r="J170" i="1"/>
  <c r="M170" i="1" s="1"/>
  <c r="J162" i="1"/>
  <c r="M162" i="1" s="1"/>
  <c r="J154" i="1"/>
  <c r="M154" i="1" s="1"/>
  <c r="J146" i="1"/>
  <c r="M146" i="1" s="1"/>
  <c r="J138" i="1"/>
  <c r="M138" i="1" s="1"/>
  <c r="J130" i="1"/>
  <c r="M130" i="1" s="1"/>
  <c r="J122" i="1"/>
  <c r="M122" i="1" s="1"/>
  <c r="J114" i="1"/>
  <c r="M114" i="1" s="1"/>
  <c r="J106" i="1"/>
  <c r="M106" i="1" s="1"/>
  <c r="J98" i="1"/>
  <c r="M98" i="1" s="1"/>
  <c r="J90" i="1"/>
  <c r="M90" i="1" s="1"/>
  <c r="J82" i="1"/>
  <c r="M82" i="1" s="1"/>
  <c r="J74" i="1"/>
  <c r="M74" i="1" s="1"/>
  <c r="J66" i="1"/>
  <c r="M66" i="1" s="1"/>
  <c r="J56" i="1"/>
  <c r="M56" i="1" s="1"/>
  <c r="J46" i="1"/>
  <c r="M46" i="1" s="1"/>
  <c r="J34" i="1"/>
  <c r="M34" i="1" s="1"/>
  <c r="J19" i="1"/>
  <c r="M19" i="1" s="1"/>
  <c r="J2" i="1"/>
  <c r="M2" i="1" s="1"/>
  <c r="K244" i="1"/>
  <c r="L244" i="1" s="1"/>
  <c r="J244" i="1"/>
  <c r="K240" i="1"/>
  <c r="L240" i="1" s="1"/>
  <c r="J240" i="1"/>
  <c r="K236" i="1"/>
  <c r="L236" i="1" s="1"/>
  <c r="J236" i="1"/>
  <c r="K232" i="1"/>
  <c r="L232" i="1" s="1"/>
  <c r="J232" i="1"/>
  <c r="K228" i="1"/>
  <c r="L228" i="1" s="1"/>
  <c r="J228" i="1"/>
  <c r="K224" i="1"/>
  <c r="L224" i="1" s="1"/>
  <c r="J224" i="1"/>
  <c r="K220" i="1"/>
  <c r="L220" i="1" s="1"/>
  <c r="J220" i="1"/>
  <c r="K216" i="1"/>
  <c r="L216" i="1" s="1"/>
  <c r="J216" i="1"/>
  <c r="K212" i="1"/>
  <c r="L212" i="1" s="1"/>
  <c r="J212" i="1"/>
  <c r="K208" i="1"/>
  <c r="L208" i="1" s="1"/>
  <c r="J208" i="1"/>
  <c r="K204" i="1"/>
  <c r="L204" i="1" s="1"/>
  <c r="J204" i="1"/>
  <c r="K200" i="1"/>
  <c r="L200" i="1" s="1"/>
  <c r="J200" i="1"/>
  <c r="K196" i="1"/>
  <c r="L196" i="1" s="1"/>
  <c r="J196" i="1"/>
  <c r="K192" i="1"/>
  <c r="L192" i="1" s="1"/>
  <c r="J192" i="1"/>
  <c r="K188" i="1"/>
  <c r="L188" i="1" s="1"/>
  <c r="J188" i="1"/>
  <c r="K184" i="1"/>
  <c r="L184" i="1" s="1"/>
  <c r="J184" i="1"/>
  <c r="K180" i="1"/>
  <c r="L180" i="1" s="1"/>
  <c r="J180" i="1"/>
  <c r="K176" i="1"/>
  <c r="L176" i="1" s="1"/>
  <c r="J176" i="1"/>
  <c r="K172" i="1"/>
  <c r="L172" i="1" s="1"/>
  <c r="J172" i="1"/>
  <c r="K168" i="1"/>
  <c r="L168" i="1" s="1"/>
  <c r="J168" i="1"/>
  <c r="K164" i="1"/>
  <c r="L164" i="1" s="1"/>
  <c r="J164" i="1"/>
  <c r="K160" i="1"/>
  <c r="L160" i="1" s="1"/>
  <c r="J160" i="1"/>
  <c r="K156" i="1"/>
  <c r="L156" i="1" s="1"/>
  <c r="J156" i="1"/>
  <c r="K152" i="1"/>
  <c r="L152" i="1" s="1"/>
  <c r="J152" i="1"/>
  <c r="K148" i="1"/>
  <c r="L148" i="1" s="1"/>
  <c r="J148" i="1"/>
  <c r="K144" i="1"/>
  <c r="L144" i="1" s="1"/>
  <c r="J144" i="1"/>
  <c r="K140" i="1"/>
  <c r="L140" i="1" s="1"/>
  <c r="J140" i="1"/>
  <c r="K136" i="1"/>
  <c r="L136" i="1" s="1"/>
  <c r="J136" i="1"/>
  <c r="K132" i="1"/>
  <c r="L132" i="1" s="1"/>
  <c r="J132" i="1"/>
  <c r="K128" i="1"/>
  <c r="L128" i="1" s="1"/>
  <c r="J128" i="1"/>
  <c r="K124" i="1"/>
  <c r="L124" i="1" s="1"/>
  <c r="J124" i="1"/>
  <c r="K120" i="1"/>
  <c r="L120" i="1" s="1"/>
  <c r="J120" i="1"/>
  <c r="K116" i="1"/>
  <c r="L116" i="1" s="1"/>
  <c r="J116" i="1"/>
  <c r="K112" i="1"/>
  <c r="L112" i="1" s="1"/>
  <c r="J112" i="1"/>
  <c r="K108" i="1"/>
  <c r="L108" i="1" s="1"/>
  <c r="J108" i="1"/>
  <c r="K104" i="1"/>
  <c r="L104" i="1" s="1"/>
  <c r="J104" i="1"/>
  <c r="K100" i="1"/>
  <c r="L100" i="1" s="1"/>
  <c r="J100" i="1"/>
  <c r="K96" i="1"/>
  <c r="L96" i="1" s="1"/>
  <c r="J96" i="1"/>
  <c r="K92" i="1"/>
  <c r="L92" i="1" s="1"/>
  <c r="J92" i="1"/>
  <c r="K88" i="1"/>
  <c r="L88" i="1" s="1"/>
  <c r="J88" i="1"/>
  <c r="K84" i="1"/>
  <c r="L84" i="1" s="1"/>
  <c r="J84" i="1"/>
  <c r="K80" i="1"/>
  <c r="L80" i="1" s="1"/>
  <c r="J80" i="1"/>
  <c r="K76" i="1"/>
  <c r="L76" i="1" s="1"/>
  <c r="J76" i="1"/>
  <c r="K72" i="1"/>
  <c r="L72" i="1" s="1"/>
  <c r="J72" i="1"/>
  <c r="K68" i="1"/>
  <c r="L68" i="1" s="1"/>
  <c r="J68" i="1"/>
  <c r="K64" i="1"/>
  <c r="L64" i="1" s="1"/>
  <c r="J64" i="1"/>
  <c r="K52" i="1"/>
  <c r="L52" i="1" s="1"/>
  <c r="J52" i="1"/>
  <c r="K48" i="1"/>
  <c r="L48" i="1" s="1"/>
  <c r="J48" i="1"/>
  <c r="K36" i="1"/>
  <c r="L36" i="1" s="1"/>
  <c r="J36" i="1"/>
  <c r="J32" i="1"/>
  <c r="K32" i="1"/>
  <c r="L32" i="1" s="1"/>
  <c r="J28" i="1"/>
  <c r="K28" i="1"/>
  <c r="L28" i="1" s="1"/>
  <c r="K24" i="1"/>
  <c r="L24" i="1" s="1"/>
  <c r="J24" i="1"/>
  <c r="K20" i="1"/>
  <c r="L20" i="1" s="1"/>
  <c r="J20" i="1"/>
  <c r="J16" i="1"/>
  <c r="K16" i="1"/>
  <c r="L16" i="1" s="1"/>
  <c r="J12" i="1"/>
  <c r="K12" i="1"/>
  <c r="L12" i="1" s="1"/>
  <c r="K8" i="1"/>
  <c r="L8" i="1" s="1"/>
  <c r="J8" i="1"/>
  <c r="K4" i="1"/>
  <c r="L4" i="1" s="1"/>
  <c r="J4" i="1"/>
  <c r="J392" i="1"/>
  <c r="M392" i="1" s="1"/>
  <c r="S392" i="1" s="1"/>
  <c r="T392" i="1" s="1"/>
  <c r="J388" i="1"/>
  <c r="M388" i="1" s="1"/>
  <c r="S388" i="1" s="1"/>
  <c r="T388" i="1" s="1"/>
  <c r="J384" i="1"/>
  <c r="M384" i="1" s="1"/>
  <c r="S384" i="1" s="1"/>
  <c r="T384" i="1" s="1"/>
  <c r="J380" i="1"/>
  <c r="M380" i="1" s="1"/>
  <c r="S380" i="1" s="1"/>
  <c r="T380" i="1" s="1"/>
  <c r="J376" i="1"/>
  <c r="M376" i="1" s="1"/>
  <c r="S376" i="1" s="1"/>
  <c r="T376" i="1" s="1"/>
  <c r="J372" i="1"/>
  <c r="M372" i="1" s="1"/>
  <c r="S372" i="1" s="1"/>
  <c r="T372" i="1" s="1"/>
  <c r="J368" i="1"/>
  <c r="M368" i="1" s="1"/>
  <c r="S368" i="1" s="1"/>
  <c r="T368" i="1" s="1"/>
  <c r="J364" i="1"/>
  <c r="M364" i="1" s="1"/>
  <c r="S364" i="1" s="1"/>
  <c r="T364" i="1" s="1"/>
  <c r="J360" i="1"/>
  <c r="M360" i="1" s="1"/>
  <c r="S360" i="1" s="1"/>
  <c r="T360" i="1" s="1"/>
  <c r="J356" i="1"/>
  <c r="M356" i="1" s="1"/>
  <c r="S356" i="1" s="1"/>
  <c r="T356" i="1" s="1"/>
  <c r="J352" i="1"/>
  <c r="M352" i="1" s="1"/>
  <c r="S352" i="1" s="1"/>
  <c r="T352" i="1" s="1"/>
  <c r="J348" i="1"/>
  <c r="M348" i="1" s="1"/>
  <c r="S348" i="1" s="1"/>
  <c r="T348" i="1" s="1"/>
  <c r="J344" i="1"/>
  <c r="M344" i="1" s="1"/>
  <c r="S344" i="1" s="1"/>
  <c r="T344" i="1" s="1"/>
  <c r="J340" i="1"/>
  <c r="M340" i="1" s="1"/>
  <c r="S340" i="1" s="1"/>
  <c r="T340" i="1" s="1"/>
  <c r="J336" i="1"/>
  <c r="M336" i="1" s="1"/>
  <c r="S336" i="1" s="1"/>
  <c r="T336" i="1" s="1"/>
  <c r="J332" i="1"/>
  <c r="M332" i="1" s="1"/>
  <c r="S332" i="1" s="1"/>
  <c r="T332" i="1" s="1"/>
  <c r="J328" i="1"/>
  <c r="M328" i="1" s="1"/>
  <c r="S328" i="1" s="1"/>
  <c r="T328" i="1" s="1"/>
  <c r="J324" i="1"/>
  <c r="M324" i="1" s="1"/>
  <c r="S324" i="1" s="1"/>
  <c r="T324" i="1" s="1"/>
  <c r="J320" i="1"/>
  <c r="M320" i="1" s="1"/>
  <c r="S320" i="1" s="1"/>
  <c r="T320" i="1" s="1"/>
  <c r="J316" i="1"/>
  <c r="M316" i="1" s="1"/>
  <c r="S316" i="1" s="1"/>
  <c r="T316" i="1" s="1"/>
  <c r="J312" i="1"/>
  <c r="M312" i="1" s="1"/>
  <c r="S312" i="1" s="1"/>
  <c r="T312" i="1" s="1"/>
  <c r="J308" i="1"/>
  <c r="M308" i="1" s="1"/>
  <c r="S308" i="1" s="1"/>
  <c r="T308" i="1" s="1"/>
  <c r="J304" i="1"/>
  <c r="M304" i="1" s="1"/>
  <c r="S304" i="1" s="1"/>
  <c r="T304" i="1" s="1"/>
  <c r="J300" i="1"/>
  <c r="M300" i="1" s="1"/>
  <c r="S300" i="1" s="1"/>
  <c r="T300" i="1" s="1"/>
  <c r="J296" i="1"/>
  <c r="M296" i="1" s="1"/>
  <c r="S296" i="1" s="1"/>
  <c r="T296" i="1" s="1"/>
  <c r="J290" i="1"/>
  <c r="M290" i="1" s="1"/>
  <c r="S290" i="1" s="1"/>
  <c r="T290" i="1" s="1"/>
  <c r="J285" i="1"/>
  <c r="M285" i="1" s="1"/>
  <c r="S285" i="1" s="1"/>
  <c r="T285" i="1" s="1"/>
  <c r="J280" i="1"/>
  <c r="M280" i="1" s="1"/>
  <c r="S280" i="1" s="1"/>
  <c r="T280" i="1" s="1"/>
  <c r="J274" i="1"/>
  <c r="M274" i="1" s="1"/>
  <c r="S274" i="1" s="1"/>
  <c r="T274" i="1" s="1"/>
  <c r="J269" i="1"/>
  <c r="M269" i="1" s="1"/>
  <c r="S269" i="1" s="1"/>
  <c r="T269" i="1" s="1"/>
  <c r="J264" i="1"/>
  <c r="M264" i="1" s="1"/>
  <c r="S264" i="1" s="1"/>
  <c r="T264" i="1" s="1"/>
  <c r="J258" i="1"/>
  <c r="M258" i="1" s="1"/>
  <c r="S258" i="1" s="1"/>
  <c r="T258" i="1" s="1"/>
  <c r="J253" i="1"/>
  <c r="M253" i="1" s="1"/>
  <c r="S253" i="1" s="1"/>
  <c r="T253" i="1" s="1"/>
  <c r="J248" i="1"/>
  <c r="M248" i="1" s="1"/>
  <c r="S248" i="1" s="1"/>
  <c r="T248" i="1" s="1"/>
  <c r="J241" i="1"/>
  <c r="M241" i="1" s="1"/>
  <c r="S241" i="1" s="1"/>
  <c r="T241" i="1" s="1"/>
  <c r="J233" i="1"/>
  <c r="M233" i="1" s="1"/>
  <c r="S233" i="1" s="1"/>
  <c r="T233" i="1" s="1"/>
  <c r="J225" i="1"/>
  <c r="M225" i="1" s="1"/>
  <c r="S225" i="1" s="1"/>
  <c r="T225" i="1" s="1"/>
  <c r="J217" i="1"/>
  <c r="M217" i="1" s="1"/>
  <c r="S217" i="1" s="1"/>
  <c r="T217" i="1" s="1"/>
  <c r="J209" i="1"/>
  <c r="M209" i="1" s="1"/>
  <c r="S209" i="1" s="1"/>
  <c r="T209" i="1" s="1"/>
  <c r="J201" i="1"/>
  <c r="M201" i="1" s="1"/>
  <c r="S201" i="1" s="1"/>
  <c r="T201" i="1" s="1"/>
  <c r="J193" i="1"/>
  <c r="M193" i="1" s="1"/>
  <c r="J185" i="1"/>
  <c r="M185" i="1" s="1"/>
  <c r="S185" i="1" s="1"/>
  <c r="T185" i="1" s="1"/>
  <c r="J177" i="1"/>
  <c r="M177" i="1" s="1"/>
  <c r="J169" i="1"/>
  <c r="M169" i="1" s="1"/>
  <c r="J161" i="1"/>
  <c r="M161" i="1" s="1"/>
  <c r="J153" i="1"/>
  <c r="M153" i="1" s="1"/>
  <c r="J145" i="1"/>
  <c r="M145" i="1" s="1"/>
  <c r="J137" i="1"/>
  <c r="M137" i="1" s="1"/>
  <c r="J129" i="1"/>
  <c r="M129" i="1" s="1"/>
  <c r="J121" i="1"/>
  <c r="M121" i="1" s="1"/>
  <c r="J113" i="1"/>
  <c r="M113" i="1" s="1"/>
  <c r="J105" i="1"/>
  <c r="M105" i="1" s="1"/>
  <c r="J97" i="1"/>
  <c r="M97" i="1" s="1"/>
  <c r="J89" i="1"/>
  <c r="M89" i="1" s="1"/>
  <c r="J81" i="1"/>
  <c r="M81" i="1" s="1"/>
  <c r="J73" i="1"/>
  <c r="M73" i="1" s="1"/>
  <c r="J65" i="1"/>
  <c r="M65" i="1" s="1"/>
  <c r="J55" i="1"/>
  <c r="M55" i="1" s="1"/>
  <c r="J44" i="1"/>
  <c r="M44" i="1" s="1"/>
  <c r="J33" i="1"/>
  <c r="M33" i="1" s="1"/>
  <c r="J18" i="1"/>
  <c r="M18" i="1" s="1"/>
  <c r="K112" i="2"/>
  <c r="L112" i="2" s="1"/>
  <c r="J112" i="2"/>
  <c r="K84" i="2"/>
  <c r="L84" i="2" s="1"/>
  <c r="J84" i="2"/>
  <c r="K48" i="2"/>
  <c r="L48" i="2" s="1"/>
  <c r="J48" i="2"/>
  <c r="J36" i="2"/>
  <c r="K36" i="2"/>
  <c r="L36" i="2" s="1"/>
  <c r="K20" i="2"/>
  <c r="L20" i="2" s="1"/>
  <c r="J20" i="2"/>
  <c r="K4" i="2"/>
  <c r="L4" i="2" s="1"/>
  <c r="J4" i="2"/>
  <c r="J340" i="2"/>
  <c r="M340" i="2" s="1"/>
  <c r="J324" i="2"/>
  <c r="M324" i="2" s="1"/>
  <c r="J108" i="2"/>
  <c r="M108" i="2" s="1"/>
  <c r="R108" i="2" s="1"/>
  <c r="S108" i="2" s="1"/>
  <c r="J44" i="2"/>
  <c r="M44" i="2" s="1"/>
  <c r="R44" i="2" s="1"/>
  <c r="S44" i="2" s="1"/>
  <c r="K248" i="2"/>
  <c r="L248" i="2" s="1"/>
  <c r="M248" i="2" s="1"/>
  <c r="K224" i="2"/>
  <c r="L224" i="2" s="1"/>
  <c r="M224" i="2" s="1"/>
  <c r="K168" i="2"/>
  <c r="L168" i="2" s="1"/>
  <c r="M168" i="2" s="1"/>
  <c r="K40" i="2"/>
  <c r="L40" i="2" s="1"/>
  <c r="M40" i="2" s="1"/>
  <c r="R40" i="2" s="1"/>
  <c r="S40" i="2" s="1"/>
  <c r="K135" i="2"/>
  <c r="L135" i="2" s="1"/>
  <c r="J135" i="2"/>
  <c r="K103" i="2"/>
  <c r="L103" i="2" s="1"/>
  <c r="J103" i="2"/>
  <c r="J99" i="2"/>
  <c r="K99" i="2"/>
  <c r="L99" i="2" s="1"/>
  <c r="J91" i="2"/>
  <c r="K91" i="2"/>
  <c r="L91" i="2" s="1"/>
  <c r="K87" i="2"/>
  <c r="L87" i="2" s="1"/>
  <c r="J87" i="2"/>
  <c r="K71" i="2"/>
  <c r="L71" i="2" s="1"/>
  <c r="J71" i="2"/>
  <c r="K55" i="2"/>
  <c r="L55" i="2" s="1"/>
  <c r="J55" i="2"/>
  <c r="J51" i="2"/>
  <c r="K51" i="2"/>
  <c r="L51" i="2" s="1"/>
  <c r="J43" i="2"/>
  <c r="K43" i="2"/>
  <c r="L43" i="2" s="1"/>
  <c r="K39" i="2"/>
  <c r="L39" i="2" s="1"/>
  <c r="J39" i="2"/>
  <c r="J35" i="2"/>
  <c r="K35" i="2"/>
  <c r="L35" i="2" s="1"/>
  <c r="J27" i="2"/>
  <c r="K27" i="2"/>
  <c r="L27" i="2" s="1"/>
  <c r="K23" i="2"/>
  <c r="L23" i="2" s="1"/>
  <c r="J23" i="2"/>
  <c r="K7" i="2"/>
  <c r="L7" i="2" s="1"/>
  <c r="J7" i="2"/>
  <c r="J339" i="2"/>
  <c r="M339" i="2" s="1"/>
  <c r="J328" i="2"/>
  <c r="M328" i="2" s="1"/>
  <c r="J323" i="2"/>
  <c r="M323" i="2" s="1"/>
  <c r="J312" i="2"/>
  <c r="M312" i="2" s="1"/>
  <c r="J296" i="2"/>
  <c r="M296" i="2" s="1"/>
  <c r="J280" i="2"/>
  <c r="M280" i="2" s="1"/>
  <c r="J264" i="2"/>
  <c r="M264" i="2" s="1"/>
  <c r="J232" i="2"/>
  <c r="M232" i="2" s="1"/>
  <c r="J208" i="2"/>
  <c r="M208" i="2" s="1"/>
  <c r="J200" i="2"/>
  <c r="M200" i="2" s="1"/>
  <c r="J184" i="2"/>
  <c r="M184" i="2" s="1"/>
  <c r="J176" i="2"/>
  <c r="M176" i="2" s="1"/>
  <c r="J160" i="2"/>
  <c r="M160" i="2" s="1"/>
  <c r="J152" i="2"/>
  <c r="M152" i="2" s="1"/>
  <c r="J144" i="2"/>
  <c r="M144" i="2" s="1"/>
  <c r="J136" i="2"/>
  <c r="M136" i="2" s="1"/>
  <c r="J104" i="2"/>
  <c r="M104" i="2" s="1"/>
  <c r="R104" i="2" s="1"/>
  <c r="S104" i="2" s="1"/>
  <c r="J72" i="2"/>
  <c r="M72" i="2" s="1"/>
  <c r="R72" i="2" s="1"/>
  <c r="S72" i="2" s="1"/>
  <c r="K332" i="2"/>
  <c r="L332" i="2" s="1"/>
  <c r="M332" i="2" s="1"/>
  <c r="K300" i="2"/>
  <c r="L300" i="2" s="1"/>
  <c r="M300" i="2" s="1"/>
  <c r="K236" i="2"/>
  <c r="L236" i="2" s="1"/>
  <c r="M236" i="2" s="1"/>
  <c r="K95" i="2"/>
  <c r="L95" i="2" s="1"/>
  <c r="M95" i="2" s="1"/>
  <c r="R95" i="2" s="1"/>
  <c r="S95" i="2" s="1"/>
  <c r="K67" i="2"/>
  <c r="L67" i="2" s="1"/>
  <c r="M67" i="2" s="1"/>
  <c r="R67" i="2" s="1"/>
  <c r="S67" i="2" s="1"/>
  <c r="K52" i="2"/>
  <c r="L52" i="2" s="1"/>
  <c r="M52" i="2" s="1"/>
  <c r="R52" i="2" s="1"/>
  <c r="S52" i="2" s="1"/>
  <c r="K302" i="2"/>
  <c r="L302" i="2" s="1"/>
  <c r="J302" i="2"/>
  <c r="K298" i="2"/>
  <c r="L298" i="2" s="1"/>
  <c r="J298" i="2"/>
  <c r="K286" i="2"/>
  <c r="L286" i="2" s="1"/>
  <c r="J286" i="2"/>
  <c r="K282" i="2"/>
  <c r="L282" i="2" s="1"/>
  <c r="J282" i="2"/>
  <c r="K270" i="2"/>
  <c r="L270" i="2" s="1"/>
  <c r="J270" i="2"/>
  <c r="K266" i="2"/>
  <c r="L266" i="2" s="1"/>
  <c r="J266" i="2"/>
  <c r="K254" i="2"/>
  <c r="L254" i="2" s="1"/>
  <c r="J254" i="2"/>
  <c r="K250" i="2"/>
  <c r="L250" i="2" s="1"/>
  <c r="J250" i="2"/>
  <c r="K238" i="2"/>
  <c r="L238" i="2" s="1"/>
  <c r="J238" i="2"/>
  <c r="K234" i="2"/>
  <c r="L234" i="2" s="1"/>
  <c r="J234" i="2"/>
  <c r="K226" i="2"/>
  <c r="L226" i="2" s="1"/>
  <c r="J226" i="2"/>
  <c r="K222" i="2"/>
  <c r="L222" i="2" s="1"/>
  <c r="J222" i="2"/>
  <c r="K214" i="2"/>
  <c r="L214" i="2" s="1"/>
  <c r="J214" i="2"/>
  <c r="K210" i="2"/>
  <c r="L210" i="2" s="1"/>
  <c r="J210" i="2"/>
  <c r="K206" i="2"/>
  <c r="L206" i="2" s="1"/>
  <c r="J206" i="2"/>
  <c r="K198" i="2"/>
  <c r="L198" i="2" s="1"/>
  <c r="J198" i="2"/>
  <c r="K194" i="2"/>
  <c r="L194" i="2" s="1"/>
  <c r="J194" i="2"/>
  <c r="K186" i="2"/>
  <c r="L186" i="2" s="1"/>
  <c r="J186" i="2"/>
  <c r="K178" i="2"/>
  <c r="L178" i="2" s="1"/>
  <c r="J178" i="2"/>
  <c r="K170" i="2"/>
  <c r="L170" i="2" s="1"/>
  <c r="J170" i="2"/>
  <c r="K162" i="2"/>
  <c r="L162" i="2" s="1"/>
  <c r="J162" i="2"/>
  <c r="K158" i="2"/>
  <c r="L158" i="2" s="1"/>
  <c r="J158" i="2"/>
  <c r="K150" i="2"/>
  <c r="L150" i="2" s="1"/>
  <c r="J150" i="2"/>
  <c r="K146" i="2"/>
  <c r="L146" i="2" s="1"/>
  <c r="J146" i="2"/>
  <c r="K142" i="2"/>
  <c r="L142" i="2" s="1"/>
  <c r="J142" i="2"/>
  <c r="K122" i="2"/>
  <c r="L122" i="2" s="1"/>
  <c r="J122" i="2"/>
  <c r="K106" i="2"/>
  <c r="L106" i="2" s="1"/>
  <c r="J106" i="2"/>
  <c r="J94" i="2"/>
  <c r="K94" i="2"/>
  <c r="L94" i="2" s="1"/>
  <c r="K78" i="2"/>
  <c r="L78" i="2" s="1"/>
  <c r="J78" i="2"/>
  <c r="K58" i="2"/>
  <c r="L58" i="2" s="1"/>
  <c r="J58" i="2"/>
  <c r="K42" i="2"/>
  <c r="L42" i="2" s="1"/>
  <c r="J42" i="2"/>
  <c r="J30" i="2"/>
  <c r="K30" i="2"/>
  <c r="L30" i="2" s="1"/>
  <c r="K14" i="2"/>
  <c r="L14" i="2" s="1"/>
  <c r="J14" i="2"/>
  <c r="J348" i="2"/>
  <c r="M348" i="2" s="1"/>
  <c r="J343" i="2"/>
  <c r="M343" i="2" s="1"/>
  <c r="J338" i="2"/>
  <c r="M338" i="2" s="1"/>
  <c r="J327" i="2"/>
  <c r="M327" i="2" s="1"/>
  <c r="J316" i="2"/>
  <c r="M316" i="2" s="1"/>
  <c r="J311" i="2"/>
  <c r="M311" i="2" s="1"/>
  <c r="J303" i="2"/>
  <c r="M303" i="2" s="1"/>
  <c r="J295" i="2"/>
  <c r="M295" i="2" s="1"/>
  <c r="J287" i="2"/>
  <c r="M287" i="2" s="1"/>
  <c r="J279" i="2"/>
  <c r="M279" i="2" s="1"/>
  <c r="J271" i="2"/>
  <c r="M271" i="2" s="1"/>
  <c r="J263" i="2"/>
  <c r="M263" i="2" s="1"/>
  <c r="J255" i="2"/>
  <c r="M255" i="2" s="1"/>
  <c r="J247" i="2"/>
  <c r="M247" i="2" s="1"/>
  <c r="J239" i="2"/>
  <c r="M239" i="2" s="1"/>
  <c r="J231" i="2"/>
  <c r="M231" i="2" s="1"/>
  <c r="J223" i="2"/>
  <c r="M223" i="2" s="1"/>
  <c r="J215" i="2"/>
  <c r="M215" i="2" s="1"/>
  <c r="J207" i="2"/>
  <c r="M207" i="2" s="1"/>
  <c r="J199" i="2"/>
  <c r="M199" i="2" s="1"/>
  <c r="J191" i="2"/>
  <c r="M191" i="2" s="1"/>
  <c r="J183" i="2"/>
  <c r="M183" i="2" s="1"/>
  <c r="J175" i="2"/>
  <c r="M175" i="2" s="1"/>
  <c r="J167" i="2"/>
  <c r="M167" i="2" s="1"/>
  <c r="J159" i="2"/>
  <c r="M159" i="2" s="1"/>
  <c r="J151" i="2"/>
  <c r="M151" i="2" s="1"/>
  <c r="J143" i="2"/>
  <c r="M143" i="2" s="1"/>
  <c r="J134" i="2"/>
  <c r="M134" i="2" s="1"/>
  <c r="J124" i="2"/>
  <c r="M124" i="2" s="1"/>
  <c r="R124" i="2" s="1"/>
  <c r="S124" i="2" s="1"/>
  <c r="J113" i="2"/>
  <c r="M113" i="2" s="1"/>
  <c r="R113" i="2" s="1"/>
  <c r="S113" i="2" s="1"/>
  <c r="J102" i="2"/>
  <c r="M102" i="2" s="1"/>
  <c r="R102" i="2" s="1"/>
  <c r="S102" i="2" s="1"/>
  <c r="J92" i="2"/>
  <c r="M92" i="2" s="1"/>
  <c r="R92" i="2" s="1"/>
  <c r="S92" i="2" s="1"/>
  <c r="J81" i="2"/>
  <c r="M81" i="2" s="1"/>
  <c r="R81" i="2" s="1"/>
  <c r="S81" i="2" s="1"/>
  <c r="J70" i="2"/>
  <c r="M70" i="2" s="1"/>
  <c r="R70" i="2" s="1"/>
  <c r="S70" i="2" s="1"/>
  <c r="J60" i="2"/>
  <c r="M60" i="2" s="1"/>
  <c r="R60" i="2" s="1"/>
  <c r="S60" i="2" s="1"/>
  <c r="J49" i="2"/>
  <c r="M49" i="2" s="1"/>
  <c r="R49" i="2" s="1"/>
  <c r="S49" i="2" s="1"/>
  <c r="J28" i="2"/>
  <c r="M28" i="2" s="1"/>
  <c r="R28" i="2" s="1"/>
  <c r="S28" i="2" s="1"/>
  <c r="J6" i="2"/>
  <c r="M6" i="2" s="1"/>
  <c r="R6" i="2" s="1"/>
  <c r="S6" i="2" s="1"/>
  <c r="K349" i="2"/>
  <c r="L349" i="2" s="1"/>
  <c r="M349" i="2" s="1"/>
  <c r="K317" i="2"/>
  <c r="L317" i="2" s="1"/>
  <c r="M317" i="2" s="1"/>
  <c r="K306" i="2"/>
  <c r="L306" i="2" s="1"/>
  <c r="M306" i="2" s="1"/>
  <c r="K285" i="2"/>
  <c r="L285" i="2" s="1"/>
  <c r="M285" i="2" s="1"/>
  <c r="K274" i="2"/>
  <c r="L274" i="2" s="1"/>
  <c r="M274" i="2" s="1"/>
  <c r="K253" i="2"/>
  <c r="L253" i="2" s="1"/>
  <c r="M253" i="2" s="1"/>
  <c r="K242" i="2"/>
  <c r="L242" i="2" s="1"/>
  <c r="M242" i="2" s="1"/>
  <c r="K218" i="2"/>
  <c r="L218" i="2" s="1"/>
  <c r="M218" i="2" s="1"/>
  <c r="K190" i="2"/>
  <c r="L190" i="2" s="1"/>
  <c r="M190" i="2" s="1"/>
  <c r="K132" i="2"/>
  <c r="L132" i="2" s="1"/>
  <c r="K90" i="2"/>
  <c r="L90" i="2" s="1"/>
  <c r="M90" i="2" s="1"/>
  <c r="R90" i="2" s="1"/>
  <c r="S90" i="2" s="1"/>
  <c r="K75" i="2"/>
  <c r="L75" i="2" s="1"/>
  <c r="M75" i="2" s="1"/>
  <c r="R75" i="2" s="1"/>
  <c r="S75" i="2" s="1"/>
  <c r="K62" i="2"/>
  <c r="L62" i="2" s="1"/>
  <c r="M62" i="2" s="1"/>
  <c r="R62" i="2" s="1"/>
  <c r="S62" i="2" s="1"/>
  <c r="K47" i="2"/>
  <c r="L47" i="2" s="1"/>
  <c r="M47" i="2" s="1"/>
  <c r="R47" i="2" s="1"/>
  <c r="S47" i="2" s="1"/>
  <c r="K32" i="2"/>
  <c r="L32" i="2" s="1"/>
  <c r="M32" i="2" s="1"/>
  <c r="R32" i="2" s="1"/>
  <c r="S32" i="2" s="1"/>
  <c r="K19" i="2"/>
  <c r="L19" i="2" s="1"/>
  <c r="M19" i="2" s="1"/>
  <c r="R19" i="2" s="1"/>
  <c r="S19" i="2" s="1"/>
  <c r="K3" i="2"/>
  <c r="L3" i="2" s="1"/>
  <c r="M3" i="2" s="1"/>
  <c r="R3" i="2" s="1"/>
  <c r="S3" i="2" s="1"/>
  <c r="M132" i="2"/>
  <c r="K128" i="2"/>
  <c r="L128" i="2" s="1"/>
  <c r="J128" i="2"/>
  <c r="J100" i="2"/>
  <c r="K100" i="2"/>
  <c r="L100" i="2" s="1"/>
  <c r="K64" i="2"/>
  <c r="L64" i="2" s="1"/>
  <c r="J64" i="2"/>
  <c r="J76" i="2"/>
  <c r="M76" i="2" s="1"/>
  <c r="R76" i="2" s="1"/>
  <c r="S76" i="2" s="1"/>
  <c r="J12" i="2"/>
  <c r="M12" i="2" s="1"/>
  <c r="R12" i="2" s="1"/>
  <c r="S12" i="2" s="1"/>
  <c r="K344" i="2"/>
  <c r="L344" i="2" s="1"/>
  <c r="M344" i="2" s="1"/>
  <c r="K196" i="2"/>
  <c r="L196" i="2" s="1"/>
  <c r="M196" i="2" s="1"/>
  <c r="K96" i="2"/>
  <c r="L96" i="2" s="1"/>
  <c r="M96" i="2" s="1"/>
  <c r="R96" i="2" s="1"/>
  <c r="S96" i="2" s="1"/>
  <c r="K68" i="2"/>
  <c r="L68" i="2" s="1"/>
  <c r="M68" i="2" s="1"/>
  <c r="R68" i="2" s="1"/>
  <c r="S68" i="2" s="1"/>
  <c r="J2" i="2"/>
  <c r="M2" i="2" s="1"/>
  <c r="R2" i="2" s="1"/>
  <c r="S2" i="2" s="1"/>
  <c r="J127" i="2"/>
  <c r="K127" i="2"/>
  <c r="L127" i="2" s="1"/>
  <c r="K119" i="2"/>
  <c r="L119" i="2" s="1"/>
  <c r="J119" i="2"/>
  <c r="J115" i="2"/>
  <c r="K115" i="2"/>
  <c r="L115" i="2" s="1"/>
  <c r="J107" i="2"/>
  <c r="K107" i="2"/>
  <c r="L107" i="2" s="1"/>
  <c r="J79" i="2"/>
  <c r="K79" i="2"/>
  <c r="L79" i="2" s="1"/>
  <c r="J63" i="2"/>
  <c r="K63" i="2"/>
  <c r="L63" i="2" s="1"/>
  <c r="J15" i="2"/>
  <c r="K15" i="2"/>
  <c r="L15" i="2" s="1"/>
  <c r="J304" i="2"/>
  <c r="M304" i="2" s="1"/>
  <c r="J288" i="2"/>
  <c r="M288" i="2" s="1"/>
  <c r="J272" i="2"/>
  <c r="M272" i="2" s="1"/>
  <c r="J256" i="2"/>
  <c r="M256" i="2" s="1"/>
  <c r="J240" i="2"/>
  <c r="M240" i="2" s="1"/>
  <c r="J216" i="2"/>
  <c r="M216" i="2" s="1"/>
  <c r="J192" i="2"/>
  <c r="M192" i="2" s="1"/>
  <c r="J8" i="2"/>
  <c r="M8" i="2" s="1"/>
  <c r="R8" i="2" s="1"/>
  <c r="S8" i="2" s="1"/>
  <c r="K268" i="2"/>
  <c r="L268" i="2" s="1"/>
  <c r="M268" i="2" s="1"/>
  <c r="K180" i="2"/>
  <c r="L180" i="2" s="1"/>
  <c r="M180" i="2" s="1"/>
  <c r="K123" i="2"/>
  <c r="L123" i="2" s="1"/>
  <c r="M123" i="2" s="1"/>
  <c r="R123" i="2" s="1"/>
  <c r="S123" i="2" s="1"/>
  <c r="K80" i="2"/>
  <c r="L80" i="2" s="1"/>
  <c r="M80" i="2" s="1"/>
  <c r="R80" i="2" s="1"/>
  <c r="S80" i="2" s="1"/>
  <c r="K24" i="2"/>
  <c r="L24" i="2" s="1"/>
  <c r="M24" i="2" s="1"/>
  <c r="R24" i="2" s="1"/>
  <c r="S24" i="2" s="1"/>
  <c r="K345" i="2"/>
  <c r="L345" i="2" s="1"/>
  <c r="J345" i="2"/>
  <c r="J341" i="2"/>
  <c r="K341" i="2"/>
  <c r="L341" i="2" s="1"/>
  <c r="K329" i="2"/>
  <c r="L329" i="2" s="1"/>
  <c r="J329" i="2"/>
  <c r="J325" i="2"/>
  <c r="K325" i="2"/>
  <c r="L325" i="2" s="1"/>
  <c r="K313" i="2"/>
  <c r="L313" i="2" s="1"/>
  <c r="J313" i="2"/>
  <c r="J309" i="2"/>
  <c r="K309" i="2"/>
  <c r="L309" i="2" s="1"/>
  <c r="K297" i="2"/>
  <c r="L297" i="2" s="1"/>
  <c r="J297" i="2"/>
  <c r="J293" i="2"/>
  <c r="K293" i="2"/>
  <c r="L293" i="2" s="1"/>
  <c r="K281" i="2"/>
  <c r="L281" i="2" s="1"/>
  <c r="J281" i="2"/>
  <c r="J277" i="2"/>
  <c r="K277" i="2"/>
  <c r="L277" i="2" s="1"/>
  <c r="K265" i="2"/>
  <c r="L265" i="2" s="1"/>
  <c r="J265" i="2"/>
  <c r="J261" i="2"/>
  <c r="K261" i="2"/>
  <c r="L261" i="2" s="1"/>
  <c r="K249" i="2"/>
  <c r="L249" i="2" s="1"/>
  <c r="J249" i="2"/>
  <c r="J245" i="2"/>
  <c r="K245" i="2"/>
  <c r="L245" i="2" s="1"/>
  <c r="K233" i="2"/>
  <c r="L233" i="2" s="1"/>
  <c r="J233" i="2"/>
  <c r="K229" i="2"/>
  <c r="L229" i="2" s="1"/>
  <c r="J229" i="2"/>
  <c r="K225" i="2"/>
  <c r="L225" i="2" s="1"/>
  <c r="J225" i="2"/>
  <c r="K221" i="2"/>
  <c r="L221" i="2" s="1"/>
  <c r="J221" i="2"/>
  <c r="K217" i="2"/>
  <c r="L217" i="2" s="1"/>
  <c r="J217" i="2"/>
  <c r="K213" i="2"/>
  <c r="L213" i="2" s="1"/>
  <c r="J213" i="2"/>
  <c r="K209" i="2"/>
  <c r="L209" i="2" s="1"/>
  <c r="J209" i="2"/>
  <c r="K205" i="2"/>
  <c r="L205" i="2" s="1"/>
  <c r="J205" i="2"/>
  <c r="K201" i="2"/>
  <c r="L201" i="2" s="1"/>
  <c r="J201" i="2"/>
  <c r="K197" i="2"/>
  <c r="L197" i="2" s="1"/>
  <c r="J197" i="2"/>
  <c r="K193" i="2"/>
  <c r="L193" i="2" s="1"/>
  <c r="J193" i="2"/>
  <c r="K189" i="2"/>
  <c r="L189" i="2" s="1"/>
  <c r="J189" i="2"/>
  <c r="K185" i="2"/>
  <c r="L185" i="2" s="1"/>
  <c r="J185" i="2"/>
  <c r="K181" i="2"/>
  <c r="L181" i="2" s="1"/>
  <c r="J181" i="2"/>
  <c r="K177" i="2"/>
  <c r="L177" i="2" s="1"/>
  <c r="J177" i="2"/>
  <c r="K173" i="2"/>
  <c r="L173" i="2" s="1"/>
  <c r="J173" i="2"/>
  <c r="K169" i="2"/>
  <c r="L169" i="2" s="1"/>
  <c r="J169" i="2"/>
  <c r="K165" i="2"/>
  <c r="L165" i="2" s="1"/>
  <c r="J165" i="2"/>
  <c r="K161" i="2"/>
  <c r="L161" i="2" s="1"/>
  <c r="J161" i="2"/>
  <c r="K157" i="2"/>
  <c r="L157" i="2" s="1"/>
  <c r="J157" i="2"/>
  <c r="K153" i="2"/>
  <c r="L153" i="2" s="1"/>
  <c r="J153" i="2"/>
  <c r="K149" i="2"/>
  <c r="L149" i="2" s="1"/>
  <c r="J149" i="2"/>
  <c r="K145" i="2"/>
  <c r="L145" i="2" s="1"/>
  <c r="J145" i="2"/>
  <c r="K141" i="2"/>
  <c r="L141" i="2" s="1"/>
  <c r="J141" i="2"/>
  <c r="K137" i="2"/>
  <c r="L137" i="2" s="1"/>
  <c r="J137" i="2"/>
  <c r="K133" i="2"/>
  <c r="L133" i="2" s="1"/>
  <c r="J133" i="2"/>
  <c r="K121" i="2"/>
  <c r="L121" i="2" s="1"/>
  <c r="J121" i="2"/>
  <c r="K117" i="2"/>
  <c r="L117" i="2" s="1"/>
  <c r="J117" i="2"/>
  <c r="K105" i="2"/>
  <c r="L105" i="2" s="1"/>
  <c r="J105" i="2"/>
  <c r="K101" i="2"/>
  <c r="L101" i="2" s="1"/>
  <c r="J101" i="2"/>
  <c r="K89" i="2"/>
  <c r="L89" i="2" s="1"/>
  <c r="J89" i="2"/>
  <c r="K85" i="2"/>
  <c r="L85" i="2" s="1"/>
  <c r="J85" i="2"/>
  <c r="K73" i="2"/>
  <c r="L73" i="2" s="1"/>
  <c r="J73" i="2"/>
  <c r="K69" i="2"/>
  <c r="L69" i="2" s="1"/>
  <c r="J69" i="2"/>
  <c r="K57" i="2"/>
  <c r="L57" i="2" s="1"/>
  <c r="J57" i="2"/>
  <c r="K53" i="2"/>
  <c r="L53" i="2" s="1"/>
  <c r="J53" i="2"/>
  <c r="J352" i="2"/>
  <c r="M352" i="2" s="1"/>
  <c r="J347" i="2"/>
  <c r="M347" i="2" s="1"/>
  <c r="J336" i="2"/>
  <c r="M336" i="2" s="1"/>
  <c r="J331" i="2"/>
  <c r="M331" i="2" s="1"/>
  <c r="J326" i="2"/>
  <c r="M326" i="2" s="1"/>
  <c r="J320" i="2"/>
  <c r="M320" i="2" s="1"/>
  <c r="J315" i="2"/>
  <c r="M315" i="2" s="1"/>
  <c r="J308" i="2"/>
  <c r="M308" i="2" s="1"/>
  <c r="J292" i="2"/>
  <c r="M292" i="2" s="1"/>
  <c r="J284" i="2"/>
  <c r="M284" i="2" s="1"/>
  <c r="J276" i="2"/>
  <c r="M276" i="2" s="1"/>
  <c r="J260" i="2"/>
  <c r="M260" i="2" s="1"/>
  <c r="J252" i="2"/>
  <c r="M252" i="2" s="1"/>
  <c r="J244" i="2"/>
  <c r="M244" i="2" s="1"/>
  <c r="J228" i="2"/>
  <c r="M228" i="2" s="1"/>
  <c r="J220" i="2"/>
  <c r="M220" i="2" s="1"/>
  <c r="J212" i="2"/>
  <c r="M212" i="2" s="1"/>
  <c r="J204" i="2"/>
  <c r="M204" i="2" s="1"/>
  <c r="J188" i="2"/>
  <c r="M188" i="2" s="1"/>
  <c r="J172" i="2"/>
  <c r="M172" i="2" s="1"/>
  <c r="J164" i="2"/>
  <c r="M164" i="2" s="1"/>
  <c r="J156" i="2"/>
  <c r="M156" i="2" s="1"/>
  <c r="J148" i="2"/>
  <c r="M148" i="2" s="1"/>
  <c r="J140" i="2"/>
  <c r="M140" i="2" s="1"/>
  <c r="J130" i="2"/>
  <c r="M130" i="2" s="1"/>
  <c r="R130" i="2" s="1"/>
  <c r="S130" i="2" s="1"/>
  <c r="J120" i="2"/>
  <c r="M120" i="2" s="1"/>
  <c r="R120" i="2" s="1"/>
  <c r="S120" i="2" s="1"/>
  <c r="J109" i="2"/>
  <c r="M109" i="2" s="1"/>
  <c r="R109" i="2" s="1"/>
  <c r="S109" i="2" s="1"/>
  <c r="J98" i="2"/>
  <c r="M98" i="2" s="1"/>
  <c r="R98" i="2" s="1"/>
  <c r="S98" i="2" s="1"/>
  <c r="J88" i="2"/>
  <c r="M88" i="2" s="1"/>
  <c r="R88" i="2" s="1"/>
  <c r="S88" i="2" s="1"/>
  <c r="J77" i="2"/>
  <c r="M77" i="2" s="1"/>
  <c r="R77" i="2" s="1"/>
  <c r="S77" i="2" s="1"/>
  <c r="J66" i="2"/>
  <c r="M66" i="2" s="1"/>
  <c r="R66" i="2" s="1"/>
  <c r="S66" i="2" s="1"/>
  <c r="J56" i="2"/>
  <c r="M56" i="2" s="1"/>
  <c r="R56" i="2" s="1"/>
  <c r="S56" i="2" s="1"/>
  <c r="J34" i="2"/>
  <c r="M34" i="2" s="1"/>
  <c r="R34" i="2" s="1"/>
  <c r="S34" i="2" s="1"/>
  <c r="K337" i="2"/>
  <c r="L337" i="2" s="1"/>
  <c r="M337" i="2" s="1"/>
  <c r="K305" i="2"/>
  <c r="L305" i="2" s="1"/>
  <c r="M305" i="2" s="1"/>
  <c r="K294" i="2"/>
  <c r="L294" i="2" s="1"/>
  <c r="M294" i="2" s="1"/>
  <c r="K273" i="2"/>
  <c r="L273" i="2" s="1"/>
  <c r="M273" i="2" s="1"/>
  <c r="K262" i="2"/>
  <c r="L262" i="2" s="1"/>
  <c r="M262" i="2" s="1"/>
  <c r="K241" i="2"/>
  <c r="L241" i="2" s="1"/>
  <c r="M241" i="2" s="1"/>
  <c r="K230" i="2"/>
  <c r="L230" i="2" s="1"/>
  <c r="M230" i="2" s="1"/>
  <c r="K202" i="2"/>
  <c r="L202" i="2" s="1"/>
  <c r="M202" i="2" s="1"/>
  <c r="K174" i="2"/>
  <c r="L174" i="2" s="1"/>
  <c r="M174" i="2" s="1"/>
  <c r="K131" i="2"/>
  <c r="L131" i="2" s="1"/>
  <c r="M131" i="2" s="1"/>
  <c r="K116" i="2"/>
  <c r="L116" i="2" s="1"/>
  <c r="M116" i="2" s="1"/>
  <c r="R116" i="2" s="1"/>
  <c r="S116" i="2" s="1"/>
  <c r="K74" i="2"/>
  <c r="L74" i="2" s="1"/>
  <c r="M74" i="2" s="1"/>
  <c r="R74" i="2" s="1"/>
  <c r="S74" i="2" s="1"/>
  <c r="K59" i="2"/>
  <c r="L59" i="2" s="1"/>
  <c r="M59" i="2" s="1"/>
  <c r="R59" i="2" s="1"/>
  <c r="S59" i="2" s="1"/>
  <c r="K46" i="2"/>
  <c r="L46" i="2" s="1"/>
  <c r="M46" i="2" s="1"/>
  <c r="R46" i="2" s="1"/>
  <c r="S46" i="2" s="1"/>
  <c r="K31" i="2"/>
  <c r="L31" i="2" s="1"/>
  <c r="M31" i="2" s="1"/>
  <c r="R31" i="2" s="1"/>
  <c r="S31" i="2" s="1"/>
  <c r="K16" i="2"/>
  <c r="L16" i="2" s="1"/>
  <c r="M16" i="2" s="1"/>
  <c r="R16" i="2" s="1"/>
  <c r="S16" i="2" s="1"/>
  <c r="J37" i="2"/>
  <c r="M37" i="2" s="1"/>
  <c r="R37" i="2" s="1"/>
  <c r="S37" i="2" s="1"/>
  <c r="J21" i="2"/>
  <c r="M21" i="2" s="1"/>
  <c r="R21" i="2" s="1"/>
  <c r="S21" i="2" s="1"/>
  <c r="J41" i="2"/>
  <c r="M41" i="2" s="1"/>
  <c r="R41" i="2" s="1"/>
  <c r="S41" i="2" s="1"/>
  <c r="J25" i="2"/>
  <c r="M25" i="2" s="1"/>
  <c r="R25" i="2" s="1"/>
  <c r="S25" i="2" s="1"/>
  <c r="J9" i="2"/>
  <c r="M9" i="2" s="1"/>
  <c r="R9" i="2" s="1"/>
  <c r="S9" i="2" s="1"/>
  <c r="M311" i="3"/>
  <c r="Q311" i="3" s="1"/>
  <c r="R311" i="3" s="1"/>
  <c r="M271" i="3"/>
  <c r="Q271" i="3" s="1"/>
  <c r="R271" i="3" s="1"/>
  <c r="M167" i="3"/>
  <c r="Q167" i="3" s="1"/>
  <c r="R167" i="3" s="1"/>
  <c r="M143" i="3"/>
  <c r="Q143" i="3" s="1"/>
  <c r="R143" i="3" s="1"/>
  <c r="M47" i="3"/>
  <c r="Q47" i="3" s="1"/>
  <c r="R47" i="3" s="1"/>
  <c r="M31" i="3"/>
  <c r="Q31" i="3" s="1"/>
  <c r="R31" i="3" s="1"/>
  <c r="K353" i="3"/>
  <c r="L353" i="3" s="1"/>
  <c r="M353" i="3" s="1"/>
  <c r="Q353" i="3" s="1"/>
  <c r="R353" i="3" s="1"/>
  <c r="K345" i="3"/>
  <c r="L345" i="3" s="1"/>
  <c r="M345" i="3" s="1"/>
  <c r="Q345" i="3" s="1"/>
  <c r="R345" i="3" s="1"/>
  <c r="J354" i="3"/>
  <c r="M354" i="3" s="1"/>
  <c r="Q354" i="3" s="1"/>
  <c r="R354" i="3" s="1"/>
  <c r="J350" i="3"/>
  <c r="M350" i="3" s="1"/>
  <c r="Q350" i="3" s="1"/>
  <c r="R350" i="3" s="1"/>
  <c r="J346" i="3"/>
  <c r="M346" i="3" s="1"/>
  <c r="Q346" i="3" s="1"/>
  <c r="R346" i="3" s="1"/>
  <c r="J342" i="3"/>
  <c r="M342" i="3" s="1"/>
  <c r="Q342" i="3" s="1"/>
  <c r="R342" i="3" s="1"/>
  <c r="J338" i="3"/>
  <c r="M338" i="3" s="1"/>
  <c r="Q338" i="3" s="1"/>
  <c r="R338" i="3" s="1"/>
  <c r="J334" i="3"/>
  <c r="M334" i="3" s="1"/>
  <c r="Q334" i="3" s="1"/>
  <c r="R334" i="3" s="1"/>
  <c r="J330" i="3"/>
  <c r="M330" i="3" s="1"/>
  <c r="Q330" i="3" s="1"/>
  <c r="R330" i="3" s="1"/>
  <c r="J326" i="3"/>
  <c r="M326" i="3" s="1"/>
  <c r="Q326" i="3" s="1"/>
  <c r="R326" i="3" s="1"/>
  <c r="J322" i="3"/>
  <c r="M322" i="3" s="1"/>
  <c r="Q322" i="3" s="1"/>
  <c r="R322" i="3" s="1"/>
  <c r="J314" i="3"/>
  <c r="M314" i="3" s="1"/>
  <c r="Q314" i="3" s="1"/>
  <c r="R314" i="3" s="1"/>
  <c r="J310" i="3"/>
  <c r="M310" i="3" s="1"/>
  <c r="Q310" i="3" s="1"/>
  <c r="R310" i="3" s="1"/>
  <c r="J302" i="3"/>
  <c r="M302" i="3" s="1"/>
  <c r="Q302" i="3" s="1"/>
  <c r="R302" i="3" s="1"/>
  <c r="J298" i="3"/>
  <c r="M298" i="3" s="1"/>
  <c r="Q298" i="3" s="1"/>
  <c r="R298" i="3" s="1"/>
  <c r="J294" i="3"/>
  <c r="M294" i="3" s="1"/>
  <c r="Q294" i="3" s="1"/>
  <c r="R294" i="3" s="1"/>
  <c r="J286" i="3"/>
  <c r="M286" i="3" s="1"/>
  <c r="Q286" i="3" s="1"/>
  <c r="R286" i="3" s="1"/>
  <c r="J282" i="3"/>
  <c r="M282" i="3" s="1"/>
  <c r="Q282" i="3" s="1"/>
  <c r="R282" i="3" s="1"/>
  <c r="J278" i="3"/>
  <c r="M278" i="3" s="1"/>
  <c r="Q278" i="3" s="1"/>
  <c r="R278" i="3" s="1"/>
  <c r="J270" i="3"/>
  <c r="M270" i="3" s="1"/>
  <c r="Q270" i="3" s="1"/>
  <c r="R270" i="3" s="1"/>
  <c r="J266" i="3"/>
  <c r="M266" i="3" s="1"/>
  <c r="Q266" i="3" s="1"/>
  <c r="R266" i="3" s="1"/>
  <c r="J262" i="3"/>
  <c r="M262" i="3" s="1"/>
  <c r="Q262" i="3" s="1"/>
  <c r="R262" i="3" s="1"/>
  <c r="J258" i="3"/>
  <c r="M258" i="3" s="1"/>
  <c r="Q258" i="3" s="1"/>
  <c r="R258" i="3" s="1"/>
  <c r="J254" i="3"/>
  <c r="M254" i="3" s="1"/>
  <c r="Q254" i="3" s="1"/>
  <c r="R254" i="3" s="1"/>
  <c r="J250" i="3"/>
  <c r="M250" i="3" s="1"/>
  <c r="Q250" i="3" s="1"/>
  <c r="R250" i="3" s="1"/>
  <c r="J246" i="3"/>
  <c r="M246" i="3" s="1"/>
  <c r="Q246" i="3" s="1"/>
  <c r="R246" i="3" s="1"/>
  <c r="J242" i="3"/>
  <c r="M242" i="3" s="1"/>
  <c r="Q242" i="3" s="1"/>
  <c r="R242" i="3" s="1"/>
  <c r="J238" i="3"/>
  <c r="M238" i="3" s="1"/>
  <c r="Q238" i="3" s="1"/>
  <c r="R238" i="3" s="1"/>
  <c r="J234" i="3"/>
  <c r="M234" i="3" s="1"/>
  <c r="Q234" i="3" s="1"/>
  <c r="R234" i="3" s="1"/>
  <c r="J230" i="3"/>
  <c r="M230" i="3" s="1"/>
  <c r="Q230" i="3" s="1"/>
  <c r="R230" i="3" s="1"/>
  <c r="J226" i="3"/>
  <c r="M226" i="3" s="1"/>
  <c r="Q226" i="3" s="1"/>
  <c r="R226" i="3" s="1"/>
  <c r="J222" i="3"/>
  <c r="M222" i="3" s="1"/>
  <c r="Q222" i="3" s="1"/>
  <c r="R222" i="3" s="1"/>
  <c r="J218" i="3"/>
  <c r="M218" i="3" s="1"/>
  <c r="Q218" i="3" s="1"/>
  <c r="R218" i="3" s="1"/>
  <c r="J214" i="3"/>
  <c r="M214" i="3" s="1"/>
  <c r="Q214" i="3" s="1"/>
  <c r="R214" i="3" s="1"/>
  <c r="J210" i="3"/>
  <c r="M210" i="3" s="1"/>
  <c r="Q210" i="3" s="1"/>
  <c r="R210" i="3" s="1"/>
  <c r="J206" i="3"/>
  <c r="M206" i="3" s="1"/>
  <c r="Q206" i="3" s="1"/>
  <c r="R206" i="3" s="1"/>
  <c r="J202" i="3"/>
  <c r="M202" i="3" s="1"/>
  <c r="Q202" i="3" s="1"/>
  <c r="R202" i="3" s="1"/>
  <c r="J198" i="3"/>
  <c r="M198" i="3" s="1"/>
  <c r="Q198" i="3" s="1"/>
  <c r="R198" i="3" s="1"/>
  <c r="J194" i="3"/>
  <c r="M194" i="3" s="1"/>
  <c r="Q194" i="3" s="1"/>
  <c r="R194" i="3" s="1"/>
  <c r="J190" i="3"/>
  <c r="M190" i="3" s="1"/>
  <c r="Q190" i="3" s="1"/>
  <c r="R190" i="3" s="1"/>
  <c r="J186" i="3"/>
  <c r="M186" i="3" s="1"/>
  <c r="Q186" i="3" s="1"/>
  <c r="R186" i="3" s="1"/>
  <c r="J182" i="3"/>
  <c r="M182" i="3" s="1"/>
  <c r="Q182" i="3" s="1"/>
  <c r="R182" i="3" s="1"/>
  <c r="J178" i="3"/>
  <c r="M178" i="3" s="1"/>
  <c r="Q178" i="3" s="1"/>
  <c r="R178" i="3" s="1"/>
  <c r="J174" i="3"/>
  <c r="M174" i="3" s="1"/>
  <c r="Q174" i="3" s="1"/>
  <c r="R174" i="3" s="1"/>
  <c r="J170" i="3"/>
  <c r="M170" i="3" s="1"/>
  <c r="Q170" i="3" s="1"/>
  <c r="R170" i="3" s="1"/>
  <c r="J166" i="3"/>
  <c r="M166" i="3" s="1"/>
  <c r="Q166" i="3" s="1"/>
  <c r="R166" i="3" s="1"/>
  <c r="J162" i="3"/>
  <c r="M162" i="3" s="1"/>
  <c r="Q162" i="3" s="1"/>
  <c r="R162" i="3" s="1"/>
  <c r="J158" i="3"/>
  <c r="M158" i="3" s="1"/>
  <c r="Q158" i="3" s="1"/>
  <c r="R158" i="3" s="1"/>
  <c r="J154" i="3"/>
  <c r="M154" i="3" s="1"/>
  <c r="Q154" i="3" s="1"/>
  <c r="R154" i="3" s="1"/>
  <c r="J150" i="3"/>
  <c r="M150" i="3" s="1"/>
  <c r="Q150" i="3" s="1"/>
  <c r="R150" i="3" s="1"/>
  <c r="J146" i="3"/>
  <c r="M146" i="3" s="1"/>
  <c r="Q146" i="3" s="1"/>
  <c r="R146" i="3" s="1"/>
  <c r="J142" i="3"/>
  <c r="M142" i="3" s="1"/>
  <c r="Q142" i="3" s="1"/>
  <c r="R142" i="3" s="1"/>
  <c r="J138" i="3"/>
  <c r="M138" i="3" s="1"/>
  <c r="Q138" i="3" s="1"/>
  <c r="R138" i="3" s="1"/>
  <c r="J134" i="3"/>
  <c r="M134" i="3" s="1"/>
  <c r="Q134" i="3" s="1"/>
  <c r="R134" i="3" s="1"/>
  <c r="J130" i="3"/>
  <c r="M130" i="3" s="1"/>
  <c r="Q130" i="3" s="1"/>
  <c r="R130" i="3" s="1"/>
  <c r="J126" i="3"/>
  <c r="M126" i="3" s="1"/>
  <c r="Q126" i="3" s="1"/>
  <c r="R126" i="3" s="1"/>
  <c r="J122" i="3"/>
  <c r="M122" i="3" s="1"/>
  <c r="Q122" i="3" s="1"/>
  <c r="R122" i="3" s="1"/>
  <c r="J118" i="3"/>
  <c r="M118" i="3" s="1"/>
  <c r="Q118" i="3" s="1"/>
  <c r="R118" i="3" s="1"/>
  <c r="J114" i="3"/>
  <c r="M114" i="3" s="1"/>
  <c r="Q114" i="3" s="1"/>
  <c r="R114" i="3" s="1"/>
  <c r="J110" i="3"/>
  <c r="M110" i="3" s="1"/>
  <c r="Q110" i="3" s="1"/>
  <c r="R110" i="3" s="1"/>
  <c r="J106" i="3"/>
  <c r="M106" i="3" s="1"/>
  <c r="Q106" i="3" s="1"/>
  <c r="R106" i="3" s="1"/>
  <c r="J102" i="3"/>
  <c r="M102" i="3" s="1"/>
  <c r="Q102" i="3" s="1"/>
  <c r="R102" i="3" s="1"/>
  <c r="J98" i="3"/>
  <c r="M98" i="3" s="1"/>
  <c r="Q98" i="3" s="1"/>
  <c r="R98" i="3" s="1"/>
  <c r="J94" i="3"/>
  <c r="M94" i="3" s="1"/>
  <c r="Q94" i="3" s="1"/>
  <c r="R94" i="3" s="1"/>
  <c r="J90" i="3"/>
  <c r="M90" i="3" s="1"/>
  <c r="Q90" i="3" s="1"/>
  <c r="R90" i="3" s="1"/>
  <c r="J86" i="3"/>
  <c r="M86" i="3" s="1"/>
  <c r="Q86" i="3" s="1"/>
  <c r="R86" i="3" s="1"/>
  <c r="J82" i="3"/>
  <c r="M82" i="3" s="1"/>
  <c r="Q82" i="3" s="1"/>
  <c r="R82" i="3" s="1"/>
  <c r="J78" i="3"/>
  <c r="M78" i="3" s="1"/>
  <c r="Q78" i="3" s="1"/>
  <c r="R78" i="3" s="1"/>
  <c r="J74" i="3"/>
  <c r="M74" i="3" s="1"/>
  <c r="Q74" i="3" s="1"/>
  <c r="R74" i="3" s="1"/>
  <c r="J70" i="3"/>
  <c r="M70" i="3" s="1"/>
  <c r="Q70" i="3" s="1"/>
  <c r="R70" i="3" s="1"/>
  <c r="J66" i="3"/>
  <c r="M66" i="3" s="1"/>
  <c r="Q66" i="3" s="1"/>
  <c r="R66" i="3" s="1"/>
  <c r="J62" i="3"/>
  <c r="M62" i="3" s="1"/>
  <c r="Q62" i="3" s="1"/>
  <c r="R62" i="3" s="1"/>
  <c r="J58" i="3"/>
  <c r="M58" i="3" s="1"/>
  <c r="Q58" i="3" s="1"/>
  <c r="R58" i="3" s="1"/>
  <c r="J54" i="3"/>
  <c r="M54" i="3" s="1"/>
  <c r="Q54" i="3" s="1"/>
  <c r="R54" i="3" s="1"/>
  <c r="J50" i="3"/>
  <c r="M50" i="3" s="1"/>
  <c r="Q50" i="3" s="1"/>
  <c r="R50" i="3" s="1"/>
  <c r="J46" i="3"/>
  <c r="M46" i="3" s="1"/>
  <c r="Q46" i="3" s="1"/>
  <c r="R46" i="3" s="1"/>
  <c r="J42" i="3"/>
  <c r="M42" i="3" s="1"/>
  <c r="Q42" i="3" s="1"/>
  <c r="R42" i="3" s="1"/>
  <c r="J38" i="3"/>
  <c r="M38" i="3" s="1"/>
  <c r="Q38" i="3" s="1"/>
  <c r="R38" i="3" s="1"/>
  <c r="J34" i="3"/>
  <c r="M34" i="3" s="1"/>
  <c r="Q34" i="3" s="1"/>
  <c r="R34" i="3" s="1"/>
  <c r="J30" i="3"/>
  <c r="M30" i="3" s="1"/>
  <c r="Q30" i="3" s="1"/>
  <c r="R30" i="3" s="1"/>
  <c r="J26" i="3"/>
  <c r="M26" i="3" s="1"/>
  <c r="Q26" i="3" s="1"/>
  <c r="R26" i="3" s="1"/>
  <c r="J22" i="3"/>
  <c r="M22" i="3" s="1"/>
  <c r="Q22" i="3" s="1"/>
  <c r="R22" i="3" s="1"/>
  <c r="J18" i="3"/>
  <c r="M18" i="3" s="1"/>
  <c r="Q18" i="3" s="1"/>
  <c r="R18" i="3" s="1"/>
  <c r="J14" i="3"/>
  <c r="M14" i="3" s="1"/>
  <c r="Q14" i="3" s="1"/>
  <c r="R14" i="3" s="1"/>
  <c r="J10" i="3"/>
  <c r="M10" i="3" s="1"/>
  <c r="Q10" i="3" s="1"/>
  <c r="R10" i="3" s="1"/>
  <c r="J6" i="3"/>
  <c r="M6" i="3" s="1"/>
  <c r="Q6" i="3" s="1"/>
  <c r="R6" i="3" s="1"/>
  <c r="K356" i="3"/>
  <c r="L356" i="3" s="1"/>
  <c r="M356" i="3" s="1"/>
  <c r="Q356" i="3" s="1"/>
  <c r="R356" i="3" s="1"/>
  <c r="K352" i="3"/>
  <c r="L352" i="3" s="1"/>
  <c r="M352" i="3" s="1"/>
  <c r="Q352" i="3" s="1"/>
  <c r="R352" i="3" s="1"/>
  <c r="K348" i="3"/>
  <c r="L348" i="3" s="1"/>
  <c r="M348" i="3" s="1"/>
  <c r="Q348" i="3" s="1"/>
  <c r="R348" i="3" s="1"/>
  <c r="K344" i="3"/>
  <c r="L344" i="3" s="1"/>
  <c r="M344" i="3" s="1"/>
  <c r="Q344" i="3" s="1"/>
  <c r="R344" i="3" s="1"/>
  <c r="K340" i="3"/>
  <c r="L340" i="3" s="1"/>
  <c r="M340" i="3" s="1"/>
  <c r="Q340" i="3" s="1"/>
  <c r="R340" i="3" s="1"/>
  <c r="K336" i="3"/>
  <c r="L336" i="3" s="1"/>
  <c r="M336" i="3" s="1"/>
  <c r="Q336" i="3" s="1"/>
  <c r="R336" i="3" s="1"/>
  <c r="K332" i="3"/>
  <c r="L332" i="3" s="1"/>
  <c r="M332" i="3" s="1"/>
  <c r="Q332" i="3" s="1"/>
  <c r="R332" i="3" s="1"/>
  <c r="K328" i="3"/>
  <c r="L328" i="3" s="1"/>
  <c r="M328" i="3" s="1"/>
  <c r="Q328" i="3" s="1"/>
  <c r="R328" i="3" s="1"/>
  <c r="K317" i="3"/>
  <c r="L317" i="3" s="1"/>
  <c r="M317" i="3" s="1"/>
  <c r="Q317" i="3" s="1"/>
  <c r="R317" i="3" s="1"/>
  <c r="M339" i="3"/>
  <c r="Q339" i="3" s="1"/>
  <c r="R339" i="3" s="1"/>
  <c r="M287" i="3"/>
  <c r="Q287" i="3" s="1"/>
  <c r="R287" i="3" s="1"/>
  <c r="M263" i="3"/>
  <c r="Q263" i="3" s="1"/>
  <c r="R263" i="3" s="1"/>
  <c r="M239" i="3"/>
  <c r="Q239" i="3" s="1"/>
  <c r="R239" i="3" s="1"/>
  <c r="M159" i="3"/>
  <c r="Q159" i="3" s="1"/>
  <c r="R159" i="3" s="1"/>
  <c r="M135" i="3"/>
  <c r="Q135" i="3" s="1"/>
  <c r="R135" i="3" s="1"/>
  <c r="M111" i="3"/>
  <c r="Q111" i="3" s="1"/>
  <c r="R111" i="3" s="1"/>
  <c r="M15" i="3"/>
  <c r="Q15" i="3" s="1"/>
  <c r="R15" i="3" s="1"/>
  <c r="K349" i="3"/>
  <c r="L349" i="3" s="1"/>
  <c r="M349" i="3" s="1"/>
  <c r="Q349" i="3" s="1"/>
  <c r="R349" i="3" s="1"/>
  <c r="K341" i="3"/>
  <c r="L341" i="3" s="1"/>
  <c r="M341" i="3" s="1"/>
  <c r="Q341" i="3" s="1"/>
  <c r="R341" i="3" s="1"/>
  <c r="K337" i="3"/>
  <c r="L337" i="3" s="1"/>
  <c r="M337" i="3" s="1"/>
  <c r="Q337" i="3" s="1"/>
  <c r="R337" i="3" s="1"/>
  <c r="K333" i="3"/>
  <c r="L333" i="3" s="1"/>
  <c r="M333" i="3" s="1"/>
  <c r="Q333" i="3" s="1"/>
  <c r="R333" i="3" s="1"/>
  <c r="K329" i="3"/>
  <c r="L329" i="3" s="1"/>
  <c r="M329" i="3" s="1"/>
  <c r="Q329" i="3" s="1"/>
  <c r="R329" i="3" s="1"/>
  <c r="J325" i="3"/>
  <c r="M325" i="3" s="1"/>
  <c r="Q325" i="3" s="1"/>
  <c r="R325" i="3" s="1"/>
  <c r="J321" i="3"/>
  <c r="M321" i="3" s="1"/>
  <c r="Q321" i="3" s="1"/>
  <c r="R321" i="3" s="1"/>
  <c r="J313" i="3"/>
  <c r="M313" i="3" s="1"/>
  <c r="Q313" i="3" s="1"/>
  <c r="R313" i="3" s="1"/>
  <c r="J309" i="3"/>
  <c r="M309" i="3" s="1"/>
  <c r="Q309" i="3" s="1"/>
  <c r="R309" i="3" s="1"/>
  <c r="J305" i="3"/>
  <c r="M305" i="3" s="1"/>
  <c r="Q305" i="3" s="1"/>
  <c r="R305" i="3" s="1"/>
  <c r="J301" i="3"/>
  <c r="M301" i="3" s="1"/>
  <c r="Q301" i="3" s="1"/>
  <c r="R301" i="3" s="1"/>
  <c r="J297" i="3"/>
  <c r="M297" i="3" s="1"/>
  <c r="Q297" i="3" s="1"/>
  <c r="R297" i="3" s="1"/>
  <c r="J293" i="3"/>
  <c r="M293" i="3" s="1"/>
  <c r="Q293" i="3" s="1"/>
  <c r="R293" i="3" s="1"/>
  <c r="J289" i="3"/>
  <c r="M289" i="3" s="1"/>
  <c r="Q289" i="3" s="1"/>
  <c r="R289" i="3" s="1"/>
  <c r="J285" i="3"/>
  <c r="M285" i="3" s="1"/>
  <c r="Q285" i="3" s="1"/>
  <c r="R285" i="3" s="1"/>
  <c r="J281" i="3"/>
  <c r="M281" i="3" s="1"/>
  <c r="Q281" i="3" s="1"/>
  <c r="R281" i="3" s="1"/>
  <c r="J277" i="3"/>
  <c r="M277" i="3" s="1"/>
  <c r="Q277" i="3" s="1"/>
  <c r="R277" i="3" s="1"/>
  <c r="J273" i="3"/>
  <c r="M273" i="3" s="1"/>
  <c r="Q273" i="3" s="1"/>
  <c r="R273" i="3" s="1"/>
  <c r="J269" i="3"/>
  <c r="M269" i="3" s="1"/>
  <c r="Q269" i="3" s="1"/>
  <c r="R269" i="3" s="1"/>
  <c r="J265" i="3"/>
  <c r="M265" i="3" s="1"/>
  <c r="Q265" i="3" s="1"/>
  <c r="R265" i="3" s="1"/>
  <c r="J261" i="3"/>
  <c r="M261" i="3" s="1"/>
  <c r="Q261" i="3" s="1"/>
  <c r="R261" i="3" s="1"/>
  <c r="J257" i="3"/>
  <c r="M257" i="3" s="1"/>
  <c r="Q257" i="3" s="1"/>
  <c r="R257" i="3" s="1"/>
  <c r="J253" i="3"/>
  <c r="M253" i="3" s="1"/>
  <c r="Q253" i="3" s="1"/>
  <c r="R253" i="3" s="1"/>
  <c r="J249" i="3"/>
  <c r="M249" i="3" s="1"/>
  <c r="Q249" i="3" s="1"/>
  <c r="R249" i="3" s="1"/>
  <c r="J245" i="3"/>
  <c r="M245" i="3" s="1"/>
  <c r="Q245" i="3" s="1"/>
  <c r="R245" i="3" s="1"/>
  <c r="J241" i="3"/>
  <c r="M241" i="3" s="1"/>
  <c r="Q241" i="3" s="1"/>
  <c r="R241" i="3" s="1"/>
  <c r="J237" i="3"/>
  <c r="M237" i="3" s="1"/>
  <c r="Q237" i="3" s="1"/>
  <c r="R237" i="3" s="1"/>
  <c r="J233" i="3"/>
  <c r="M233" i="3" s="1"/>
  <c r="Q233" i="3" s="1"/>
  <c r="R233" i="3" s="1"/>
  <c r="J229" i="3"/>
  <c r="M229" i="3" s="1"/>
  <c r="Q229" i="3" s="1"/>
  <c r="R229" i="3" s="1"/>
  <c r="J225" i="3"/>
  <c r="M225" i="3" s="1"/>
  <c r="Q225" i="3" s="1"/>
  <c r="R225" i="3" s="1"/>
  <c r="J221" i="3"/>
  <c r="M221" i="3" s="1"/>
  <c r="Q221" i="3" s="1"/>
  <c r="R221" i="3" s="1"/>
  <c r="J217" i="3"/>
  <c r="M217" i="3" s="1"/>
  <c r="Q217" i="3" s="1"/>
  <c r="R217" i="3" s="1"/>
  <c r="J213" i="3"/>
  <c r="M213" i="3" s="1"/>
  <c r="Q213" i="3" s="1"/>
  <c r="R213" i="3" s="1"/>
  <c r="J209" i="3"/>
  <c r="M209" i="3" s="1"/>
  <c r="Q209" i="3" s="1"/>
  <c r="R209" i="3" s="1"/>
  <c r="J205" i="3"/>
  <c r="M205" i="3" s="1"/>
  <c r="Q205" i="3" s="1"/>
  <c r="R205" i="3" s="1"/>
  <c r="J201" i="3"/>
  <c r="M201" i="3" s="1"/>
  <c r="Q201" i="3" s="1"/>
  <c r="R201" i="3" s="1"/>
  <c r="J197" i="3"/>
  <c r="M197" i="3" s="1"/>
  <c r="Q197" i="3" s="1"/>
  <c r="R197" i="3" s="1"/>
  <c r="J193" i="3"/>
  <c r="M193" i="3" s="1"/>
  <c r="Q193" i="3" s="1"/>
  <c r="R193" i="3" s="1"/>
  <c r="J189" i="3"/>
  <c r="M189" i="3" s="1"/>
  <c r="Q189" i="3" s="1"/>
  <c r="R189" i="3" s="1"/>
  <c r="J185" i="3"/>
  <c r="M185" i="3" s="1"/>
  <c r="Q185" i="3" s="1"/>
  <c r="R185" i="3" s="1"/>
  <c r="J181" i="3"/>
  <c r="M181" i="3" s="1"/>
  <c r="Q181" i="3" s="1"/>
  <c r="R181" i="3" s="1"/>
  <c r="J177" i="3"/>
  <c r="M177" i="3" s="1"/>
  <c r="Q177" i="3" s="1"/>
  <c r="R177" i="3" s="1"/>
  <c r="J173" i="3"/>
  <c r="M173" i="3" s="1"/>
  <c r="Q173" i="3" s="1"/>
  <c r="R173" i="3" s="1"/>
  <c r="J169" i="3"/>
  <c r="M169" i="3" s="1"/>
  <c r="Q169" i="3" s="1"/>
  <c r="R169" i="3" s="1"/>
  <c r="J165" i="3"/>
  <c r="M165" i="3" s="1"/>
  <c r="Q165" i="3" s="1"/>
  <c r="R165" i="3" s="1"/>
  <c r="J161" i="3"/>
  <c r="M161" i="3" s="1"/>
  <c r="Q161" i="3" s="1"/>
  <c r="R161" i="3" s="1"/>
  <c r="J157" i="3"/>
  <c r="M157" i="3" s="1"/>
  <c r="Q157" i="3" s="1"/>
  <c r="R157" i="3" s="1"/>
  <c r="J153" i="3"/>
  <c r="M153" i="3" s="1"/>
  <c r="Q153" i="3" s="1"/>
  <c r="R153" i="3" s="1"/>
  <c r="J149" i="3"/>
  <c r="M149" i="3" s="1"/>
  <c r="Q149" i="3" s="1"/>
  <c r="R149" i="3" s="1"/>
  <c r="J145" i="3"/>
  <c r="M145" i="3" s="1"/>
  <c r="Q145" i="3" s="1"/>
  <c r="R145" i="3" s="1"/>
  <c r="J141" i="3"/>
  <c r="M141" i="3" s="1"/>
  <c r="Q141" i="3" s="1"/>
  <c r="R141" i="3" s="1"/>
  <c r="J137" i="3"/>
  <c r="M137" i="3" s="1"/>
  <c r="Q137" i="3" s="1"/>
  <c r="R137" i="3" s="1"/>
  <c r="J133" i="3"/>
  <c r="M133" i="3" s="1"/>
  <c r="Q133" i="3" s="1"/>
  <c r="R133" i="3" s="1"/>
  <c r="J129" i="3"/>
  <c r="M129" i="3" s="1"/>
  <c r="Q129" i="3" s="1"/>
  <c r="R129" i="3" s="1"/>
  <c r="J125" i="3"/>
  <c r="M125" i="3" s="1"/>
  <c r="Q125" i="3" s="1"/>
  <c r="R125" i="3" s="1"/>
  <c r="J121" i="3"/>
  <c r="M121" i="3" s="1"/>
  <c r="Q121" i="3" s="1"/>
  <c r="R121" i="3" s="1"/>
  <c r="J117" i="3"/>
  <c r="M117" i="3" s="1"/>
  <c r="Q117" i="3" s="1"/>
  <c r="R117" i="3" s="1"/>
  <c r="J113" i="3"/>
  <c r="M113" i="3" s="1"/>
  <c r="Q113" i="3" s="1"/>
  <c r="R113" i="3" s="1"/>
  <c r="J109" i="3"/>
  <c r="M109" i="3" s="1"/>
  <c r="Q109" i="3" s="1"/>
  <c r="R109" i="3" s="1"/>
  <c r="J105" i="3"/>
  <c r="M105" i="3" s="1"/>
  <c r="Q105" i="3" s="1"/>
  <c r="R105" i="3" s="1"/>
  <c r="J101" i="3"/>
  <c r="M101" i="3" s="1"/>
  <c r="Q101" i="3" s="1"/>
  <c r="R101" i="3" s="1"/>
  <c r="J97" i="3"/>
  <c r="M97" i="3" s="1"/>
  <c r="Q97" i="3" s="1"/>
  <c r="R97" i="3" s="1"/>
  <c r="J93" i="3"/>
  <c r="M93" i="3" s="1"/>
  <c r="Q93" i="3" s="1"/>
  <c r="R93" i="3" s="1"/>
  <c r="J89" i="3"/>
  <c r="M89" i="3" s="1"/>
  <c r="Q89" i="3" s="1"/>
  <c r="R89" i="3" s="1"/>
  <c r="J85" i="3"/>
  <c r="M85" i="3" s="1"/>
  <c r="Q85" i="3" s="1"/>
  <c r="R85" i="3" s="1"/>
  <c r="J81" i="3"/>
  <c r="M81" i="3" s="1"/>
  <c r="Q81" i="3" s="1"/>
  <c r="R81" i="3" s="1"/>
  <c r="J77" i="3"/>
  <c r="M77" i="3" s="1"/>
  <c r="Q77" i="3" s="1"/>
  <c r="R77" i="3" s="1"/>
  <c r="J73" i="3"/>
  <c r="M73" i="3" s="1"/>
  <c r="Q73" i="3" s="1"/>
  <c r="R73" i="3" s="1"/>
  <c r="J69" i="3"/>
  <c r="M69" i="3" s="1"/>
  <c r="Q69" i="3" s="1"/>
  <c r="R69" i="3" s="1"/>
  <c r="J65" i="3"/>
  <c r="M65" i="3" s="1"/>
  <c r="Q65" i="3" s="1"/>
  <c r="R65" i="3" s="1"/>
  <c r="J61" i="3"/>
  <c r="M61" i="3" s="1"/>
  <c r="Q61" i="3" s="1"/>
  <c r="R61" i="3" s="1"/>
  <c r="J57" i="3"/>
  <c r="M57" i="3" s="1"/>
  <c r="Q57" i="3" s="1"/>
  <c r="R57" i="3" s="1"/>
  <c r="J53" i="3"/>
  <c r="M53" i="3" s="1"/>
  <c r="Q53" i="3" s="1"/>
  <c r="R53" i="3" s="1"/>
  <c r="J49" i="3"/>
  <c r="M49" i="3" s="1"/>
  <c r="Q49" i="3" s="1"/>
  <c r="R49" i="3" s="1"/>
  <c r="J45" i="3"/>
  <c r="M45" i="3" s="1"/>
  <c r="Q45" i="3" s="1"/>
  <c r="R45" i="3" s="1"/>
  <c r="J41" i="3"/>
  <c r="M41" i="3" s="1"/>
  <c r="Q41" i="3" s="1"/>
  <c r="R41" i="3" s="1"/>
  <c r="J37" i="3"/>
  <c r="M37" i="3" s="1"/>
  <c r="Q37" i="3" s="1"/>
  <c r="R37" i="3" s="1"/>
  <c r="J33" i="3"/>
  <c r="M33" i="3" s="1"/>
  <c r="Q33" i="3" s="1"/>
  <c r="R33" i="3" s="1"/>
  <c r="J29" i="3"/>
  <c r="M29" i="3" s="1"/>
  <c r="Q29" i="3" s="1"/>
  <c r="R29" i="3" s="1"/>
  <c r="J25" i="3"/>
  <c r="M25" i="3" s="1"/>
  <c r="Q25" i="3" s="1"/>
  <c r="R25" i="3" s="1"/>
  <c r="J21" i="3"/>
  <c r="M21" i="3" s="1"/>
  <c r="Q21" i="3" s="1"/>
  <c r="R21" i="3" s="1"/>
  <c r="J17" i="3"/>
  <c r="M17" i="3" s="1"/>
  <c r="Q17" i="3" s="1"/>
  <c r="R17" i="3" s="1"/>
  <c r="J13" i="3"/>
  <c r="M13" i="3" s="1"/>
  <c r="Q13" i="3" s="1"/>
  <c r="R13" i="3" s="1"/>
  <c r="J9" i="3"/>
  <c r="M9" i="3" s="1"/>
  <c r="Q9" i="3" s="1"/>
  <c r="R9" i="3" s="1"/>
  <c r="J5" i="3"/>
  <c r="M5" i="3" s="1"/>
  <c r="Q5" i="3" s="1"/>
  <c r="R5" i="3" s="1"/>
  <c r="M279" i="3"/>
  <c r="Q279" i="3" s="1"/>
  <c r="R279" i="3" s="1"/>
  <c r="M255" i="3"/>
  <c r="Q255" i="3" s="1"/>
  <c r="R255" i="3" s="1"/>
  <c r="M127" i="3"/>
  <c r="Q127" i="3" s="1"/>
  <c r="R127" i="3" s="1"/>
  <c r="M79" i="3"/>
  <c r="Q79" i="3" s="1"/>
  <c r="R79" i="3" s="1"/>
  <c r="M7" i="3"/>
  <c r="Q7" i="3" s="1"/>
  <c r="R7" i="3" s="1"/>
  <c r="J320" i="3"/>
  <c r="M320" i="3" s="1"/>
  <c r="Q320" i="3" s="1"/>
  <c r="R320" i="3" s="1"/>
  <c r="J316" i="3"/>
  <c r="M316" i="3" s="1"/>
  <c r="Q316" i="3" s="1"/>
  <c r="R316" i="3" s="1"/>
  <c r="J312" i="3"/>
  <c r="M312" i="3" s="1"/>
  <c r="Q312" i="3" s="1"/>
  <c r="R312" i="3" s="1"/>
  <c r="J308" i="3"/>
  <c r="M308" i="3" s="1"/>
  <c r="Q308" i="3" s="1"/>
  <c r="R308" i="3" s="1"/>
  <c r="J304" i="3"/>
  <c r="M304" i="3" s="1"/>
  <c r="Q304" i="3" s="1"/>
  <c r="R304" i="3" s="1"/>
  <c r="J300" i="3"/>
  <c r="M300" i="3" s="1"/>
  <c r="Q300" i="3" s="1"/>
  <c r="R300" i="3" s="1"/>
  <c r="J296" i="3"/>
  <c r="M296" i="3" s="1"/>
  <c r="Q296" i="3" s="1"/>
  <c r="R296" i="3" s="1"/>
  <c r="J292" i="3"/>
  <c r="M292" i="3" s="1"/>
  <c r="Q292" i="3" s="1"/>
  <c r="R292" i="3" s="1"/>
  <c r="J288" i="3"/>
  <c r="M288" i="3" s="1"/>
  <c r="Q288" i="3" s="1"/>
  <c r="R288" i="3" s="1"/>
  <c r="J284" i="3"/>
  <c r="M284" i="3" s="1"/>
  <c r="Q284" i="3" s="1"/>
  <c r="R284" i="3" s="1"/>
  <c r="J280" i="3"/>
  <c r="M280" i="3" s="1"/>
  <c r="Q280" i="3" s="1"/>
  <c r="R280" i="3" s="1"/>
  <c r="J276" i="3"/>
  <c r="M276" i="3" s="1"/>
  <c r="Q276" i="3" s="1"/>
  <c r="R276" i="3" s="1"/>
  <c r="J272" i="3"/>
  <c r="M272" i="3" s="1"/>
  <c r="Q272" i="3" s="1"/>
  <c r="R272" i="3" s="1"/>
  <c r="J268" i="3"/>
  <c r="M268" i="3" s="1"/>
  <c r="Q268" i="3" s="1"/>
  <c r="R268" i="3" s="1"/>
  <c r="J264" i="3"/>
  <c r="M264" i="3" s="1"/>
  <c r="Q264" i="3" s="1"/>
  <c r="R264" i="3" s="1"/>
  <c r="J260" i="3"/>
  <c r="M260" i="3" s="1"/>
  <c r="Q260" i="3" s="1"/>
  <c r="R260" i="3" s="1"/>
  <c r="J256" i="3"/>
  <c r="M256" i="3" s="1"/>
  <c r="Q256" i="3" s="1"/>
  <c r="R256" i="3" s="1"/>
  <c r="J252" i="3"/>
  <c r="M252" i="3" s="1"/>
  <c r="Q252" i="3" s="1"/>
  <c r="R252" i="3" s="1"/>
  <c r="J248" i="3"/>
  <c r="M248" i="3" s="1"/>
  <c r="Q248" i="3" s="1"/>
  <c r="R248" i="3" s="1"/>
  <c r="J244" i="3"/>
  <c r="M244" i="3" s="1"/>
  <c r="Q244" i="3" s="1"/>
  <c r="R244" i="3" s="1"/>
  <c r="J240" i="3"/>
  <c r="M240" i="3" s="1"/>
  <c r="Q240" i="3" s="1"/>
  <c r="R240" i="3" s="1"/>
  <c r="J236" i="3"/>
  <c r="M236" i="3" s="1"/>
  <c r="Q236" i="3" s="1"/>
  <c r="R236" i="3" s="1"/>
  <c r="J232" i="3"/>
  <c r="M232" i="3" s="1"/>
  <c r="Q232" i="3" s="1"/>
  <c r="R232" i="3" s="1"/>
  <c r="J228" i="3"/>
  <c r="M228" i="3" s="1"/>
  <c r="Q228" i="3" s="1"/>
  <c r="R228" i="3" s="1"/>
  <c r="J224" i="3"/>
  <c r="M224" i="3" s="1"/>
  <c r="Q224" i="3" s="1"/>
  <c r="R224" i="3" s="1"/>
  <c r="J220" i="3"/>
  <c r="M220" i="3" s="1"/>
  <c r="Q220" i="3" s="1"/>
  <c r="R220" i="3" s="1"/>
  <c r="J216" i="3"/>
  <c r="M216" i="3" s="1"/>
  <c r="Q216" i="3" s="1"/>
  <c r="R216" i="3" s="1"/>
  <c r="J212" i="3"/>
  <c r="M212" i="3" s="1"/>
  <c r="Q212" i="3" s="1"/>
  <c r="R212" i="3" s="1"/>
  <c r="J208" i="3"/>
  <c r="M208" i="3" s="1"/>
  <c r="Q208" i="3" s="1"/>
  <c r="R208" i="3" s="1"/>
  <c r="J204" i="3"/>
  <c r="M204" i="3" s="1"/>
  <c r="Q204" i="3" s="1"/>
  <c r="R204" i="3" s="1"/>
  <c r="J200" i="3"/>
  <c r="M200" i="3" s="1"/>
  <c r="Q200" i="3" s="1"/>
  <c r="R200" i="3" s="1"/>
  <c r="J196" i="3"/>
  <c r="M196" i="3" s="1"/>
  <c r="Q196" i="3" s="1"/>
  <c r="R196" i="3" s="1"/>
  <c r="J192" i="3"/>
  <c r="M192" i="3" s="1"/>
  <c r="Q192" i="3" s="1"/>
  <c r="R192" i="3" s="1"/>
  <c r="J188" i="3"/>
  <c r="M188" i="3" s="1"/>
  <c r="Q188" i="3" s="1"/>
  <c r="R188" i="3" s="1"/>
  <c r="J184" i="3"/>
  <c r="M184" i="3" s="1"/>
  <c r="Q184" i="3" s="1"/>
  <c r="R184" i="3" s="1"/>
  <c r="J180" i="3"/>
  <c r="M180" i="3" s="1"/>
  <c r="Q180" i="3" s="1"/>
  <c r="R180" i="3" s="1"/>
  <c r="J176" i="3"/>
  <c r="M176" i="3" s="1"/>
  <c r="Q176" i="3" s="1"/>
  <c r="R176" i="3" s="1"/>
  <c r="J172" i="3"/>
  <c r="M172" i="3" s="1"/>
  <c r="Q172" i="3" s="1"/>
  <c r="R172" i="3" s="1"/>
  <c r="J168" i="3"/>
  <c r="M168" i="3" s="1"/>
  <c r="Q168" i="3" s="1"/>
  <c r="R168" i="3" s="1"/>
  <c r="J164" i="3"/>
  <c r="M164" i="3" s="1"/>
  <c r="Q164" i="3" s="1"/>
  <c r="R164" i="3" s="1"/>
  <c r="J160" i="3"/>
  <c r="M160" i="3" s="1"/>
  <c r="Q160" i="3" s="1"/>
  <c r="R160" i="3" s="1"/>
  <c r="J156" i="3"/>
  <c r="M156" i="3" s="1"/>
  <c r="Q156" i="3" s="1"/>
  <c r="R156" i="3" s="1"/>
  <c r="J152" i="3"/>
  <c r="M152" i="3" s="1"/>
  <c r="Q152" i="3" s="1"/>
  <c r="R152" i="3" s="1"/>
  <c r="J148" i="3"/>
  <c r="M148" i="3" s="1"/>
  <c r="Q148" i="3" s="1"/>
  <c r="R148" i="3" s="1"/>
  <c r="J144" i="3"/>
  <c r="M144" i="3" s="1"/>
  <c r="Q144" i="3" s="1"/>
  <c r="R144" i="3" s="1"/>
  <c r="J140" i="3"/>
  <c r="M140" i="3" s="1"/>
  <c r="Q140" i="3" s="1"/>
  <c r="R140" i="3" s="1"/>
  <c r="J136" i="3"/>
  <c r="M136" i="3" s="1"/>
  <c r="Q136" i="3" s="1"/>
  <c r="R136" i="3" s="1"/>
  <c r="J132" i="3"/>
  <c r="M132" i="3" s="1"/>
  <c r="Q132" i="3" s="1"/>
  <c r="R132" i="3" s="1"/>
  <c r="J128" i="3"/>
  <c r="M128" i="3" s="1"/>
  <c r="Q128" i="3" s="1"/>
  <c r="R128" i="3" s="1"/>
  <c r="J124" i="3"/>
  <c r="M124" i="3" s="1"/>
  <c r="Q124" i="3" s="1"/>
  <c r="R124" i="3" s="1"/>
  <c r="J120" i="3"/>
  <c r="M120" i="3" s="1"/>
  <c r="Q120" i="3" s="1"/>
  <c r="R120" i="3" s="1"/>
  <c r="J116" i="3"/>
  <c r="M116" i="3" s="1"/>
  <c r="Q116" i="3" s="1"/>
  <c r="R116" i="3" s="1"/>
  <c r="J112" i="3"/>
  <c r="M112" i="3" s="1"/>
  <c r="Q112" i="3" s="1"/>
  <c r="R112" i="3" s="1"/>
  <c r="J108" i="3"/>
  <c r="M108" i="3" s="1"/>
  <c r="Q108" i="3" s="1"/>
  <c r="R108" i="3" s="1"/>
  <c r="J104" i="3"/>
  <c r="M104" i="3" s="1"/>
  <c r="Q104" i="3" s="1"/>
  <c r="R104" i="3" s="1"/>
  <c r="J100" i="3"/>
  <c r="M100" i="3" s="1"/>
  <c r="Q100" i="3" s="1"/>
  <c r="R100" i="3" s="1"/>
  <c r="J96" i="3"/>
  <c r="M96" i="3" s="1"/>
  <c r="Q96" i="3" s="1"/>
  <c r="R96" i="3" s="1"/>
  <c r="J92" i="3"/>
  <c r="M92" i="3" s="1"/>
  <c r="Q92" i="3" s="1"/>
  <c r="R92" i="3" s="1"/>
  <c r="J88" i="3"/>
  <c r="M88" i="3" s="1"/>
  <c r="Q88" i="3" s="1"/>
  <c r="R88" i="3" s="1"/>
  <c r="J84" i="3"/>
  <c r="M84" i="3" s="1"/>
  <c r="Q84" i="3" s="1"/>
  <c r="R84" i="3" s="1"/>
  <c r="J80" i="3"/>
  <c r="M80" i="3" s="1"/>
  <c r="Q80" i="3" s="1"/>
  <c r="R80" i="3" s="1"/>
  <c r="J76" i="3"/>
  <c r="M76" i="3" s="1"/>
  <c r="Q76" i="3" s="1"/>
  <c r="R76" i="3" s="1"/>
  <c r="J72" i="3"/>
  <c r="M72" i="3" s="1"/>
  <c r="Q72" i="3" s="1"/>
  <c r="R72" i="3" s="1"/>
  <c r="J68" i="3"/>
  <c r="M68" i="3" s="1"/>
  <c r="Q68" i="3" s="1"/>
  <c r="R68" i="3" s="1"/>
  <c r="J64" i="3"/>
  <c r="M64" i="3" s="1"/>
  <c r="Q64" i="3" s="1"/>
  <c r="R64" i="3" s="1"/>
  <c r="J60" i="3"/>
  <c r="M60" i="3" s="1"/>
  <c r="Q60" i="3" s="1"/>
  <c r="R60" i="3" s="1"/>
  <c r="J56" i="3"/>
  <c r="M56" i="3" s="1"/>
  <c r="Q56" i="3" s="1"/>
  <c r="R56" i="3" s="1"/>
  <c r="J52" i="3"/>
  <c r="M52" i="3" s="1"/>
  <c r="Q52" i="3" s="1"/>
  <c r="R52" i="3" s="1"/>
  <c r="J48" i="3"/>
  <c r="M48" i="3" s="1"/>
  <c r="Q48" i="3" s="1"/>
  <c r="R48" i="3" s="1"/>
  <c r="J44" i="3"/>
  <c r="M44" i="3" s="1"/>
  <c r="Q44" i="3" s="1"/>
  <c r="R44" i="3" s="1"/>
  <c r="J40" i="3"/>
  <c r="M40" i="3" s="1"/>
  <c r="Q40" i="3" s="1"/>
  <c r="R40" i="3" s="1"/>
  <c r="J36" i="3"/>
  <c r="M36" i="3" s="1"/>
  <c r="Q36" i="3" s="1"/>
  <c r="R36" i="3" s="1"/>
  <c r="J32" i="3"/>
  <c r="M32" i="3" s="1"/>
  <c r="Q32" i="3" s="1"/>
  <c r="R32" i="3" s="1"/>
  <c r="J28" i="3"/>
  <c r="M28" i="3" s="1"/>
  <c r="Q28" i="3" s="1"/>
  <c r="R28" i="3" s="1"/>
  <c r="J24" i="3"/>
  <c r="M24" i="3" s="1"/>
  <c r="Q24" i="3" s="1"/>
  <c r="R24" i="3" s="1"/>
  <c r="J20" i="3"/>
  <c r="M20" i="3" s="1"/>
  <c r="Q20" i="3" s="1"/>
  <c r="R20" i="3" s="1"/>
  <c r="J16" i="3"/>
  <c r="M16" i="3" s="1"/>
  <c r="Q16" i="3" s="1"/>
  <c r="R16" i="3" s="1"/>
  <c r="J12" i="3"/>
  <c r="M12" i="3" s="1"/>
  <c r="Q12" i="3" s="1"/>
  <c r="R12" i="3" s="1"/>
  <c r="J8" i="3"/>
  <c r="M8" i="3" s="1"/>
  <c r="Q8" i="3" s="1"/>
  <c r="R8" i="3" s="1"/>
  <c r="J4" i="3"/>
  <c r="M4" i="3" s="1"/>
  <c r="Q4" i="3" s="1"/>
  <c r="R4" i="3" s="1"/>
  <c r="J2" i="3"/>
  <c r="M2" i="3" s="1"/>
  <c r="Q2" i="3" s="1"/>
  <c r="R2" i="3" s="1"/>
  <c r="K102" i="4"/>
  <c r="L102" i="4" s="1"/>
  <c r="J102" i="4"/>
  <c r="K98" i="4"/>
  <c r="L98" i="4" s="1"/>
  <c r="J98" i="4"/>
  <c r="K94" i="4"/>
  <c r="L94" i="4" s="1"/>
  <c r="J94" i="4"/>
  <c r="K90" i="4"/>
  <c r="L90" i="4" s="1"/>
  <c r="J90" i="4"/>
  <c r="K86" i="4"/>
  <c r="L86" i="4" s="1"/>
  <c r="J86" i="4"/>
  <c r="K82" i="4"/>
  <c r="L82" i="4" s="1"/>
  <c r="J82" i="4"/>
  <c r="K78" i="4"/>
  <c r="L78" i="4" s="1"/>
  <c r="J78" i="4"/>
  <c r="K74" i="4"/>
  <c r="L74" i="4" s="1"/>
  <c r="J74" i="4"/>
  <c r="K70" i="4"/>
  <c r="L70" i="4" s="1"/>
  <c r="J70" i="4"/>
  <c r="K66" i="4"/>
  <c r="L66" i="4" s="1"/>
  <c r="J66" i="4"/>
  <c r="K62" i="4"/>
  <c r="L62" i="4" s="1"/>
  <c r="J62" i="4"/>
  <c r="K58" i="4"/>
  <c r="L58" i="4" s="1"/>
  <c r="J58" i="4"/>
  <c r="K54" i="4"/>
  <c r="L54" i="4" s="1"/>
  <c r="J54" i="4"/>
  <c r="K50" i="4"/>
  <c r="L50" i="4" s="1"/>
  <c r="J50" i="4"/>
  <c r="K46" i="4"/>
  <c r="L46" i="4" s="1"/>
  <c r="J46" i="4"/>
  <c r="K42" i="4"/>
  <c r="L42" i="4" s="1"/>
  <c r="J42" i="4"/>
  <c r="K38" i="4"/>
  <c r="L38" i="4" s="1"/>
  <c r="J38" i="4"/>
  <c r="K34" i="4"/>
  <c r="L34" i="4" s="1"/>
  <c r="J34" i="4"/>
  <c r="K30" i="4"/>
  <c r="L30" i="4" s="1"/>
  <c r="J30" i="4"/>
  <c r="K26" i="4"/>
  <c r="L26" i="4" s="1"/>
  <c r="J26" i="4"/>
  <c r="K22" i="4"/>
  <c r="L22" i="4" s="1"/>
  <c r="J22" i="4"/>
  <c r="K18" i="4"/>
  <c r="L18" i="4" s="1"/>
  <c r="J18" i="4"/>
  <c r="K14" i="4"/>
  <c r="L14" i="4" s="1"/>
  <c r="J14" i="4"/>
  <c r="K10" i="4"/>
  <c r="L10" i="4" s="1"/>
  <c r="J10" i="4"/>
  <c r="K6" i="4"/>
  <c r="L6" i="4" s="1"/>
  <c r="J6" i="4"/>
  <c r="J346" i="4"/>
  <c r="M346" i="4" s="1"/>
  <c r="T346" i="4" s="1"/>
  <c r="J342" i="4"/>
  <c r="M342" i="4" s="1"/>
  <c r="T342" i="4" s="1"/>
  <c r="J338" i="4"/>
  <c r="M338" i="4" s="1"/>
  <c r="T338" i="4" s="1"/>
  <c r="J334" i="4"/>
  <c r="M334" i="4" s="1"/>
  <c r="T334" i="4" s="1"/>
  <c r="J330" i="4"/>
  <c r="M330" i="4" s="1"/>
  <c r="T330" i="4" s="1"/>
  <c r="J326" i="4"/>
  <c r="M326" i="4" s="1"/>
  <c r="T326" i="4" s="1"/>
  <c r="J322" i="4"/>
  <c r="M322" i="4" s="1"/>
  <c r="T322" i="4" s="1"/>
  <c r="J318" i="4"/>
  <c r="M318" i="4" s="1"/>
  <c r="T318" i="4" s="1"/>
  <c r="J314" i="4"/>
  <c r="M314" i="4" s="1"/>
  <c r="T314" i="4" s="1"/>
  <c r="J310" i="4"/>
  <c r="M310" i="4" s="1"/>
  <c r="T310" i="4" s="1"/>
  <c r="J306" i="4"/>
  <c r="M306" i="4" s="1"/>
  <c r="T306" i="4" s="1"/>
  <c r="J302" i="4"/>
  <c r="M302" i="4" s="1"/>
  <c r="T302" i="4" s="1"/>
  <c r="J298" i="4"/>
  <c r="M298" i="4" s="1"/>
  <c r="T298" i="4" s="1"/>
  <c r="J294" i="4"/>
  <c r="M294" i="4" s="1"/>
  <c r="T294" i="4" s="1"/>
  <c r="J290" i="4"/>
  <c r="M290" i="4" s="1"/>
  <c r="T290" i="4" s="1"/>
  <c r="J286" i="4"/>
  <c r="M286" i="4" s="1"/>
  <c r="T286" i="4" s="1"/>
  <c r="J282" i="4"/>
  <c r="M282" i="4" s="1"/>
  <c r="T282" i="4" s="1"/>
  <c r="J278" i="4"/>
  <c r="M278" i="4" s="1"/>
  <c r="T278" i="4" s="1"/>
  <c r="J274" i="4"/>
  <c r="M274" i="4" s="1"/>
  <c r="T274" i="4" s="1"/>
  <c r="J270" i="4"/>
  <c r="M270" i="4" s="1"/>
  <c r="T270" i="4" s="1"/>
  <c r="J266" i="4"/>
  <c r="M266" i="4" s="1"/>
  <c r="T266" i="4" s="1"/>
  <c r="J262" i="4"/>
  <c r="M262" i="4" s="1"/>
  <c r="T262" i="4" s="1"/>
  <c r="J258" i="4"/>
  <c r="M258" i="4" s="1"/>
  <c r="T258" i="4" s="1"/>
  <c r="J254" i="4"/>
  <c r="M254" i="4" s="1"/>
  <c r="T254" i="4" s="1"/>
  <c r="J250" i="4"/>
  <c r="M250" i="4" s="1"/>
  <c r="T250" i="4" s="1"/>
  <c r="J246" i="4"/>
  <c r="M246" i="4" s="1"/>
  <c r="T246" i="4" s="1"/>
  <c r="J242" i="4"/>
  <c r="M242" i="4" s="1"/>
  <c r="J238" i="4"/>
  <c r="M238" i="4" s="1"/>
  <c r="T238" i="4" s="1"/>
  <c r="J234" i="4"/>
  <c r="M234" i="4" s="1"/>
  <c r="J230" i="4"/>
  <c r="M230" i="4" s="1"/>
  <c r="J226" i="4"/>
  <c r="M226" i="4" s="1"/>
  <c r="J222" i="4"/>
  <c r="M222" i="4" s="1"/>
  <c r="J218" i="4"/>
  <c r="M218" i="4" s="1"/>
  <c r="J214" i="4"/>
  <c r="M214" i="4" s="1"/>
  <c r="J210" i="4"/>
  <c r="M210" i="4" s="1"/>
  <c r="J206" i="4"/>
  <c r="M206" i="4" s="1"/>
  <c r="J202" i="4"/>
  <c r="M202" i="4" s="1"/>
  <c r="J198" i="4"/>
  <c r="M198" i="4" s="1"/>
  <c r="J194" i="4"/>
  <c r="M194" i="4" s="1"/>
  <c r="J190" i="4"/>
  <c r="M190" i="4" s="1"/>
  <c r="J186" i="4"/>
  <c r="M186" i="4" s="1"/>
  <c r="J182" i="4"/>
  <c r="M182" i="4" s="1"/>
  <c r="J178" i="4"/>
  <c r="M178" i="4" s="1"/>
  <c r="J174" i="4"/>
  <c r="M174" i="4" s="1"/>
  <c r="J170" i="4"/>
  <c r="M170" i="4" s="1"/>
  <c r="J162" i="4"/>
  <c r="M162" i="4" s="1"/>
  <c r="J154" i="4"/>
  <c r="M154" i="4" s="1"/>
  <c r="J146" i="4"/>
  <c r="M146" i="4" s="1"/>
  <c r="J138" i="4"/>
  <c r="M138" i="4" s="1"/>
  <c r="J130" i="4"/>
  <c r="M130" i="4" s="1"/>
  <c r="J118" i="4"/>
  <c r="M118" i="4" s="1"/>
  <c r="J125" i="4"/>
  <c r="K125" i="4"/>
  <c r="L125" i="4" s="1"/>
  <c r="K121" i="4"/>
  <c r="L121" i="4" s="1"/>
  <c r="J121" i="4"/>
  <c r="K117" i="4"/>
  <c r="L117" i="4" s="1"/>
  <c r="J117" i="4"/>
  <c r="K113" i="4"/>
  <c r="L113" i="4" s="1"/>
  <c r="J113" i="4"/>
  <c r="K109" i="4"/>
  <c r="L109" i="4" s="1"/>
  <c r="J109" i="4"/>
  <c r="K105" i="4"/>
  <c r="L105" i="4" s="1"/>
  <c r="J105" i="4"/>
  <c r="K101" i="4"/>
  <c r="L101" i="4" s="1"/>
  <c r="J101" i="4"/>
  <c r="K97" i="4"/>
  <c r="L97" i="4" s="1"/>
  <c r="J97" i="4"/>
  <c r="J93" i="4"/>
  <c r="K93" i="4"/>
  <c r="L93" i="4" s="1"/>
  <c r="K89" i="4"/>
  <c r="L89" i="4" s="1"/>
  <c r="J89" i="4"/>
  <c r="K85" i="4"/>
  <c r="L85" i="4" s="1"/>
  <c r="J85" i="4"/>
  <c r="K81" i="4"/>
  <c r="L81" i="4" s="1"/>
  <c r="J81" i="4"/>
  <c r="J77" i="4"/>
  <c r="K77" i="4"/>
  <c r="L77" i="4" s="1"/>
  <c r="K73" i="4"/>
  <c r="L73" i="4" s="1"/>
  <c r="J73" i="4"/>
  <c r="K69" i="4"/>
  <c r="L69" i="4" s="1"/>
  <c r="J69" i="4"/>
  <c r="K65" i="4"/>
  <c r="L65" i="4" s="1"/>
  <c r="J65" i="4"/>
  <c r="J61" i="4"/>
  <c r="K61" i="4"/>
  <c r="L61" i="4" s="1"/>
  <c r="K57" i="4"/>
  <c r="L57" i="4" s="1"/>
  <c r="J57" i="4"/>
  <c r="K53" i="4"/>
  <c r="L53" i="4" s="1"/>
  <c r="J53" i="4"/>
  <c r="K49" i="4"/>
  <c r="L49" i="4" s="1"/>
  <c r="J49" i="4"/>
  <c r="K45" i="4"/>
  <c r="L45" i="4" s="1"/>
  <c r="J45" i="4"/>
  <c r="K41" i="4"/>
  <c r="L41" i="4" s="1"/>
  <c r="J41" i="4"/>
  <c r="K37" i="4"/>
  <c r="L37" i="4" s="1"/>
  <c r="J37" i="4"/>
  <c r="K33" i="4"/>
  <c r="L33" i="4" s="1"/>
  <c r="J33" i="4"/>
  <c r="K29" i="4"/>
  <c r="L29" i="4" s="1"/>
  <c r="J29" i="4"/>
  <c r="K25" i="4"/>
  <c r="L25" i="4" s="1"/>
  <c r="J25" i="4"/>
  <c r="K21" i="4"/>
  <c r="L21" i="4" s="1"/>
  <c r="J21" i="4"/>
  <c r="K17" i="4"/>
  <c r="L17" i="4" s="1"/>
  <c r="J17" i="4"/>
  <c r="K13" i="4"/>
  <c r="L13" i="4" s="1"/>
  <c r="J13" i="4"/>
  <c r="K9" i="4"/>
  <c r="L9" i="4" s="1"/>
  <c r="J9" i="4"/>
  <c r="K5" i="4"/>
  <c r="L5" i="4" s="1"/>
  <c r="J5" i="4"/>
  <c r="J345" i="4"/>
  <c r="M345" i="4" s="1"/>
  <c r="T345" i="4" s="1"/>
  <c r="J341" i="4"/>
  <c r="M341" i="4" s="1"/>
  <c r="T341" i="4" s="1"/>
  <c r="J337" i="4"/>
  <c r="M337" i="4" s="1"/>
  <c r="T337" i="4" s="1"/>
  <c r="J333" i="4"/>
  <c r="M333" i="4" s="1"/>
  <c r="T333" i="4" s="1"/>
  <c r="J329" i="4"/>
  <c r="M329" i="4" s="1"/>
  <c r="T329" i="4" s="1"/>
  <c r="J325" i="4"/>
  <c r="M325" i="4" s="1"/>
  <c r="T325" i="4" s="1"/>
  <c r="J321" i="4"/>
  <c r="M321" i="4" s="1"/>
  <c r="T321" i="4" s="1"/>
  <c r="J317" i="4"/>
  <c r="M317" i="4" s="1"/>
  <c r="T317" i="4" s="1"/>
  <c r="J313" i="4"/>
  <c r="M313" i="4" s="1"/>
  <c r="T313" i="4" s="1"/>
  <c r="J309" i="4"/>
  <c r="M309" i="4" s="1"/>
  <c r="T309" i="4" s="1"/>
  <c r="J305" i="4"/>
  <c r="M305" i="4" s="1"/>
  <c r="T305" i="4" s="1"/>
  <c r="J301" i="4"/>
  <c r="M301" i="4" s="1"/>
  <c r="T301" i="4" s="1"/>
  <c r="J297" i="4"/>
  <c r="M297" i="4" s="1"/>
  <c r="T297" i="4" s="1"/>
  <c r="J293" i="4"/>
  <c r="M293" i="4" s="1"/>
  <c r="T293" i="4" s="1"/>
  <c r="J289" i="4"/>
  <c r="M289" i="4" s="1"/>
  <c r="T289" i="4" s="1"/>
  <c r="J285" i="4"/>
  <c r="M285" i="4" s="1"/>
  <c r="T285" i="4" s="1"/>
  <c r="J281" i="4"/>
  <c r="M281" i="4" s="1"/>
  <c r="T281" i="4" s="1"/>
  <c r="J277" i="4"/>
  <c r="M277" i="4" s="1"/>
  <c r="T277" i="4" s="1"/>
  <c r="J273" i="4"/>
  <c r="M273" i="4" s="1"/>
  <c r="T273" i="4" s="1"/>
  <c r="J269" i="4"/>
  <c r="M269" i="4" s="1"/>
  <c r="T269" i="4" s="1"/>
  <c r="J265" i="4"/>
  <c r="M265" i="4" s="1"/>
  <c r="T265" i="4" s="1"/>
  <c r="J261" i="4"/>
  <c r="M261" i="4" s="1"/>
  <c r="T261" i="4" s="1"/>
  <c r="J257" i="4"/>
  <c r="M257" i="4" s="1"/>
  <c r="T257" i="4" s="1"/>
  <c r="J253" i="4"/>
  <c r="M253" i="4" s="1"/>
  <c r="T253" i="4" s="1"/>
  <c r="J249" i="4"/>
  <c r="M249" i="4" s="1"/>
  <c r="T249" i="4" s="1"/>
  <c r="J245" i="4"/>
  <c r="M245" i="4" s="1"/>
  <c r="T245" i="4" s="1"/>
  <c r="J241" i="4"/>
  <c r="M241" i="4" s="1"/>
  <c r="J237" i="4"/>
  <c r="M237" i="4" s="1"/>
  <c r="T237" i="4" s="1"/>
  <c r="J233" i="4"/>
  <c r="M233" i="4" s="1"/>
  <c r="J229" i="4"/>
  <c r="M229" i="4" s="1"/>
  <c r="J225" i="4"/>
  <c r="M225" i="4" s="1"/>
  <c r="J221" i="4"/>
  <c r="M221" i="4" s="1"/>
  <c r="J217" i="4"/>
  <c r="M217" i="4" s="1"/>
  <c r="J213" i="4"/>
  <c r="M213" i="4" s="1"/>
  <c r="J209" i="4"/>
  <c r="M209" i="4" s="1"/>
  <c r="J205" i="4"/>
  <c r="M205" i="4" s="1"/>
  <c r="J201" i="4"/>
  <c r="M201" i="4" s="1"/>
  <c r="J197" i="4"/>
  <c r="M197" i="4" s="1"/>
  <c r="J193" i="4"/>
  <c r="M193" i="4" s="1"/>
  <c r="J189" i="4"/>
  <c r="M189" i="4" s="1"/>
  <c r="J185" i="4"/>
  <c r="M185" i="4" s="1"/>
  <c r="J181" i="4"/>
  <c r="M181" i="4" s="1"/>
  <c r="J177" i="4"/>
  <c r="M177" i="4" s="1"/>
  <c r="J173" i="4"/>
  <c r="M173" i="4" s="1"/>
  <c r="J169" i="4"/>
  <c r="M169" i="4" s="1"/>
  <c r="J161" i="4"/>
  <c r="M161" i="4" s="1"/>
  <c r="J153" i="4"/>
  <c r="M153" i="4" s="1"/>
  <c r="J145" i="4"/>
  <c r="M145" i="4" s="1"/>
  <c r="J137" i="4"/>
  <c r="M137" i="4" s="1"/>
  <c r="J129" i="4"/>
  <c r="M129" i="4" s="1"/>
  <c r="J114" i="4"/>
  <c r="M114" i="4" s="1"/>
  <c r="K168" i="4"/>
  <c r="L168" i="4" s="1"/>
  <c r="J168" i="4"/>
  <c r="K164" i="4"/>
  <c r="L164" i="4" s="1"/>
  <c r="J164" i="4"/>
  <c r="K160" i="4"/>
  <c r="L160" i="4" s="1"/>
  <c r="J160" i="4"/>
  <c r="J156" i="4"/>
  <c r="K156" i="4"/>
  <c r="L156" i="4" s="1"/>
  <c r="J152" i="4"/>
  <c r="K152" i="4"/>
  <c r="L152" i="4" s="1"/>
  <c r="K148" i="4"/>
  <c r="L148" i="4" s="1"/>
  <c r="J148" i="4"/>
  <c r="K144" i="4"/>
  <c r="L144" i="4" s="1"/>
  <c r="J144" i="4"/>
  <c r="J140" i="4"/>
  <c r="K140" i="4"/>
  <c r="L140" i="4" s="1"/>
  <c r="J136" i="4"/>
  <c r="K136" i="4"/>
  <c r="L136" i="4" s="1"/>
  <c r="K132" i="4"/>
  <c r="L132" i="4" s="1"/>
  <c r="J132" i="4"/>
  <c r="K128" i="4"/>
  <c r="L128" i="4" s="1"/>
  <c r="J128" i="4"/>
  <c r="J124" i="4"/>
  <c r="K124" i="4"/>
  <c r="L124" i="4" s="1"/>
  <c r="J120" i="4"/>
  <c r="K120" i="4"/>
  <c r="L120" i="4" s="1"/>
  <c r="K116" i="4"/>
  <c r="L116" i="4" s="1"/>
  <c r="J116" i="4"/>
  <c r="K112" i="4"/>
  <c r="L112" i="4" s="1"/>
  <c r="J112" i="4"/>
  <c r="J108" i="4"/>
  <c r="K108" i="4"/>
  <c r="L108" i="4" s="1"/>
  <c r="K104" i="4"/>
  <c r="L104" i="4" s="1"/>
  <c r="J104" i="4"/>
  <c r="K100" i="4"/>
  <c r="L100" i="4" s="1"/>
  <c r="J100" i="4"/>
  <c r="K96" i="4"/>
  <c r="L96" i="4" s="1"/>
  <c r="J96" i="4"/>
  <c r="K92" i="4"/>
  <c r="L92" i="4" s="1"/>
  <c r="J92" i="4"/>
  <c r="K88" i="4"/>
  <c r="L88" i="4" s="1"/>
  <c r="J88" i="4"/>
  <c r="K84" i="4"/>
  <c r="L84" i="4" s="1"/>
  <c r="J84" i="4"/>
  <c r="K80" i="4"/>
  <c r="L80" i="4" s="1"/>
  <c r="J80" i="4"/>
  <c r="K76" i="4"/>
  <c r="L76" i="4" s="1"/>
  <c r="J76" i="4"/>
  <c r="K72" i="4"/>
  <c r="L72" i="4" s="1"/>
  <c r="J72" i="4"/>
  <c r="K68" i="4"/>
  <c r="L68" i="4" s="1"/>
  <c r="J68" i="4"/>
  <c r="K64" i="4"/>
  <c r="L64" i="4" s="1"/>
  <c r="J64" i="4"/>
  <c r="K60" i="4"/>
  <c r="L60" i="4" s="1"/>
  <c r="J60" i="4"/>
  <c r="K56" i="4"/>
  <c r="L56" i="4" s="1"/>
  <c r="J56" i="4"/>
  <c r="K52" i="4"/>
  <c r="L52" i="4" s="1"/>
  <c r="J52" i="4"/>
  <c r="K48" i="4"/>
  <c r="L48" i="4" s="1"/>
  <c r="J48" i="4"/>
  <c r="K44" i="4"/>
  <c r="L44" i="4" s="1"/>
  <c r="J44" i="4"/>
  <c r="K40" i="4"/>
  <c r="L40" i="4" s="1"/>
  <c r="J40" i="4"/>
  <c r="K36" i="4"/>
  <c r="L36" i="4" s="1"/>
  <c r="J36" i="4"/>
  <c r="K32" i="4"/>
  <c r="L32" i="4" s="1"/>
  <c r="J32" i="4"/>
  <c r="K28" i="4"/>
  <c r="L28" i="4" s="1"/>
  <c r="J28" i="4"/>
  <c r="K24" i="4"/>
  <c r="L24" i="4" s="1"/>
  <c r="J24" i="4"/>
  <c r="K20" i="4"/>
  <c r="L20" i="4" s="1"/>
  <c r="J20" i="4"/>
  <c r="K16" i="4"/>
  <c r="L16" i="4" s="1"/>
  <c r="J16" i="4"/>
  <c r="K12" i="4"/>
  <c r="L12" i="4" s="1"/>
  <c r="J12" i="4"/>
  <c r="K8" i="4"/>
  <c r="L8" i="4" s="1"/>
  <c r="J8" i="4"/>
  <c r="K4" i="4"/>
  <c r="L4" i="4" s="1"/>
  <c r="J4" i="4"/>
  <c r="J344" i="4"/>
  <c r="M344" i="4" s="1"/>
  <c r="T344" i="4" s="1"/>
  <c r="J340" i="4"/>
  <c r="M340" i="4" s="1"/>
  <c r="T340" i="4" s="1"/>
  <c r="J336" i="4"/>
  <c r="M336" i="4" s="1"/>
  <c r="T336" i="4" s="1"/>
  <c r="J332" i="4"/>
  <c r="M332" i="4" s="1"/>
  <c r="T332" i="4" s="1"/>
  <c r="J328" i="4"/>
  <c r="M328" i="4" s="1"/>
  <c r="T328" i="4" s="1"/>
  <c r="J324" i="4"/>
  <c r="M324" i="4" s="1"/>
  <c r="T324" i="4" s="1"/>
  <c r="J320" i="4"/>
  <c r="M320" i="4" s="1"/>
  <c r="T320" i="4" s="1"/>
  <c r="J316" i="4"/>
  <c r="M316" i="4" s="1"/>
  <c r="T316" i="4" s="1"/>
  <c r="J312" i="4"/>
  <c r="M312" i="4" s="1"/>
  <c r="T312" i="4" s="1"/>
  <c r="J308" i="4"/>
  <c r="M308" i="4" s="1"/>
  <c r="T308" i="4" s="1"/>
  <c r="J304" i="4"/>
  <c r="M304" i="4" s="1"/>
  <c r="T304" i="4" s="1"/>
  <c r="J300" i="4"/>
  <c r="M300" i="4" s="1"/>
  <c r="T300" i="4" s="1"/>
  <c r="J296" i="4"/>
  <c r="M296" i="4" s="1"/>
  <c r="T296" i="4" s="1"/>
  <c r="J292" i="4"/>
  <c r="M292" i="4" s="1"/>
  <c r="T292" i="4" s="1"/>
  <c r="J288" i="4"/>
  <c r="M288" i="4" s="1"/>
  <c r="T288" i="4" s="1"/>
  <c r="J284" i="4"/>
  <c r="M284" i="4" s="1"/>
  <c r="T284" i="4" s="1"/>
  <c r="J280" i="4"/>
  <c r="M280" i="4" s="1"/>
  <c r="T280" i="4" s="1"/>
  <c r="J276" i="4"/>
  <c r="M276" i="4" s="1"/>
  <c r="T276" i="4" s="1"/>
  <c r="J272" i="4"/>
  <c r="M272" i="4" s="1"/>
  <c r="T272" i="4" s="1"/>
  <c r="J268" i="4"/>
  <c r="M268" i="4" s="1"/>
  <c r="T268" i="4" s="1"/>
  <c r="J264" i="4"/>
  <c r="M264" i="4" s="1"/>
  <c r="T264" i="4" s="1"/>
  <c r="J260" i="4"/>
  <c r="M260" i="4" s="1"/>
  <c r="T260" i="4" s="1"/>
  <c r="J256" i="4"/>
  <c r="M256" i="4" s="1"/>
  <c r="T256" i="4" s="1"/>
  <c r="J252" i="4"/>
  <c r="M252" i="4" s="1"/>
  <c r="T252" i="4" s="1"/>
  <c r="J248" i="4"/>
  <c r="M248" i="4" s="1"/>
  <c r="T248" i="4" s="1"/>
  <c r="J244" i="4"/>
  <c r="M244" i="4" s="1"/>
  <c r="R244" i="4" s="1"/>
  <c r="S244" i="4" s="1"/>
  <c r="J240" i="4"/>
  <c r="M240" i="4" s="1"/>
  <c r="J236" i="4"/>
  <c r="M236" i="4" s="1"/>
  <c r="J232" i="4"/>
  <c r="M232" i="4" s="1"/>
  <c r="J228" i="4"/>
  <c r="M228" i="4" s="1"/>
  <c r="J224" i="4"/>
  <c r="M224" i="4" s="1"/>
  <c r="J220" i="4"/>
  <c r="M220" i="4" s="1"/>
  <c r="J216" i="4"/>
  <c r="M216" i="4" s="1"/>
  <c r="J212" i="4"/>
  <c r="M212" i="4" s="1"/>
  <c r="J208" i="4"/>
  <c r="M208" i="4" s="1"/>
  <c r="J204" i="4"/>
  <c r="M204" i="4" s="1"/>
  <c r="J200" i="4"/>
  <c r="M200" i="4" s="1"/>
  <c r="J196" i="4"/>
  <c r="M196" i="4" s="1"/>
  <c r="J192" i="4"/>
  <c r="M192" i="4" s="1"/>
  <c r="J188" i="4"/>
  <c r="M188" i="4" s="1"/>
  <c r="J184" i="4"/>
  <c r="M184" i="4" s="1"/>
  <c r="J180" i="4"/>
  <c r="M180" i="4" s="1"/>
  <c r="J176" i="4"/>
  <c r="M176" i="4" s="1"/>
  <c r="J172" i="4"/>
  <c r="M172" i="4" s="1"/>
  <c r="J166" i="4"/>
  <c r="M166" i="4" s="1"/>
  <c r="J158" i="4"/>
  <c r="M158" i="4" s="1"/>
  <c r="J150" i="4"/>
  <c r="M150" i="4" s="1"/>
  <c r="J142" i="4"/>
  <c r="M142" i="4" s="1"/>
  <c r="J134" i="4"/>
  <c r="M134" i="4" s="1"/>
  <c r="J126" i="4"/>
  <c r="M126" i="4" s="1"/>
  <c r="J110" i="4"/>
  <c r="M110" i="4" s="1"/>
  <c r="K167" i="4"/>
  <c r="L167" i="4" s="1"/>
  <c r="J167" i="4"/>
  <c r="K163" i="4"/>
  <c r="L163" i="4" s="1"/>
  <c r="J163" i="4"/>
  <c r="K159" i="4"/>
  <c r="L159" i="4" s="1"/>
  <c r="J159" i="4"/>
  <c r="J155" i="4"/>
  <c r="K155" i="4"/>
  <c r="L155" i="4" s="1"/>
  <c r="J151" i="4"/>
  <c r="K151" i="4"/>
  <c r="L151" i="4" s="1"/>
  <c r="J147" i="4"/>
  <c r="K147" i="4"/>
  <c r="L147" i="4" s="1"/>
  <c r="K143" i="4"/>
  <c r="L143" i="4" s="1"/>
  <c r="J143" i="4"/>
  <c r="J139" i="4"/>
  <c r="K139" i="4"/>
  <c r="L139" i="4" s="1"/>
  <c r="J135" i="4"/>
  <c r="K135" i="4"/>
  <c r="L135" i="4" s="1"/>
  <c r="J131" i="4"/>
  <c r="K131" i="4"/>
  <c r="L131" i="4" s="1"/>
  <c r="K127" i="4"/>
  <c r="L127" i="4" s="1"/>
  <c r="J127" i="4"/>
  <c r="J123" i="4"/>
  <c r="K123" i="4"/>
  <c r="L123" i="4" s="1"/>
  <c r="J119" i="4"/>
  <c r="K119" i="4"/>
  <c r="L119" i="4" s="1"/>
  <c r="J115" i="4"/>
  <c r="K115" i="4"/>
  <c r="L115" i="4" s="1"/>
  <c r="K111" i="4"/>
  <c r="L111" i="4" s="1"/>
  <c r="J111" i="4"/>
  <c r="K107" i="4"/>
  <c r="L107" i="4" s="1"/>
  <c r="J107" i="4"/>
  <c r="K103" i="4"/>
  <c r="L103" i="4" s="1"/>
  <c r="J103" i="4"/>
  <c r="K99" i="4"/>
  <c r="L99" i="4" s="1"/>
  <c r="J99" i="4"/>
  <c r="K95" i="4"/>
  <c r="L95" i="4" s="1"/>
  <c r="J95" i="4"/>
  <c r="K91" i="4"/>
  <c r="L91" i="4" s="1"/>
  <c r="J91" i="4"/>
  <c r="K87" i="4"/>
  <c r="L87" i="4" s="1"/>
  <c r="J87" i="4"/>
  <c r="K83" i="4"/>
  <c r="L83" i="4" s="1"/>
  <c r="J83" i="4"/>
  <c r="K79" i="4"/>
  <c r="L79" i="4" s="1"/>
  <c r="J79" i="4"/>
  <c r="K75" i="4"/>
  <c r="L75" i="4" s="1"/>
  <c r="J75" i="4"/>
  <c r="K71" i="4"/>
  <c r="L71" i="4" s="1"/>
  <c r="J71" i="4"/>
  <c r="K67" i="4"/>
  <c r="L67" i="4" s="1"/>
  <c r="J67" i="4"/>
  <c r="K63" i="4"/>
  <c r="L63" i="4" s="1"/>
  <c r="J63" i="4"/>
  <c r="K59" i="4"/>
  <c r="L59" i="4" s="1"/>
  <c r="J59" i="4"/>
  <c r="K55" i="4"/>
  <c r="L55" i="4" s="1"/>
  <c r="J55" i="4"/>
  <c r="K51" i="4"/>
  <c r="L51" i="4" s="1"/>
  <c r="J51" i="4"/>
  <c r="K47" i="4"/>
  <c r="L47" i="4" s="1"/>
  <c r="J47" i="4"/>
  <c r="K43" i="4"/>
  <c r="L43" i="4" s="1"/>
  <c r="J43" i="4"/>
  <c r="K39" i="4"/>
  <c r="L39" i="4" s="1"/>
  <c r="J39" i="4"/>
  <c r="K35" i="4"/>
  <c r="L35" i="4" s="1"/>
  <c r="J35" i="4"/>
  <c r="K31" i="4"/>
  <c r="L31" i="4" s="1"/>
  <c r="J31" i="4"/>
  <c r="K27" i="4"/>
  <c r="L27" i="4" s="1"/>
  <c r="J27" i="4"/>
  <c r="K23" i="4"/>
  <c r="L23" i="4" s="1"/>
  <c r="J23" i="4"/>
  <c r="K19" i="4"/>
  <c r="L19" i="4" s="1"/>
  <c r="J19" i="4"/>
  <c r="K15" i="4"/>
  <c r="L15" i="4" s="1"/>
  <c r="J15" i="4"/>
  <c r="K11" i="4"/>
  <c r="L11" i="4" s="1"/>
  <c r="J11" i="4"/>
  <c r="K7" i="4"/>
  <c r="L7" i="4" s="1"/>
  <c r="J7" i="4"/>
  <c r="K3" i="4"/>
  <c r="L3" i="4" s="1"/>
  <c r="J3" i="4"/>
  <c r="J343" i="4"/>
  <c r="M343" i="4" s="1"/>
  <c r="T343" i="4" s="1"/>
  <c r="J339" i="4"/>
  <c r="M339" i="4" s="1"/>
  <c r="T339" i="4" s="1"/>
  <c r="J335" i="4"/>
  <c r="M335" i="4" s="1"/>
  <c r="T335" i="4" s="1"/>
  <c r="J331" i="4"/>
  <c r="M331" i="4" s="1"/>
  <c r="T331" i="4" s="1"/>
  <c r="J327" i="4"/>
  <c r="M327" i="4" s="1"/>
  <c r="T327" i="4" s="1"/>
  <c r="J323" i="4"/>
  <c r="M323" i="4" s="1"/>
  <c r="T323" i="4" s="1"/>
  <c r="J319" i="4"/>
  <c r="M319" i="4" s="1"/>
  <c r="T319" i="4" s="1"/>
  <c r="J315" i="4"/>
  <c r="M315" i="4" s="1"/>
  <c r="T315" i="4" s="1"/>
  <c r="J311" i="4"/>
  <c r="M311" i="4" s="1"/>
  <c r="T311" i="4" s="1"/>
  <c r="J307" i="4"/>
  <c r="M307" i="4" s="1"/>
  <c r="T307" i="4" s="1"/>
  <c r="J303" i="4"/>
  <c r="M303" i="4" s="1"/>
  <c r="T303" i="4" s="1"/>
  <c r="J299" i="4"/>
  <c r="M299" i="4" s="1"/>
  <c r="T299" i="4" s="1"/>
  <c r="J295" i="4"/>
  <c r="M295" i="4" s="1"/>
  <c r="T295" i="4" s="1"/>
  <c r="J291" i="4"/>
  <c r="M291" i="4" s="1"/>
  <c r="T291" i="4" s="1"/>
  <c r="J287" i="4"/>
  <c r="M287" i="4" s="1"/>
  <c r="T287" i="4" s="1"/>
  <c r="J283" i="4"/>
  <c r="M283" i="4" s="1"/>
  <c r="T283" i="4" s="1"/>
  <c r="J279" i="4"/>
  <c r="M279" i="4" s="1"/>
  <c r="T279" i="4" s="1"/>
  <c r="J275" i="4"/>
  <c r="M275" i="4" s="1"/>
  <c r="T275" i="4" s="1"/>
  <c r="J271" i="4"/>
  <c r="M271" i="4" s="1"/>
  <c r="T271" i="4" s="1"/>
  <c r="J267" i="4"/>
  <c r="M267" i="4" s="1"/>
  <c r="T267" i="4" s="1"/>
  <c r="J263" i="4"/>
  <c r="M263" i="4" s="1"/>
  <c r="T263" i="4" s="1"/>
  <c r="J259" i="4"/>
  <c r="M259" i="4" s="1"/>
  <c r="T259" i="4" s="1"/>
  <c r="J255" i="4"/>
  <c r="M255" i="4" s="1"/>
  <c r="T255" i="4" s="1"/>
  <c r="J251" i="4"/>
  <c r="M251" i="4" s="1"/>
  <c r="T251" i="4" s="1"/>
  <c r="J247" i="4"/>
  <c r="M247" i="4" s="1"/>
  <c r="T247" i="4" s="1"/>
  <c r="J243" i="4"/>
  <c r="M243" i="4" s="1"/>
  <c r="J239" i="4"/>
  <c r="M239" i="4" s="1"/>
  <c r="J235" i="4"/>
  <c r="M235" i="4" s="1"/>
  <c r="J231" i="4"/>
  <c r="M231" i="4" s="1"/>
  <c r="J227" i="4"/>
  <c r="M227" i="4" s="1"/>
  <c r="J223" i="4"/>
  <c r="M223" i="4" s="1"/>
  <c r="J219" i="4"/>
  <c r="M219" i="4" s="1"/>
  <c r="J215" i="4"/>
  <c r="M215" i="4" s="1"/>
  <c r="J211" i="4"/>
  <c r="M211" i="4" s="1"/>
  <c r="J207" i="4"/>
  <c r="M207" i="4" s="1"/>
  <c r="J203" i="4"/>
  <c r="M203" i="4" s="1"/>
  <c r="J199" i="4"/>
  <c r="M199" i="4" s="1"/>
  <c r="J195" i="4"/>
  <c r="M195" i="4" s="1"/>
  <c r="J191" i="4"/>
  <c r="M191" i="4" s="1"/>
  <c r="J187" i="4"/>
  <c r="M187" i="4" s="1"/>
  <c r="J183" i="4"/>
  <c r="M183" i="4" s="1"/>
  <c r="J179" i="4"/>
  <c r="M179" i="4" s="1"/>
  <c r="J175" i="4"/>
  <c r="M175" i="4" s="1"/>
  <c r="J171" i="4"/>
  <c r="M171" i="4" s="1"/>
  <c r="J165" i="4"/>
  <c r="M165" i="4" s="1"/>
  <c r="J157" i="4"/>
  <c r="M157" i="4" s="1"/>
  <c r="J149" i="4"/>
  <c r="M149" i="4" s="1"/>
  <c r="J141" i="4"/>
  <c r="M141" i="4" s="1"/>
  <c r="J133" i="4"/>
  <c r="M133" i="4" s="1"/>
  <c r="J122" i="4"/>
  <c r="M122" i="4" s="1"/>
  <c r="J106" i="4"/>
  <c r="M106" i="4" s="1"/>
  <c r="M331" i="3" l="1"/>
  <c r="Q331" i="3" s="1"/>
  <c r="R331" i="3" s="1"/>
  <c r="M347" i="3"/>
  <c r="Q347" i="3" s="1"/>
  <c r="R347" i="3" s="1"/>
  <c r="M310" i="2"/>
  <c r="P310" i="2" s="1"/>
  <c r="O274" i="3"/>
  <c r="P274" i="3"/>
  <c r="O355" i="3"/>
  <c r="P355" i="3"/>
  <c r="O207" i="3"/>
  <c r="P207" i="3"/>
  <c r="O335" i="3"/>
  <c r="P335" i="3"/>
  <c r="O95" i="3"/>
  <c r="P95" i="3"/>
  <c r="O223" i="3"/>
  <c r="P223" i="3"/>
  <c r="O351" i="3"/>
  <c r="P351" i="3"/>
  <c r="O44" i="3"/>
  <c r="P44" i="3"/>
  <c r="O76" i="3"/>
  <c r="P76" i="3"/>
  <c r="O124" i="3"/>
  <c r="P124" i="3"/>
  <c r="O156" i="3"/>
  <c r="P156" i="3"/>
  <c r="O220" i="3"/>
  <c r="P220" i="3"/>
  <c r="O268" i="3"/>
  <c r="P268" i="3"/>
  <c r="O316" i="3"/>
  <c r="P316" i="3"/>
  <c r="O231" i="3"/>
  <c r="P231" i="3"/>
  <c r="O33" i="3"/>
  <c r="P33" i="3"/>
  <c r="O81" i="3"/>
  <c r="P81" i="3"/>
  <c r="O145" i="3"/>
  <c r="P145" i="3"/>
  <c r="O193" i="3"/>
  <c r="P193" i="3"/>
  <c r="O241" i="3"/>
  <c r="P241" i="3"/>
  <c r="O289" i="3"/>
  <c r="P289" i="3"/>
  <c r="O325" i="3"/>
  <c r="P325" i="3"/>
  <c r="O239" i="3"/>
  <c r="P239" i="3"/>
  <c r="O339" i="3"/>
  <c r="P339" i="3"/>
  <c r="O10" i="3"/>
  <c r="P10" i="3"/>
  <c r="O58" i="3"/>
  <c r="P58" i="3"/>
  <c r="O106" i="3"/>
  <c r="P106" i="3"/>
  <c r="O138" i="3"/>
  <c r="P138" i="3"/>
  <c r="O186" i="3"/>
  <c r="P186" i="3"/>
  <c r="O234" i="3"/>
  <c r="P234" i="3"/>
  <c r="O310" i="3"/>
  <c r="P310" i="3"/>
  <c r="O353" i="3"/>
  <c r="P353" i="3"/>
  <c r="O199" i="3"/>
  <c r="P199" i="3"/>
  <c r="O247" i="3"/>
  <c r="P247" i="3"/>
  <c r="O2" i="3"/>
  <c r="P2" i="3"/>
  <c r="O16" i="3"/>
  <c r="P16" i="3"/>
  <c r="O32" i="3"/>
  <c r="P32" i="3"/>
  <c r="O48" i="3"/>
  <c r="P48" i="3"/>
  <c r="O64" i="3"/>
  <c r="P64" i="3"/>
  <c r="O80" i="3"/>
  <c r="P80" i="3"/>
  <c r="O96" i="3"/>
  <c r="P96" i="3"/>
  <c r="O112" i="3"/>
  <c r="P112" i="3"/>
  <c r="O128" i="3"/>
  <c r="P128" i="3"/>
  <c r="O144" i="3"/>
  <c r="P144" i="3"/>
  <c r="O160" i="3"/>
  <c r="P160" i="3"/>
  <c r="O176" i="3"/>
  <c r="P176" i="3"/>
  <c r="O192" i="3"/>
  <c r="P192" i="3"/>
  <c r="O208" i="3"/>
  <c r="P208" i="3"/>
  <c r="O224" i="3"/>
  <c r="P224" i="3"/>
  <c r="O240" i="3"/>
  <c r="P240" i="3"/>
  <c r="O256" i="3"/>
  <c r="P256" i="3"/>
  <c r="O272" i="3"/>
  <c r="P272" i="3"/>
  <c r="O288" i="3"/>
  <c r="P288" i="3"/>
  <c r="O304" i="3"/>
  <c r="P304" i="3"/>
  <c r="O320" i="3"/>
  <c r="P320" i="3"/>
  <c r="O127" i="3"/>
  <c r="P127" i="3"/>
  <c r="O255" i="3"/>
  <c r="P255" i="3"/>
  <c r="O5" i="3"/>
  <c r="P5" i="3"/>
  <c r="O21" i="3"/>
  <c r="P21" i="3"/>
  <c r="O37" i="3"/>
  <c r="P37" i="3"/>
  <c r="O53" i="3"/>
  <c r="P53" i="3"/>
  <c r="O69" i="3"/>
  <c r="P69" i="3"/>
  <c r="O85" i="3"/>
  <c r="P85" i="3"/>
  <c r="O101" i="3"/>
  <c r="P101" i="3"/>
  <c r="O117" i="3"/>
  <c r="P117" i="3"/>
  <c r="O133" i="3"/>
  <c r="P133" i="3"/>
  <c r="O149" i="3"/>
  <c r="P149" i="3"/>
  <c r="O165" i="3"/>
  <c r="P165" i="3"/>
  <c r="O181" i="3"/>
  <c r="P181" i="3"/>
  <c r="O197" i="3"/>
  <c r="P197" i="3"/>
  <c r="O213" i="3"/>
  <c r="P213" i="3"/>
  <c r="O229" i="3"/>
  <c r="P229" i="3"/>
  <c r="O245" i="3"/>
  <c r="P245" i="3"/>
  <c r="O261" i="3"/>
  <c r="P261" i="3"/>
  <c r="O277" i="3"/>
  <c r="P277" i="3"/>
  <c r="O293" i="3"/>
  <c r="P293" i="3"/>
  <c r="O309" i="3"/>
  <c r="P309" i="3"/>
  <c r="O329" i="3"/>
  <c r="P329" i="3"/>
  <c r="O349" i="3"/>
  <c r="P349" i="3"/>
  <c r="O135" i="3"/>
  <c r="P135" i="3"/>
  <c r="O263" i="3"/>
  <c r="P263" i="3"/>
  <c r="O336" i="3"/>
  <c r="P336" i="3"/>
  <c r="O352" i="3"/>
  <c r="P352" i="3"/>
  <c r="O14" i="3"/>
  <c r="P14" i="3"/>
  <c r="O30" i="3"/>
  <c r="P30" i="3"/>
  <c r="O46" i="3"/>
  <c r="P46" i="3"/>
  <c r="O62" i="3"/>
  <c r="P62" i="3"/>
  <c r="O78" i="3"/>
  <c r="P78" i="3"/>
  <c r="O94" i="3"/>
  <c r="P94" i="3"/>
  <c r="O110" i="3"/>
  <c r="P110" i="3"/>
  <c r="O126" i="3"/>
  <c r="P126" i="3"/>
  <c r="O142" i="3"/>
  <c r="P142" i="3"/>
  <c r="O158" i="3"/>
  <c r="P158" i="3"/>
  <c r="O174" i="3"/>
  <c r="P174" i="3"/>
  <c r="O190" i="3"/>
  <c r="P190" i="3"/>
  <c r="O206" i="3"/>
  <c r="P206" i="3"/>
  <c r="O222" i="3"/>
  <c r="P222" i="3"/>
  <c r="O238" i="3"/>
  <c r="P238" i="3"/>
  <c r="O254" i="3"/>
  <c r="P254" i="3"/>
  <c r="O270" i="3"/>
  <c r="P270" i="3"/>
  <c r="O294" i="3"/>
  <c r="P294" i="3"/>
  <c r="O314" i="3"/>
  <c r="P314" i="3"/>
  <c r="O334" i="3"/>
  <c r="P334" i="3"/>
  <c r="O350" i="3"/>
  <c r="P350" i="3"/>
  <c r="O31" i="3"/>
  <c r="P31" i="3"/>
  <c r="O324" i="3"/>
  <c r="P324" i="3"/>
  <c r="O119" i="3"/>
  <c r="P119" i="3"/>
  <c r="O28" i="3"/>
  <c r="P28" i="3"/>
  <c r="O92" i="3"/>
  <c r="P92" i="3"/>
  <c r="O140" i="3"/>
  <c r="P140" i="3"/>
  <c r="O188" i="3"/>
  <c r="P188" i="3"/>
  <c r="O236" i="3"/>
  <c r="P236" i="3"/>
  <c r="O300" i="3"/>
  <c r="P300" i="3"/>
  <c r="O17" i="3"/>
  <c r="P17" i="3"/>
  <c r="O65" i="3"/>
  <c r="P65" i="3"/>
  <c r="O113" i="3"/>
  <c r="P113" i="3"/>
  <c r="O161" i="3"/>
  <c r="P161" i="3"/>
  <c r="O209" i="3"/>
  <c r="P209" i="3"/>
  <c r="O273" i="3"/>
  <c r="P273" i="3"/>
  <c r="O341" i="3"/>
  <c r="P341" i="3"/>
  <c r="O348" i="3"/>
  <c r="P348" i="3"/>
  <c r="O42" i="3"/>
  <c r="P42" i="3"/>
  <c r="O90" i="3"/>
  <c r="P90" i="3"/>
  <c r="O154" i="3"/>
  <c r="P154" i="3"/>
  <c r="O202" i="3"/>
  <c r="P202" i="3"/>
  <c r="O250" i="3"/>
  <c r="P250" i="3"/>
  <c r="O286" i="3"/>
  <c r="P286" i="3"/>
  <c r="O330" i="3"/>
  <c r="P330" i="3"/>
  <c r="O311" i="3"/>
  <c r="P311" i="3"/>
  <c r="O4" i="3"/>
  <c r="P4" i="3"/>
  <c r="O20" i="3"/>
  <c r="P20" i="3"/>
  <c r="O36" i="3"/>
  <c r="P36" i="3"/>
  <c r="O52" i="3"/>
  <c r="P52" i="3"/>
  <c r="O68" i="3"/>
  <c r="P68" i="3"/>
  <c r="O84" i="3"/>
  <c r="P84" i="3"/>
  <c r="O100" i="3"/>
  <c r="P100" i="3"/>
  <c r="O116" i="3"/>
  <c r="P116" i="3"/>
  <c r="O132" i="3"/>
  <c r="P132" i="3"/>
  <c r="O148" i="3"/>
  <c r="P148" i="3"/>
  <c r="O164" i="3"/>
  <c r="P164" i="3"/>
  <c r="O180" i="3"/>
  <c r="P180" i="3"/>
  <c r="O196" i="3"/>
  <c r="P196" i="3"/>
  <c r="O212" i="3"/>
  <c r="P212" i="3"/>
  <c r="O228" i="3"/>
  <c r="P228" i="3"/>
  <c r="O244" i="3"/>
  <c r="P244" i="3"/>
  <c r="O260" i="3"/>
  <c r="P260" i="3"/>
  <c r="O276" i="3"/>
  <c r="P276" i="3"/>
  <c r="O292" i="3"/>
  <c r="P292" i="3"/>
  <c r="O308" i="3"/>
  <c r="P308" i="3"/>
  <c r="O7" i="3"/>
  <c r="P7" i="3"/>
  <c r="O175" i="3"/>
  <c r="P175" i="3"/>
  <c r="O279" i="3"/>
  <c r="P279" i="3"/>
  <c r="O9" i="3"/>
  <c r="P9" i="3"/>
  <c r="O25" i="3"/>
  <c r="P25" i="3"/>
  <c r="O41" i="3"/>
  <c r="P41" i="3"/>
  <c r="O57" i="3"/>
  <c r="P57" i="3"/>
  <c r="O73" i="3"/>
  <c r="P73" i="3"/>
  <c r="O89" i="3"/>
  <c r="P89" i="3"/>
  <c r="O105" i="3"/>
  <c r="P105" i="3"/>
  <c r="O121" i="3"/>
  <c r="P121" i="3"/>
  <c r="O137" i="3"/>
  <c r="P137" i="3"/>
  <c r="O153" i="3"/>
  <c r="P153" i="3"/>
  <c r="O169" i="3"/>
  <c r="P169" i="3"/>
  <c r="O185" i="3"/>
  <c r="P185" i="3"/>
  <c r="O201" i="3"/>
  <c r="P201" i="3"/>
  <c r="O217" i="3"/>
  <c r="P217" i="3"/>
  <c r="O233" i="3"/>
  <c r="P233" i="3"/>
  <c r="O249" i="3"/>
  <c r="P249" i="3"/>
  <c r="O265" i="3"/>
  <c r="P265" i="3"/>
  <c r="O281" i="3"/>
  <c r="P281" i="3"/>
  <c r="O297" i="3"/>
  <c r="P297" i="3"/>
  <c r="O313" i="3"/>
  <c r="P313" i="3"/>
  <c r="O333" i="3"/>
  <c r="P333" i="3"/>
  <c r="O15" i="3"/>
  <c r="P15" i="3"/>
  <c r="O159" i="3"/>
  <c r="P159" i="3"/>
  <c r="O287" i="3"/>
  <c r="P287" i="3"/>
  <c r="O317" i="3"/>
  <c r="P317" i="3"/>
  <c r="O340" i="3"/>
  <c r="P340" i="3"/>
  <c r="O356" i="3"/>
  <c r="P356" i="3"/>
  <c r="O18" i="3"/>
  <c r="P18" i="3"/>
  <c r="O34" i="3"/>
  <c r="P34" i="3"/>
  <c r="O50" i="3"/>
  <c r="P50" i="3"/>
  <c r="O66" i="3"/>
  <c r="P66" i="3"/>
  <c r="O82" i="3"/>
  <c r="P82" i="3"/>
  <c r="O98" i="3"/>
  <c r="P98" i="3"/>
  <c r="O114" i="3"/>
  <c r="P114" i="3"/>
  <c r="O130" i="3"/>
  <c r="P130" i="3"/>
  <c r="O146" i="3"/>
  <c r="P146" i="3"/>
  <c r="O162" i="3"/>
  <c r="P162" i="3"/>
  <c r="O178" i="3"/>
  <c r="P178" i="3"/>
  <c r="O194" i="3"/>
  <c r="P194" i="3"/>
  <c r="O210" i="3"/>
  <c r="P210" i="3"/>
  <c r="O226" i="3"/>
  <c r="P226" i="3"/>
  <c r="O242" i="3"/>
  <c r="P242" i="3"/>
  <c r="O258" i="3"/>
  <c r="P258" i="3"/>
  <c r="O278" i="3"/>
  <c r="P278" i="3"/>
  <c r="O298" i="3"/>
  <c r="P298" i="3"/>
  <c r="O322" i="3"/>
  <c r="P322" i="3"/>
  <c r="O338" i="3"/>
  <c r="P338" i="3"/>
  <c r="O354" i="3"/>
  <c r="P354" i="3"/>
  <c r="O39" i="3"/>
  <c r="P39" i="3"/>
  <c r="O143" i="3"/>
  <c r="P143" i="3"/>
  <c r="O271" i="3"/>
  <c r="P271" i="3"/>
  <c r="O347" i="3"/>
  <c r="P347" i="3"/>
  <c r="O306" i="3"/>
  <c r="P306" i="3"/>
  <c r="O183" i="3"/>
  <c r="P183" i="3"/>
  <c r="O23" i="3"/>
  <c r="P23" i="3"/>
  <c r="O12" i="3"/>
  <c r="P12" i="3"/>
  <c r="O60" i="3"/>
  <c r="P60" i="3"/>
  <c r="O108" i="3"/>
  <c r="P108" i="3"/>
  <c r="O172" i="3"/>
  <c r="P172" i="3"/>
  <c r="O204" i="3"/>
  <c r="P204" i="3"/>
  <c r="O252" i="3"/>
  <c r="P252" i="3"/>
  <c r="O284" i="3"/>
  <c r="P284" i="3"/>
  <c r="O103" i="3"/>
  <c r="P103" i="3"/>
  <c r="O343" i="3"/>
  <c r="P343" i="3"/>
  <c r="O49" i="3"/>
  <c r="P49" i="3"/>
  <c r="O97" i="3"/>
  <c r="P97" i="3"/>
  <c r="O129" i="3"/>
  <c r="P129" i="3"/>
  <c r="O177" i="3"/>
  <c r="P177" i="3"/>
  <c r="O225" i="3"/>
  <c r="P225" i="3"/>
  <c r="O257" i="3"/>
  <c r="P257" i="3"/>
  <c r="O305" i="3"/>
  <c r="P305" i="3"/>
  <c r="O111" i="3"/>
  <c r="P111" i="3"/>
  <c r="O332" i="3"/>
  <c r="P332" i="3"/>
  <c r="O26" i="3"/>
  <c r="P26" i="3"/>
  <c r="O74" i="3"/>
  <c r="P74" i="3"/>
  <c r="O122" i="3"/>
  <c r="P122" i="3"/>
  <c r="O170" i="3"/>
  <c r="P170" i="3"/>
  <c r="O218" i="3"/>
  <c r="P218" i="3"/>
  <c r="O266" i="3"/>
  <c r="P266" i="3"/>
  <c r="O346" i="3"/>
  <c r="P346" i="3"/>
  <c r="O71" i="3"/>
  <c r="P71" i="3"/>
  <c r="O87" i="3"/>
  <c r="P87" i="3"/>
  <c r="O151" i="3"/>
  <c r="P151" i="3"/>
  <c r="O8" i="3"/>
  <c r="P8" i="3"/>
  <c r="O24" i="3"/>
  <c r="P24" i="3"/>
  <c r="O40" i="3"/>
  <c r="P40" i="3"/>
  <c r="O56" i="3"/>
  <c r="P56" i="3"/>
  <c r="O72" i="3"/>
  <c r="P72" i="3"/>
  <c r="O88" i="3"/>
  <c r="P88" i="3"/>
  <c r="O104" i="3"/>
  <c r="P104" i="3"/>
  <c r="O120" i="3"/>
  <c r="P120" i="3"/>
  <c r="O136" i="3"/>
  <c r="P136" i="3"/>
  <c r="O152" i="3"/>
  <c r="P152" i="3"/>
  <c r="O168" i="3"/>
  <c r="P168" i="3"/>
  <c r="O184" i="3"/>
  <c r="P184" i="3"/>
  <c r="O200" i="3"/>
  <c r="P200" i="3"/>
  <c r="O216" i="3"/>
  <c r="P216" i="3"/>
  <c r="O232" i="3"/>
  <c r="P232" i="3"/>
  <c r="O248" i="3"/>
  <c r="P248" i="3"/>
  <c r="O264" i="3"/>
  <c r="P264" i="3"/>
  <c r="O280" i="3"/>
  <c r="P280" i="3"/>
  <c r="O296" i="3"/>
  <c r="P296" i="3"/>
  <c r="O312" i="3"/>
  <c r="P312" i="3"/>
  <c r="O79" i="3"/>
  <c r="P79" i="3"/>
  <c r="O191" i="3"/>
  <c r="P191" i="3"/>
  <c r="O303" i="3"/>
  <c r="P303" i="3"/>
  <c r="O13" i="3"/>
  <c r="P13" i="3"/>
  <c r="O29" i="3"/>
  <c r="P29" i="3"/>
  <c r="O45" i="3"/>
  <c r="P45" i="3"/>
  <c r="O61" i="3"/>
  <c r="P61" i="3"/>
  <c r="O77" i="3"/>
  <c r="P77" i="3"/>
  <c r="O93" i="3"/>
  <c r="P93" i="3"/>
  <c r="O109" i="3"/>
  <c r="P109" i="3"/>
  <c r="O125" i="3"/>
  <c r="P125" i="3"/>
  <c r="O141" i="3"/>
  <c r="P141" i="3"/>
  <c r="O157" i="3"/>
  <c r="P157" i="3"/>
  <c r="O173" i="3"/>
  <c r="P173" i="3"/>
  <c r="O189" i="3"/>
  <c r="P189" i="3"/>
  <c r="O205" i="3"/>
  <c r="P205" i="3"/>
  <c r="O221" i="3"/>
  <c r="P221" i="3"/>
  <c r="O237" i="3"/>
  <c r="P237" i="3"/>
  <c r="O253" i="3"/>
  <c r="P253" i="3"/>
  <c r="O269" i="3"/>
  <c r="P269" i="3"/>
  <c r="O285" i="3"/>
  <c r="P285" i="3"/>
  <c r="O301" i="3"/>
  <c r="P301" i="3"/>
  <c r="O321" i="3"/>
  <c r="P321" i="3"/>
  <c r="O337" i="3"/>
  <c r="P337" i="3"/>
  <c r="O63" i="3"/>
  <c r="P63" i="3"/>
  <c r="O331" i="3"/>
  <c r="P331" i="3"/>
  <c r="O328" i="3"/>
  <c r="P328" i="3"/>
  <c r="O344" i="3"/>
  <c r="P344" i="3"/>
  <c r="O6" i="3"/>
  <c r="P6" i="3"/>
  <c r="O22" i="3"/>
  <c r="P22" i="3"/>
  <c r="O38" i="3"/>
  <c r="P38" i="3"/>
  <c r="O54" i="3"/>
  <c r="P54" i="3"/>
  <c r="O70" i="3"/>
  <c r="P70" i="3"/>
  <c r="O86" i="3"/>
  <c r="P86" i="3"/>
  <c r="O102" i="3"/>
  <c r="P102" i="3"/>
  <c r="O118" i="3"/>
  <c r="P118" i="3"/>
  <c r="O134" i="3"/>
  <c r="P134" i="3"/>
  <c r="O150" i="3"/>
  <c r="P150" i="3"/>
  <c r="O166" i="3"/>
  <c r="P166" i="3"/>
  <c r="O182" i="3"/>
  <c r="P182" i="3"/>
  <c r="O198" i="3"/>
  <c r="P198" i="3"/>
  <c r="O214" i="3"/>
  <c r="P214" i="3"/>
  <c r="O230" i="3"/>
  <c r="P230" i="3"/>
  <c r="O246" i="3"/>
  <c r="P246" i="3"/>
  <c r="O262" i="3"/>
  <c r="P262" i="3"/>
  <c r="O282" i="3"/>
  <c r="P282" i="3"/>
  <c r="O302" i="3"/>
  <c r="P302" i="3"/>
  <c r="O326" i="3"/>
  <c r="P326" i="3"/>
  <c r="O342" i="3"/>
  <c r="P342" i="3"/>
  <c r="O345" i="3"/>
  <c r="P345" i="3"/>
  <c r="O47" i="3"/>
  <c r="P47" i="3"/>
  <c r="O167" i="3"/>
  <c r="P167" i="3"/>
  <c r="O295" i="3"/>
  <c r="P295" i="3"/>
  <c r="O327" i="3"/>
  <c r="P327" i="3"/>
  <c r="O55" i="3"/>
  <c r="P55" i="3"/>
  <c r="O215" i="3"/>
  <c r="P215" i="3"/>
  <c r="O319" i="3"/>
  <c r="P319" i="3"/>
  <c r="M3" i="1"/>
  <c r="R3" i="1" s="1"/>
  <c r="M15" i="1"/>
  <c r="M31" i="1"/>
  <c r="M43" i="1"/>
  <c r="R43" i="1" s="1"/>
  <c r="M59" i="1"/>
  <c r="S59" i="1" s="1"/>
  <c r="T59" i="1" s="1"/>
  <c r="M67" i="1"/>
  <c r="M75" i="1"/>
  <c r="M83" i="1"/>
  <c r="R83" i="1" s="1"/>
  <c r="M91" i="1"/>
  <c r="R91" i="1" s="1"/>
  <c r="M99" i="1"/>
  <c r="M107" i="1"/>
  <c r="M115" i="1"/>
  <c r="R115" i="1" s="1"/>
  <c r="M123" i="1"/>
  <c r="S123" i="1" s="1"/>
  <c r="T123" i="1" s="1"/>
  <c r="M131" i="1"/>
  <c r="M139" i="1"/>
  <c r="M147" i="1"/>
  <c r="R147" i="1" s="1"/>
  <c r="M163" i="1"/>
  <c r="R163" i="1" s="1"/>
  <c r="M171" i="1"/>
  <c r="M179" i="1"/>
  <c r="M187" i="1"/>
  <c r="S187" i="1" s="1"/>
  <c r="T187" i="1" s="1"/>
  <c r="M195" i="1"/>
  <c r="S195" i="1" s="1"/>
  <c r="T195" i="1" s="1"/>
  <c r="M203" i="1"/>
  <c r="S203" i="1" s="1"/>
  <c r="T203" i="1" s="1"/>
  <c r="M211" i="1"/>
  <c r="S211" i="1" s="1"/>
  <c r="T211" i="1" s="1"/>
  <c r="M219" i="1"/>
  <c r="S219" i="1" s="1"/>
  <c r="T219" i="1" s="1"/>
  <c r="M227" i="1"/>
  <c r="S227" i="1" s="1"/>
  <c r="T227" i="1" s="1"/>
  <c r="M235" i="1"/>
  <c r="S235" i="1" s="1"/>
  <c r="T235" i="1" s="1"/>
  <c r="M243" i="1"/>
  <c r="S243" i="1" s="1"/>
  <c r="T243" i="1" s="1"/>
  <c r="M251" i="1"/>
  <c r="S251" i="1" s="1"/>
  <c r="T251" i="1" s="1"/>
  <c r="M259" i="1"/>
  <c r="S259" i="1" s="1"/>
  <c r="T259" i="1" s="1"/>
  <c r="M267" i="1"/>
  <c r="S267" i="1" s="1"/>
  <c r="T267" i="1" s="1"/>
  <c r="M275" i="1"/>
  <c r="S275" i="1" s="1"/>
  <c r="T275" i="1" s="1"/>
  <c r="M283" i="1"/>
  <c r="S283" i="1" s="1"/>
  <c r="T283" i="1" s="1"/>
  <c r="M110" i="2"/>
  <c r="R110" i="2" s="1"/>
  <c r="S110" i="2" s="1"/>
  <c r="M11" i="3"/>
  <c r="Q11" i="3" s="1"/>
  <c r="R11" i="3" s="1"/>
  <c r="M27" i="3"/>
  <c r="Q27" i="3" s="1"/>
  <c r="R27" i="3" s="1"/>
  <c r="M43" i="3"/>
  <c r="Q43" i="3" s="1"/>
  <c r="R43" i="3" s="1"/>
  <c r="M59" i="3"/>
  <c r="Q59" i="3" s="1"/>
  <c r="R59" i="3" s="1"/>
  <c r="M75" i="3"/>
  <c r="Q75" i="3" s="1"/>
  <c r="R75" i="3" s="1"/>
  <c r="M91" i="3"/>
  <c r="Q91" i="3" s="1"/>
  <c r="R91" i="3" s="1"/>
  <c r="M107" i="3"/>
  <c r="Q107" i="3" s="1"/>
  <c r="R107" i="3" s="1"/>
  <c r="M123" i="3"/>
  <c r="Q123" i="3" s="1"/>
  <c r="R123" i="3" s="1"/>
  <c r="M139" i="3"/>
  <c r="Q139" i="3" s="1"/>
  <c r="R139" i="3" s="1"/>
  <c r="M155" i="3"/>
  <c r="Q155" i="3" s="1"/>
  <c r="R155" i="3" s="1"/>
  <c r="M171" i="3"/>
  <c r="Q171" i="3" s="1"/>
  <c r="R171" i="3" s="1"/>
  <c r="M187" i="3"/>
  <c r="Q187" i="3" s="1"/>
  <c r="R187" i="3" s="1"/>
  <c r="M203" i="3"/>
  <c r="Q203" i="3" s="1"/>
  <c r="R203" i="3" s="1"/>
  <c r="M219" i="3"/>
  <c r="Q219" i="3" s="1"/>
  <c r="R219" i="3" s="1"/>
  <c r="M235" i="3"/>
  <c r="Q235" i="3" s="1"/>
  <c r="R235" i="3" s="1"/>
  <c r="M251" i="3"/>
  <c r="Q251" i="3" s="1"/>
  <c r="R251" i="3" s="1"/>
  <c r="M267" i="3"/>
  <c r="Q267" i="3" s="1"/>
  <c r="R267" i="3" s="1"/>
  <c r="M283" i="3"/>
  <c r="Q283" i="3" s="1"/>
  <c r="R283" i="3" s="1"/>
  <c r="M299" i="3"/>
  <c r="Q299" i="3" s="1"/>
  <c r="R299" i="3" s="1"/>
  <c r="M315" i="3"/>
  <c r="Q315" i="3" s="1"/>
  <c r="R315" i="3" s="1"/>
  <c r="M3" i="3"/>
  <c r="Q3" i="3" s="1"/>
  <c r="R3" i="3" s="1"/>
  <c r="M19" i="3"/>
  <c r="Q19" i="3" s="1"/>
  <c r="R19" i="3" s="1"/>
  <c r="M35" i="3"/>
  <c r="Q35" i="3" s="1"/>
  <c r="R35" i="3" s="1"/>
  <c r="M51" i="3"/>
  <c r="Q51" i="3" s="1"/>
  <c r="R51" i="3" s="1"/>
  <c r="M67" i="3"/>
  <c r="Q67" i="3" s="1"/>
  <c r="R67" i="3" s="1"/>
  <c r="M83" i="3"/>
  <c r="Q83" i="3" s="1"/>
  <c r="R83" i="3" s="1"/>
  <c r="M99" i="3"/>
  <c r="Q99" i="3" s="1"/>
  <c r="R99" i="3" s="1"/>
  <c r="M115" i="3"/>
  <c r="Q115" i="3" s="1"/>
  <c r="R115" i="3" s="1"/>
  <c r="M131" i="3"/>
  <c r="Q131" i="3" s="1"/>
  <c r="R131" i="3" s="1"/>
  <c r="M147" i="3"/>
  <c r="Q147" i="3" s="1"/>
  <c r="R147" i="3" s="1"/>
  <c r="M163" i="3"/>
  <c r="Q163" i="3" s="1"/>
  <c r="R163" i="3" s="1"/>
  <c r="M179" i="3"/>
  <c r="Q179" i="3" s="1"/>
  <c r="R179" i="3" s="1"/>
  <c r="M195" i="3"/>
  <c r="Q195" i="3" s="1"/>
  <c r="R195" i="3" s="1"/>
  <c r="M211" i="3"/>
  <c r="Q211" i="3" s="1"/>
  <c r="R211" i="3" s="1"/>
  <c r="M227" i="3"/>
  <c r="Q227" i="3" s="1"/>
  <c r="R227" i="3" s="1"/>
  <c r="M243" i="3"/>
  <c r="Q243" i="3" s="1"/>
  <c r="R243" i="3" s="1"/>
  <c r="M259" i="3"/>
  <c r="Q259" i="3" s="1"/>
  <c r="R259" i="3" s="1"/>
  <c r="M275" i="3"/>
  <c r="Q275" i="3" s="1"/>
  <c r="R275" i="3" s="1"/>
  <c r="M291" i="3"/>
  <c r="Q291" i="3" s="1"/>
  <c r="R291" i="3" s="1"/>
  <c r="M307" i="3"/>
  <c r="Q307" i="3" s="1"/>
  <c r="R307" i="3" s="1"/>
  <c r="M323" i="3"/>
  <c r="Q323" i="3" s="1"/>
  <c r="R323" i="3" s="1"/>
  <c r="R44" i="1"/>
  <c r="S44" i="1"/>
  <c r="T44" i="1" s="1"/>
  <c r="R81" i="1"/>
  <c r="S81" i="1"/>
  <c r="T81" i="1" s="1"/>
  <c r="R113" i="1"/>
  <c r="S113" i="1"/>
  <c r="T113" i="1" s="1"/>
  <c r="R145" i="1"/>
  <c r="S145" i="1"/>
  <c r="T145" i="1" s="1"/>
  <c r="R177" i="1"/>
  <c r="S177" i="1"/>
  <c r="T177" i="1" s="1"/>
  <c r="R46" i="1"/>
  <c r="S46" i="1"/>
  <c r="T46" i="1" s="1"/>
  <c r="R82" i="1"/>
  <c r="S82" i="1"/>
  <c r="T82" i="1" s="1"/>
  <c r="R114" i="1"/>
  <c r="S114" i="1"/>
  <c r="T114" i="1" s="1"/>
  <c r="R146" i="1"/>
  <c r="S146" i="1"/>
  <c r="T146" i="1" s="1"/>
  <c r="R178" i="1"/>
  <c r="S178" i="1"/>
  <c r="T178" i="1" s="1"/>
  <c r="R85" i="1"/>
  <c r="S85" i="1"/>
  <c r="T85" i="1" s="1"/>
  <c r="R117" i="1"/>
  <c r="S117" i="1"/>
  <c r="T117" i="1" s="1"/>
  <c r="R149" i="1"/>
  <c r="S149" i="1"/>
  <c r="T149" i="1" s="1"/>
  <c r="R181" i="1"/>
  <c r="S181" i="1"/>
  <c r="T181" i="1" s="1"/>
  <c r="R86" i="1"/>
  <c r="S86" i="1"/>
  <c r="T86" i="1" s="1"/>
  <c r="R118" i="1"/>
  <c r="S118" i="1"/>
  <c r="T118" i="1" s="1"/>
  <c r="R150" i="1"/>
  <c r="S150" i="1"/>
  <c r="T150" i="1" s="1"/>
  <c r="R55" i="1"/>
  <c r="S55" i="1"/>
  <c r="T55" i="1" s="1"/>
  <c r="R89" i="1"/>
  <c r="S89" i="1"/>
  <c r="T89" i="1" s="1"/>
  <c r="R121" i="1"/>
  <c r="S121" i="1"/>
  <c r="T121" i="1" s="1"/>
  <c r="R153" i="1"/>
  <c r="S153" i="1"/>
  <c r="T153" i="1" s="1"/>
  <c r="R2" i="1"/>
  <c r="S2" i="1"/>
  <c r="T2" i="1" s="1"/>
  <c r="R56" i="1"/>
  <c r="S56" i="1"/>
  <c r="T56" i="1" s="1"/>
  <c r="R90" i="1"/>
  <c r="S90" i="1"/>
  <c r="T90" i="1" s="1"/>
  <c r="R122" i="1"/>
  <c r="S122" i="1"/>
  <c r="T122" i="1" s="1"/>
  <c r="R154" i="1"/>
  <c r="S154" i="1"/>
  <c r="T154" i="1" s="1"/>
  <c r="R7" i="1"/>
  <c r="S7" i="1"/>
  <c r="T7" i="1" s="1"/>
  <c r="R60" i="1"/>
  <c r="S60" i="1"/>
  <c r="T60" i="1" s="1"/>
  <c r="R93" i="1"/>
  <c r="S93" i="1"/>
  <c r="T93" i="1" s="1"/>
  <c r="R125" i="1"/>
  <c r="S125" i="1"/>
  <c r="T125" i="1" s="1"/>
  <c r="R157" i="1"/>
  <c r="S157" i="1"/>
  <c r="T157" i="1" s="1"/>
  <c r="R9" i="1"/>
  <c r="S9" i="1"/>
  <c r="T9" i="1" s="1"/>
  <c r="R62" i="1"/>
  <c r="S62" i="1"/>
  <c r="T62" i="1" s="1"/>
  <c r="R94" i="1"/>
  <c r="S94" i="1"/>
  <c r="T94" i="1" s="1"/>
  <c r="R126" i="1"/>
  <c r="S126" i="1"/>
  <c r="T126" i="1" s="1"/>
  <c r="R158" i="1"/>
  <c r="S158" i="1"/>
  <c r="T158" i="1" s="1"/>
  <c r="R18" i="1"/>
  <c r="S18" i="1"/>
  <c r="T18" i="1" s="1"/>
  <c r="R65" i="1"/>
  <c r="S65" i="1"/>
  <c r="T65" i="1" s="1"/>
  <c r="R97" i="1"/>
  <c r="S97" i="1"/>
  <c r="T97" i="1" s="1"/>
  <c r="R129" i="1"/>
  <c r="S129" i="1"/>
  <c r="T129" i="1" s="1"/>
  <c r="R161" i="1"/>
  <c r="S161" i="1"/>
  <c r="T161" i="1" s="1"/>
  <c r="R193" i="1"/>
  <c r="S193" i="1"/>
  <c r="T193" i="1" s="1"/>
  <c r="R19" i="1"/>
  <c r="S19" i="1"/>
  <c r="T19" i="1" s="1"/>
  <c r="R66" i="1"/>
  <c r="S66" i="1"/>
  <c r="T66" i="1" s="1"/>
  <c r="R98" i="1"/>
  <c r="S98" i="1"/>
  <c r="T98" i="1" s="1"/>
  <c r="R130" i="1"/>
  <c r="S130" i="1"/>
  <c r="T130" i="1" s="1"/>
  <c r="R162" i="1"/>
  <c r="S162" i="1"/>
  <c r="T162" i="1" s="1"/>
  <c r="R194" i="1"/>
  <c r="S194" i="1"/>
  <c r="T194" i="1" s="1"/>
  <c r="R25" i="1"/>
  <c r="S25" i="1"/>
  <c r="T25" i="1" s="1"/>
  <c r="R69" i="1"/>
  <c r="S69" i="1"/>
  <c r="T69" i="1" s="1"/>
  <c r="R101" i="1"/>
  <c r="S101" i="1"/>
  <c r="T101" i="1" s="1"/>
  <c r="R133" i="1"/>
  <c r="S133" i="1"/>
  <c r="T133" i="1" s="1"/>
  <c r="R165" i="1"/>
  <c r="S165" i="1"/>
  <c r="T165" i="1" s="1"/>
  <c r="R27" i="1"/>
  <c r="S27" i="1"/>
  <c r="T27" i="1" s="1"/>
  <c r="R70" i="1"/>
  <c r="S70" i="1"/>
  <c r="T70" i="1" s="1"/>
  <c r="R102" i="1"/>
  <c r="S102" i="1"/>
  <c r="T102" i="1" s="1"/>
  <c r="R134" i="1"/>
  <c r="S134" i="1"/>
  <c r="T134" i="1" s="1"/>
  <c r="R166" i="1"/>
  <c r="S166" i="1"/>
  <c r="T166" i="1" s="1"/>
  <c r="R15" i="1"/>
  <c r="S15" i="1"/>
  <c r="T15" i="1" s="1"/>
  <c r="R31" i="1"/>
  <c r="S31" i="1"/>
  <c r="T31" i="1" s="1"/>
  <c r="R67" i="1"/>
  <c r="S67" i="1"/>
  <c r="T67" i="1" s="1"/>
  <c r="R75" i="1"/>
  <c r="S75" i="1"/>
  <c r="T75" i="1" s="1"/>
  <c r="R99" i="1"/>
  <c r="S99" i="1"/>
  <c r="T99" i="1" s="1"/>
  <c r="R107" i="1"/>
  <c r="S107" i="1"/>
  <c r="T107" i="1" s="1"/>
  <c r="R131" i="1"/>
  <c r="S131" i="1"/>
  <c r="T131" i="1" s="1"/>
  <c r="R139" i="1"/>
  <c r="S139" i="1"/>
  <c r="T139" i="1" s="1"/>
  <c r="R171" i="1"/>
  <c r="S171" i="1"/>
  <c r="T171" i="1" s="1"/>
  <c r="R179" i="1"/>
  <c r="S179" i="1"/>
  <c r="T179" i="1" s="1"/>
  <c r="M318" i="3"/>
  <c r="Q318" i="3" s="1"/>
  <c r="R318" i="3" s="1"/>
  <c r="M249" i="2"/>
  <c r="R249" i="2" s="1"/>
  <c r="S249" i="2" s="1"/>
  <c r="R33" i="1"/>
  <c r="S33" i="1"/>
  <c r="T33" i="1" s="1"/>
  <c r="R73" i="1"/>
  <c r="S73" i="1"/>
  <c r="T73" i="1" s="1"/>
  <c r="R105" i="1"/>
  <c r="S105" i="1"/>
  <c r="T105" i="1" s="1"/>
  <c r="R137" i="1"/>
  <c r="S137" i="1"/>
  <c r="T137" i="1" s="1"/>
  <c r="R169" i="1"/>
  <c r="S169" i="1"/>
  <c r="T169" i="1" s="1"/>
  <c r="R34" i="1"/>
  <c r="S34" i="1"/>
  <c r="T34" i="1" s="1"/>
  <c r="R74" i="1"/>
  <c r="S74" i="1"/>
  <c r="T74" i="1" s="1"/>
  <c r="R106" i="1"/>
  <c r="S106" i="1"/>
  <c r="T106" i="1" s="1"/>
  <c r="R138" i="1"/>
  <c r="S138" i="1"/>
  <c r="T138" i="1" s="1"/>
  <c r="R170" i="1"/>
  <c r="S170" i="1"/>
  <c r="T170" i="1" s="1"/>
  <c r="R39" i="1"/>
  <c r="S39" i="1"/>
  <c r="T39" i="1" s="1"/>
  <c r="R77" i="1"/>
  <c r="S77" i="1"/>
  <c r="T77" i="1" s="1"/>
  <c r="R109" i="1"/>
  <c r="S109" i="1"/>
  <c r="T109" i="1" s="1"/>
  <c r="R141" i="1"/>
  <c r="S141" i="1"/>
  <c r="T141" i="1" s="1"/>
  <c r="R173" i="1"/>
  <c r="S173" i="1"/>
  <c r="T173" i="1" s="1"/>
  <c r="R40" i="1"/>
  <c r="S40" i="1"/>
  <c r="T40" i="1" s="1"/>
  <c r="R78" i="1"/>
  <c r="S78" i="1"/>
  <c r="T78" i="1" s="1"/>
  <c r="R110" i="1"/>
  <c r="S110" i="1"/>
  <c r="T110" i="1" s="1"/>
  <c r="R142" i="1"/>
  <c r="S142" i="1"/>
  <c r="T142" i="1" s="1"/>
  <c r="R174" i="1"/>
  <c r="S174" i="1"/>
  <c r="T174" i="1" s="1"/>
  <c r="M290" i="3"/>
  <c r="Q290" i="3" s="1"/>
  <c r="R290" i="3" s="1"/>
  <c r="R172" i="4"/>
  <c r="T172" i="4"/>
  <c r="R209" i="4"/>
  <c r="T209" i="4"/>
  <c r="R203" i="4"/>
  <c r="T203" i="4"/>
  <c r="R235" i="4"/>
  <c r="S235" i="4" s="1"/>
  <c r="T235" i="4"/>
  <c r="R176" i="4"/>
  <c r="S176" i="4" s="1"/>
  <c r="T176" i="4"/>
  <c r="R208" i="4"/>
  <c r="T208" i="4"/>
  <c r="R240" i="4"/>
  <c r="S240" i="4" s="1"/>
  <c r="T240" i="4"/>
  <c r="R197" i="4"/>
  <c r="T197" i="4"/>
  <c r="R154" i="4"/>
  <c r="T154" i="4"/>
  <c r="R226" i="4"/>
  <c r="S226" i="4" s="1"/>
  <c r="T226" i="4"/>
  <c r="R236" i="4"/>
  <c r="S236" i="4" s="1"/>
  <c r="T236" i="4"/>
  <c r="R177" i="4"/>
  <c r="S177" i="4" s="1"/>
  <c r="T177" i="4"/>
  <c r="R225" i="4"/>
  <c r="S225" i="4" s="1"/>
  <c r="T225" i="4"/>
  <c r="R174" i="4"/>
  <c r="T174" i="4"/>
  <c r="R171" i="4"/>
  <c r="T171" i="4"/>
  <c r="R192" i="4"/>
  <c r="S192" i="4" s="1"/>
  <c r="T192" i="4"/>
  <c r="R224" i="4"/>
  <c r="S224" i="4" s="1"/>
  <c r="T224" i="4"/>
  <c r="R213" i="4"/>
  <c r="S213" i="4" s="1"/>
  <c r="T213" i="4"/>
  <c r="R210" i="4"/>
  <c r="S210" i="4" s="1"/>
  <c r="T210" i="4"/>
  <c r="R242" i="4"/>
  <c r="S242" i="4" s="1"/>
  <c r="T242" i="4"/>
  <c r="R175" i="4"/>
  <c r="S175" i="4" s="1"/>
  <c r="T175" i="4"/>
  <c r="R207" i="4"/>
  <c r="T207" i="4"/>
  <c r="R239" i="4"/>
  <c r="S239" i="4" s="1"/>
  <c r="T239" i="4"/>
  <c r="R196" i="4"/>
  <c r="T196" i="4"/>
  <c r="R228" i="4"/>
  <c r="S228" i="4" s="1"/>
  <c r="T228" i="4"/>
  <c r="R201" i="4"/>
  <c r="S201" i="4" s="1"/>
  <c r="T201" i="4"/>
  <c r="R198" i="4"/>
  <c r="S198" i="4" s="1"/>
  <c r="T198" i="4"/>
  <c r="R230" i="4"/>
  <c r="T230" i="4"/>
  <c r="R199" i="4"/>
  <c r="S199" i="4" s="1"/>
  <c r="T199" i="4"/>
  <c r="R204" i="4"/>
  <c r="T204" i="4"/>
  <c r="R241" i="4"/>
  <c r="S241" i="4" s="1"/>
  <c r="T241" i="4"/>
  <c r="R206" i="4"/>
  <c r="S206" i="4" s="1"/>
  <c r="T206" i="4"/>
  <c r="R179" i="4"/>
  <c r="S179" i="4" s="1"/>
  <c r="T179" i="4"/>
  <c r="R195" i="4"/>
  <c r="S195" i="4" s="1"/>
  <c r="T195" i="4"/>
  <c r="R211" i="4"/>
  <c r="S211" i="4" s="1"/>
  <c r="T211" i="4"/>
  <c r="R227" i="4"/>
  <c r="S227" i="4" s="1"/>
  <c r="T227" i="4"/>
  <c r="R243" i="4"/>
  <c r="S243" i="4" s="1"/>
  <c r="T243" i="4"/>
  <c r="R232" i="4"/>
  <c r="T232" i="4"/>
  <c r="R173" i="4"/>
  <c r="S173" i="4" s="1"/>
  <c r="T173" i="4"/>
  <c r="R205" i="4"/>
  <c r="S205" i="4" s="1"/>
  <c r="T205" i="4"/>
  <c r="R170" i="4"/>
  <c r="S170" i="4" s="1"/>
  <c r="T170" i="4"/>
  <c r="R202" i="4"/>
  <c r="S202" i="4" s="1"/>
  <c r="T202" i="4"/>
  <c r="R234" i="4"/>
  <c r="S234" i="4" s="1"/>
  <c r="T234" i="4"/>
  <c r="R165" i="4"/>
  <c r="S165" i="4" s="1"/>
  <c r="T165" i="4"/>
  <c r="R183" i="4"/>
  <c r="S183" i="4" s="1"/>
  <c r="T183" i="4"/>
  <c r="R231" i="4"/>
  <c r="S231" i="4" s="1"/>
  <c r="T231" i="4"/>
  <c r="R190" i="4"/>
  <c r="T190" i="4"/>
  <c r="R222" i="4"/>
  <c r="T222" i="4"/>
  <c r="R187" i="4"/>
  <c r="S187" i="4" s="1"/>
  <c r="T187" i="4"/>
  <c r="R219" i="4"/>
  <c r="T219" i="4"/>
  <c r="R161" i="4"/>
  <c r="T161" i="4"/>
  <c r="R181" i="4"/>
  <c r="S181" i="4" s="1"/>
  <c r="T181" i="4"/>
  <c r="R229" i="4"/>
  <c r="S229" i="4" s="1"/>
  <c r="T229" i="4"/>
  <c r="R178" i="4"/>
  <c r="T178" i="4"/>
  <c r="R194" i="4"/>
  <c r="T194" i="4"/>
  <c r="R215" i="4"/>
  <c r="S215" i="4" s="1"/>
  <c r="T215" i="4"/>
  <c r="R153" i="4"/>
  <c r="T153" i="4"/>
  <c r="R193" i="4"/>
  <c r="T193" i="4"/>
  <c r="R191" i="4"/>
  <c r="S191" i="4" s="1"/>
  <c r="T191" i="4"/>
  <c r="R158" i="4"/>
  <c r="T158" i="4"/>
  <c r="R180" i="4"/>
  <c r="T180" i="4"/>
  <c r="R212" i="4"/>
  <c r="S212" i="4" s="1"/>
  <c r="T212" i="4"/>
  <c r="R169" i="4"/>
  <c r="S169" i="4" s="1"/>
  <c r="T169" i="4"/>
  <c r="R185" i="4"/>
  <c r="T185" i="4"/>
  <c r="R217" i="4"/>
  <c r="T217" i="4"/>
  <c r="R233" i="4"/>
  <c r="S233" i="4" s="1"/>
  <c r="T233" i="4"/>
  <c r="R162" i="4"/>
  <c r="S162" i="4" s="1"/>
  <c r="T162" i="4"/>
  <c r="R182" i="4"/>
  <c r="S182" i="4" s="1"/>
  <c r="T182" i="4"/>
  <c r="R214" i="4"/>
  <c r="T214" i="4"/>
  <c r="R188" i="4"/>
  <c r="T188" i="4"/>
  <c r="R220" i="4"/>
  <c r="T220" i="4"/>
  <c r="R223" i="4"/>
  <c r="S223" i="4" s="1"/>
  <c r="T223" i="4"/>
  <c r="R157" i="4"/>
  <c r="S157" i="4" s="1"/>
  <c r="T157" i="4"/>
  <c r="R166" i="4"/>
  <c r="T166" i="4"/>
  <c r="R184" i="4"/>
  <c r="S184" i="4" s="1"/>
  <c r="T184" i="4"/>
  <c r="R200" i="4"/>
  <c r="T200" i="4"/>
  <c r="R216" i="4"/>
  <c r="S216" i="4" s="1"/>
  <c r="T216" i="4"/>
  <c r="R189" i="4"/>
  <c r="T189" i="4"/>
  <c r="R221" i="4"/>
  <c r="T221" i="4"/>
  <c r="R186" i="4"/>
  <c r="T186" i="4"/>
  <c r="R218" i="4"/>
  <c r="S218" i="4" s="1"/>
  <c r="T218" i="4"/>
  <c r="R146" i="4"/>
  <c r="T146" i="4"/>
  <c r="R110" i="4"/>
  <c r="S110" i="4" s="1"/>
  <c r="T110" i="4"/>
  <c r="R149" i="4"/>
  <c r="S149" i="4" s="1"/>
  <c r="T149" i="4"/>
  <c r="R126" i="4"/>
  <c r="S126" i="4" s="1"/>
  <c r="T126" i="4"/>
  <c r="R137" i="4"/>
  <c r="T137" i="4"/>
  <c r="R142" i="4"/>
  <c r="T142" i="4"/>
  <c r="R141" i="4"/>
  <c r="S141" i="4" s="1"/>
  <c r="T141" i="4"/>
  <c r="R150" i="4"/>
  <c r="S150" i="4" s="1"/>
  <c r="T150" i="4"/>
  <c r="R129" i="4"/>
  <c r="T129" i="4"/>
  <c r="R118" i="4"/>
  <c r="S118" i="4" s="1"/>
  <c r="T118" i="4"/>
  <c r="R133" i="4"/>
  <c r="T133" i="4"/>
  <c r="R114" i="4"/>
  <c r="S114" i="4" s="1"/>
  <c r="T114" i="4"/>
  <c r="R106" i="4"/>
  <c r="T106" i="4"/>
  <c r="R130" i="4"/>
  <c r="S130" i="4" s="1"/>
  <c r="T130" i="4"/>
  <c r="R122" i="4"/>
  <c r="S122" i="4" s="1"/>
  <c r="T122" i="4"/>
  <c r="R134" i="4"/>
  <c r="S134" i="4" s="1"/>
  <c r="T134" i="4"/>
  <c r="R145" i="4"/>
  <c r="S145" i="4" s="1"/>
  <c r="T145" i="4"/>
  <c r="R138" i="4"/>
  <c r="S138" i="4" s="1"/>
  <c r="T138" i="4"/>
  <c r="Q263" i="4"/>
  <c r="R263" i="4"/>
  <c r="S263" i="4" s="1"/>
  <c r="Q311" i="4"/>
  <c r="R311" i="4"/>
  <c r="S311" i="4" s="1"/>
  <c r="Q252" i="4"/>
  <c r="R252" i="4"/>
  <c r="S252" i="4" s="1"/>
  <c r="Q300" i="4"/>
  <c r="R300" i="4"/>
  <c r="S300" i="4" s="1"/>
  <c r="Q305" i="4"/>
  <c r="R305" i="4"/>
  <c r="S305" i="4" s="1"/>
  <c r="Q238" i="4"/>
  <c r="R238" i="4"/>
  <c r="S238" i="4" s="1"/>
  <c r="Q251" i="4"/>
  <c r="R251" i="4"/>
  <c r="S251" i="4" s="1"/>
  <c r="Q315" i="4"/>
  <c r="R315" i="4"/>
  <c r="S315" i="4" s="1"/>
  <c r="Q272" i="4"/>
  <c r="R272" i="4"/>
  <c r="S272" i="4" s="1"/>
  <c r="Q336" i="4"/>
  <c r="R336" i="4"/>
  <c r="S336" i="4" s="1"/>
  <c r="Q245" i="4"/>
  <c r="R245" i="4"/>
  <c r="S245" i="4" s="1"/>
  <c r="Q261" i="4"/>
  <c r="R261" i="4"/>
  <c r="S261" i="4" s="1"/>
  <c r="Q277" i="4"/>
  <c r="R277" i="4"/>
  <c r="S277" i="4" s="1"/>
  <c r="Q293" i="4"/>
  <c r="R293" i="4"/>
  <c r="S293" i="4" s="1"/>
  <c r="Q309" i="4"/>
  <c r="R309" i="4"/>
  <c r="S309" i="4" s="1"/>
  <c r="Q325" i="4"/>
  <c r="R325" i="4"/>
  <c r="S325" i="4" s="1"/>
  <c r="Q341" i="4"/>
  <c r="R341" i="4"/>
  <c r="S341" i="4" s="1"/>
  <c r="Q258" i="4"/>
  <c r="R258" i="4"/>
  <c r="S258" i="4" s="1"/>
  <c r="Q274" i="4"/>
  <c r="R274" i="4"/>
  <c r="S274" i="4" s="1"/>
  <c r="Q290" i="4"/>
  <c r="R290" i="4"/>
  <c r="S290" i="4" s="1"/>
  <c r="Q306" i="4"/>
  <c r="R306" i="4"/>
  <c r="S306" i="4" s="1"/>
  <c r="Q322" i="4"/>
  <c r="R322" i="4"/>
  <c r="S322" i="4" s="1"/>
  <c r="Q338" i="4"/>
  <c r="R338" i="4"/>
  <c r="S338" i="4" s="1"/>
  <c r="Q279" i="4"/>
  <c r="R279" i="4"/>
  <c r="S279" i="4" s="1"/>
  <c r="Q343" i="4"/>
  <c r="R343" i="4"/>
  <c r="S343" i="4" s="1"/>
  <c r="Q268" i="4"/>
  <c r="R268" i="4"/>
  <c r="S268" i="4" s="1"/>
  <c r="Q316" i="4"/>
  <c r="R316" i="4"/>
  <c r="S316" i="4" s="1"/>
  <c r="Q273" i="4"/>
  <c r="R273" i="4"/>
  <c r="S273" i="4" s="1"/>
  <c r="Q321" i="4"/>
  <c r="R321" i="4"/>
  <c r="S321" i="4" s="1"/>
  <c r="Q270" i="4"/>
  <c r="R270" i="4"/>
  <c r="S270" i="4" s="1"/>
  <c r="Q302" i="4"/>
  <c r="R302" i="4"/>
  <c r="S302" i="4" s="1"/>
  <c r="Q334" i="4"/>
  <c r="R334" i="4"/>
  <c r="S334" i="4" s="1"/>
  <c r="Q267" i="4"/>
  <c r="R267" i="4"/>
  <c r="S267" i="4" s="1"/>
  <c r="Q299" i="4"/>
  <c r="R299" i="4"/>
  <c r="S299" i="4" s="1"/>
  <c r="Q256" i="4"/>
  <c r="R256" i="4"/>
  <c r="S256" i="4" s="1"/>
  <c r="Q304" i="4"/>
  <c r="R304" i="4"/>
  <c r="S304" i="4" s="1"/>
  <c r="Q255" i="4"/>
  <c r="R255" i="4"/>
  <c r="S255" i="4" s="1"/>
  <c r="Q271" i="4"/>
  <c r="R271" i="4"/>
  <c r="S271" i="4" s="1"/>
  <c r="Q287" i="4"/>
  <c r="R287" i="4"/>
  <c r="S287" i="4" s="1"/>
  <c r="Q303" i="4"/>
  <c r="R303" i="4"/>
  <c r="S303" i="4" s="1"/>
  <c r="Q319" i="4"/>
  <c r="R319" i="4"/>
  <c r="S319" i="4" s="1"/>
  <c r="Q335" i="4"/>
  <c r="R335" i="4"/>
  <c r="S335" i="4" s="1"/>
  <c r="Q260" i="4"/>
  <c r="R260" i="4"/>
  <c r="S260" i="4" s="1"/>
  <c r="Q276" i="4"/>
  <c r="R276" i="4"/>
  <c r="S276" i="4" s="1"/>
  <c r="Q292" i="4"/>
  <c r="R292" i="4"/>
  <c r="S292" i="4" s="1"/>
  <c r="Q308" i="4"/>
  <c r="R308" i="4"/>
  <c r="S308" i="4" s="1"/>
  <c r="Q324" i="4"/>
  <c r="R324" i="4"/>
  <c r="S324" i="4" s="1"/>
  <c r="Q340" i="4"/>
  <c r="R340" i="4"/>
  <c r="S340" i="4" s="1"/>
  <c r="Q249" i="4"/>
  <c r="R249" i="4"/>
  <c r="S249" i="4" s="1"/>
  <c r="Q265" i="4"/>
  <c r="R265" i="4"/>
  <c r="S265" i="4" s="1"/>
  <c r="Q281" i="4"/>
  <c r="R281" i="4"/>
  <c r="S281" i="4" s="1"/>
  <c r="Q297" i="4"/>
  <c r="R297" i="4"/>
  <c r="S297" i="4" s="1"/>
  <c r="Q313" i="4"/>
  <c r="R313" i="4"/>
  <c r="S313" i="4" s="1"/>
  <c r="Q329" i="4"/>
  <c r="R329" i="4"/>
  <c r="S329" i="4" s="1"/>
  <c r="Q345" i="4"/>
  <c r="R345" i="4"/>
  <c r="S345" i="4" s="1"/>
  <c r="Q246" i="4"/>
  <c r="R246" i="4"/>
  <c r="S246" i="4" s="1"/>
  <c r="Q262" i="4"/>
  <c r="R262" i="4"/>
  <c r="S262" i="4" s="1"/>
  <c r="Q278" i="4"/>
  <c r="R278" i="4"/>
  <c r="S278" i="4" s="1"/>
  <c r="Q294" i="4"/>
  <c r="R294" i="4"/>
  <c r="S294" i="4" s="1"/>
  <c r="Q310" i="4"/>
  <c r="R310" i="4"/>
  <c r="S310" i="4" s="1"/>
  <c r="Q326" i="4"/>
  <c r="R326" i="4"/>
  <c r="S326" i="4" s="1"/>
  <c r="Q342" i="4"/>
  <c r="R342" i="4"/>
  <c r="S342" i="4" s="1"/>
  <c r="Q247" i="4"/>
  <c r="R247" i="4"/>
  <c r="S247" i="4" s="1"/>
  <c r="Q295" i="4"/>
  <c r="R295" i="4"/>
  <c r="S295" i="4" s="1"/>
  <c r="Q327" i="4"/>
  <c r="R327" i="4"/>
  <c r="S327" i="4" s="1"/>
  <c r="Q284" i="4"/>
  <c r="R284" i="4"/>
  <c r="S284" i="4" s="1"/>
  <c r="Q332" i="4"/>
  <c r="R332" i="4"/>
  <c r="S332" i="4" s="1"/>
  <c r="Q257" i="4"/>
  <c r="R257" i="4"/>
  <c r="S257" i="4" s="1"/>
  <c r="Q289" i="4"/>
  <c r="R289" i="4"/>
  <c r="S289" i="4" s="1"/>
  <c r="Q337" i="4"/>
  <c r="R337" i="4"/>
  <c r="S337" i="4" s="1"/>
  <c r="Q254" i="4"/>
  <c r="R254" i="4"/>
  <c r="S254" i="4" s="1"/>
  <c r="Q286" i="4"/>
  <c r="R286" i="4"/>
  <c r="S286" i="4" s="1"/>
  <c r="Q318" i="4"/>
  <c r="R318" i="4"/>
  <c r="S318" i="4" s="1"/>
  <c r="Q283" i="4"/>
  <c r="R283" i="4"/>
  <c r="S283" i="4" s="1"/>
  <c r="Q331" i="4"/>
  <c r="R331" i="4"/>
  <c r="S331" i="4" s="1"/>
  <c r="Q288" i="4"/>
  <c r="R288" i="4"/>
  <c r="S288" i="4" s="1"/>
  <c r="Q320" i="4"/>
  <c r="R320" i="4"/>
  <c r="S320" i="4" s="1"/>
  <c r="Q259" i="4"/>
  <c r="R259" i="4"/>
  <c r="S259" i="4" s="1"/>
  <c r="Q275" i="4"/>
  <c r="R275" i="4"/>
  <c r="S275" i="4" s="1"/>
  <c r="Q291" i="4"/>
  <c r="R291" i="4"/>
  <c r="S291" i="4" s="1"/>
  <c r="Q307" i="4"/>
  <c r="R307" i="4"/>
  <c r="S307" i="4" s="1"/>
  <c r="Q323" i="4"/>
  <c r="R323" i="4"/>
  <c r="S323" i="4" s="1"/>
  <c r="Q339" i="4"/>
  <c r="R339" i="4"/>
  <c r="S339" i="4" s="1"/>
  <c r="Q248" i="4"/>
  <c r="R248" i="4"/>
  <c r="S248" i="4" s="1"/>
  <c r="Q264" i="4"/>
  <c r="R264" i="4"/>
  <c r="S264" i="4" s="1"/>
  <c r="Q280" i="4"/>
  <c r="R280" i="4"/>
  <c r="S280" i="4" s="1"/>
  <c r="Q296" i="4"/>
  <c r="R296" i="4"/>
  <c r="S296" i="4" s="1"/>
  <c r="Q312" i="4"/>
  <c r="R312" i="4"/>
  <c r="S312" i="4" s="1"/>
  <c r="Q328" i="4"/>
  <c r="R328" i="4"/>
  <c r="S328" i="4" s="1"/>
  <c r="Q344" i="4"/>
  <c r="R344" i="4"/>
  <c r="S344" i="4" s="1"/>
  <c r="Q237" i="4"/>
  <c r="R237" i="4"/>
  <c r="S237" i="4" s="1"/>
  <c r="Q253" i="4"/>
  <c r="R253" i="4"/>
  <c r="S253" i="4" s="1"/>
  <c r="Q269" i="4"/>
  <c r="R269" i="4"/>
  <c r="S269" i="4" s="1"/>
  <c r="Q285" i="4"/>
  <c r="R285" i="4"/>
  <c r="S285" i="4" s="1"/>
  <c r="Q301" i="4"/>
  <c r="R301" i="4"/>
  <c r="S301" i="4" s="1"/>
  <c r="Q317" i="4"/>
  <c r="R317" i="4"/>
  <c r="S317" i="4" s="1"/>
  <c r="Q333" i="4"/>
  <c r="R333" i="4"/>
  <c r="S333" i="4" s="1"/>
  <c r="Q250" i="4"/>
  <c r="R250" i="4"/>
  <c r="S250" i="4" s="1"/>
  <c r="Q266" i="4"/>
  <c r="R266" i="4"/>
  <c r="S266" i="4" s="1"/>
  <c r="Q282" i="4"/>
  <c r="R282" i="4"/>
  <c r="S282" i="4" s="1"/>
  <c r="Q298" i="4"/>
  <c r="R298" i="4"/>
  <c r="S298" i="4" s="1"/>
  <c r="Q314" i="4"/>
  <c r="R314" i="4"/>
  <c r="S314" i="4" s="1"/>
  <c r="Q330" i="4"/>
  <c r="R330" i="4"/>
  <c r="S330" i="4" s="1"/>
  <c r="Q346" i="4"/>
  <c r="R346" i="4"/>
  <c r="S346" i="4" s="1"/>
  <c r="Q146" i="4"/>
  <c r="S146" i="4"/>
  <c r="Q141" i="4"/>
  <c r="Q110" i="4"/>
  <c r="Q150" i="4"/>
  <c r="Q129" i="4"/>
  <c r="S129" i="4"/>
  <c r="Q118" i="4"/>
  <c r="Q133" i="4"/>
  <c r="S133" i="4"/>
  <c r="Q114" i="4"/>
  <c r="Q106" i="4"/>
  <c r="S106" i="4"/>
  <c r="Q149" i="4"/>
  <c r="Q126" i="4"/>
  <c r="Q137" i="4"/>
  <c r="S137" i="4"/>
  <c r="Q130" i="4"/>
  <c r="Q142" i="4"/>
  <c r="S142" i="4"/>
  <c r="Q122" i="4"/>
  <c r="Q134" i="4"/>
  <c r="Q145" i="4"/>
  <c r="Q138" i="4"/>
  <c r="Q2" i="4"/>
  <c r="R2" i="4"/>
  <c r="S2" i="4" s="1"/>
  <c r="Q188" i="4"/>
  <c r="S188" i="4"/>
  <c r="Q220" i="4"/>
  <c r="S220" i="4"/>
  <c r="Q193" i="4"/>
  <c r="S193" i="4"/>
  <c r="Q190" i="4"/>
  <c r="S190" i="4"/>
  <c r="Q222" i="4"/>
  <c r="S222" i="4"/>
  <c r="Q171" i="4"/>
  <c r="S171" i="4"/>
  <c r="Q187" i="4"/>
  <c r="Q203" i="4"/>
  <c r="S203" i="4"/>
  <c r="Q219" i="4"/>
  <c r="S219" i="4"/>
  <c r="Q235" i="4"/>
  <c r="Q176" i="4"/>
  <c r="Q192" i="4"/>
  <c r="Q208" i="4"/>
  <c r="S208" i="4"/>
  <c r="Q224" i="4"/>
  <c r="Q161" i="4"/>
  <c r="S161" i="4"/>
  <c r="Q181" i="4"/>
  <c r="Q197" i="4"/>
  <c r="S197" i="4"/>
  <c r="Q213" i="4"/>
  <c r="Q229" i="4"/>
  <c r="Q154" i="4"/>
  <c r="S154" i="4"/>
  <c r="Q178" i="4"/>
  <c r="S178" i="4"/>
  <c r="Q194" i="4"/>
  <c r="S194" i="4"/>
  <c r="Q210" i="4"/>
  <c r="Q226" i="4"/>
  <c r="Q183" i="4"/>
  <c r="Q215" i="4"/>
  <c r="Q172" i="4"/>
  <c r="S172" i="4"/>
  <c r="Q236" i="4"/>
  <c r="Q153" i="4"/>
  <c r="S153" i="4"/>
  <c r="Q225" i="4"/>
  <c r="Q174" i="4"/>
  <c r="S174" i="4"/>
  <c r="Q206" i="4"/>
  <c r="Q175" i="4"/>
  <c r="Q191" i="4"/>
  <c r="Q207" i="4"/>
  <c r="S207" i="4"/>
  <c r="Q223" i="4"/>
  <c r="Q158" i="4"/>
  <c r="S158" i="4"/>
  <c r="Q180" i="4"/>
  <c r="S180" i="4"/>
  <c r="Q196" i="4"/>
  <c r="S196" i="4"/>
  <c r="Q212" i="4"/>
  <c r="Q228" i="4"/>
  <c r="Q169" i="4"/>
  <c r="Q185" i="4"/>
  <c r="S185" i="4"/>
  <c r="Q201" i="4"/>
  <c r="Q217" i="4"/>
  <c r="S217" i="4"/>
  <c r="Q233" i="4"/>
  <c r="Q162" i="4"/>
  <c r="Q182" i="4"/>
  <c r="Q198" i="4"/>
  <c r="Q214" i="4"/>
  <c r="S214" i="4"/>
  <c r="Q230" i="4"/>
  <c r="S230" i="4"/>
  <c r="Q165" i="4"/>
  <c r="Q199" i="4"/>
  <c r="Q231" i="4"/>
  <c r="Q204" i="4"/>
  <c r="S204" i="4"/>
  <c r="Q177" i="4"/>
  <c r="Q209" i="4"/>
  <c r="S209" i="4"/>
  <c r="Q157" i="4"/>
  <c r="Q179" i="4"/>
  <c r="Q195" i="4"/>
  <c r="Q211" i="4"/>
  <c r="Q227" i="4"/>
  <c r="Q166" i="4"/>
  <c r="S166" i="4"/>
  <c r="Q184" i="4"/>
  <c r="Q200" i="4"/>
  <c r="S200" i="4"/>
  <c r="Q216" i="4"/>
  <c r="Q232" i="4"/>
  <c r="S232" i="4"/>
  <c r="Q173" i="4"/>
  <c r="Q189" i="4"/>
  <c r="S189" i="4"/>
  <c r="Q205" i="4"/>
  <c r="Q221" i="4"/>
  <c r="S221" i="4"/>
  <c r="Q170" i="4"/>
  <c r="Q186" i="4"/>
  <c r="S186" i="4"/>
  <c r="Q202" i="4"/>
  <c r="Q218" i="4"/>
  <c r="Q234" i="4"/>
  <c r="M313" i="2"/>
  <c r="R313" i="2" s="1"/>
  <c r="S313" i="2" s="1"/>
  <c r="M14" i="2"/>
  <c r="R14" i="2" s="1"/>
  <c r="S14" i="2" s="1"/>
  <c r="M78" i="2"/>
  <c r="R78" i="2" s="1"/>
  <c r="S78" i="2" s="1"/>
  <c r="M298" i="2"/>
  <c r="O298" i="2" s="1"/>
  <c r="M58" i="2"/>
  <c r="R58" i="2" s="1"/>
  <c r="S58" i="2" s="1"/>
  <c r="M286" i="2"/>
  <c r="Q286" i="2" s="1"/>
  <c r="M53" i="2"/>
  <c r="R53" i="2" s="1"/>
  <c r="S53" i="2" s="1"/>
  <c r="M69" i="2"/>
  <c r="R69" i="2" s="1"/>
  <c r="S69" i="2" s="1"/>
  <c r="M85" i="2"/>
  <c r="R85" i="2" s="1"/>
  <c r="S85" i="2" s="1"/>
  <c r="M101" i="2"/>
  <c r="R101" i="2" s="1"/>
  <c r="S101" i="2" s="1"/>
  <c r="M117" i="2"/>
  <c r="R117" i="2" s="1"/>
  <c r="S117" i="2" s="1"/>
  <c r="M133" i="2"/>
  <c r="R133" i="2" s="1"/>
  <c r="S133" i="2" s="1"/>
  <c r="M141" i="2"/>
  <c r="P141" i="2" s="1"/>
  <c r="M149" i="2"/>
  <c r="Q149" i="2" s="1"/>
  <c r="M157" i="2"/>
  <c r="O157" i="2" s="1"/>
  <c r="M165" i="2"/>
  <c r="R165" i="2" s="1"/>
  <c r="S165" i="2" s="1"/>
  <c r="M173" i="2"/>
  <c r="O173" i="2" s="1"/>
  <c r="M181" i="2"/>
  <c r="Q181" i="2" s="1"/>
  <c r="M189" i="2"/>
  <c r="Q189" i="2" s="1"/>
  <c r="M197" i="2"/>
  <c r="R197" i="2" s="1"/>
  <c r="S197" i="2" s="1"/>
  <c r="Q257" i="2"/>
  <c r="R257" i="2"/>
  <c r="S257" i="2" s="1"/>
  <c r="Q204" i="2"/>
  <c r="R204" i="2"/>
  <c r="S204" i="2" s="1"/>
  <c r="Q320" i="2"/>
  <c r="R320" i="2"/>
  <c r="S320" i="2" s="1"/>
  <c r="Q256" i="2"/>
  <c r="R256" i="2"/>
  <c r="S256" i="2" s="1"/>
  <c r="Q317" i="2"/>
  <c r="R317" i="2"/>
  <c r="S317" i="2" s="1"/>
  <c r="Q134" i="2"/>
  <c r="R134" i="2"/>
  <c r="S134" i="2" s="1"/>
  <c r="Q231" i="2"/>
  <c r="R231" i="2"/>
  <c r="S231" i="2" s="1"/>
  <c r="Q296" i="2"/>
  <c r="R296" i="2"/>
  <c r="S296" i="2" s="1"/>
  <c r="Q259" i="2"/>
  <c r="R259" i="2"/>
  <c r="S259" i="2" s="1"/>
  <c r="Q351" i="2"/>
  <c r="R351" i="2"/>
  <c r="S351" i="2" s="1"/>
  <c r="Q273" i="2"/>
  <c r="R273" i="2"/>
  <c r="S273" i="2" s="1"/>
  <c r="Q164" i="2"/>
  <c r="R164" i="2"/>
  <c r="S164" i="2" s="1"/>
  <c r="Q212" i="2"/>
  <c r="R212" i="2"/>
  <c r="S212" i="2" s="1"/>
  <c r="Q252" i="2"/>
  <c r="R252" i="2"/>
  <c r="S252" i="2" s="1"/>
  <c r="Q292" i="2"/>
  <c r="R292" i="2"/>
  <c r="S292" i="2" s="1"/>
  <c r="Q326" i="2"/>
  <c r="R326" i="2"/>
  <c r="S326" i="2" s="1"/>
  <c r="Q352" i="2"/>
  <c r="R352" i="2"/>
  <c r="S352" i="2" s="1"/>
  <c r="Q301" i="2"/>
  <c r="R301" i="2"/>
  <c r="S301" i="2" s="1"/>
  <c r="Q192" i="2"/>
  <c r="R192" i="2"/>
  <c r="S192" i="2" s="1"/>
  <c r="Q272" i="2"/>
  <c r="R272" i="2"/>
  <c r="S272" i="2" s="1"/>
  <c r="Q335" i="2"/>
  <c r="R335" i="2"/>
  <c r="S335" i="2" s="1"/>
  <c r="Q190" i="2"/>
  <c r="R190" i="2"/>
  <c r="S190" i="2" s="1"/>
  <c r="Q274" i="2"/>
  <c r="R274" i="2"/>
  <c r="S274" i="2" s="1"/>
  <c r="Q349" i="2"/>
  <c r="R349" i="2"/>
  <c r="S349" i="2" s="1"/>
  <c r="Q143" i="2"/>
  <c r="R143" i="2"/>
  <c r="S143" i="2" s="1"/>
  <c r="Q175" i="2"/>
  <c r="R175" i="2"/>
  <c r="S175" i="2" s="1"/>
  <c r="Q207" i="2"/>
  <c r="R207" i="2"/>
  <c r="S207" i="2" s="1"/>
  <c r="Q239" i="2"/>
  <c r="R239" i="2"/>
  <c r="S239" i="2" s="1"/>
  <c r="Q271" i="2"/>
  <c r="R271" i="2"/>
  <c r="S271" i="2" s="1"/>
  <c r="Q303" i="2"/>
  <c r="R303" i="2"/>
  <c r="S303" i="2" s="1"/>
  <c r="Q338" i="2"/>
  <c r="R338" i="2"/>
  <c r="S338" i="2" s="1"/>
  <c r="Q138" i="2"/>
  <c r="R138" i="2"/>
  <c r="S138" i="2" s="1"/>
  <c r="Q300" i="2"/>
  <c r="R300" i="2"/>
  <c r="S300" i="2" s="1"/>
  <c r="Q136" i="2"/>
  <c r="R136" i="2"/>
  <c r="S136" i="2" s="1"/>
  <c r="Q176" i="2"/>
  <c r="R176" i="2"/>
  <c r="S176" i="2" s="1"/>
  <c r="Q232" i="2"/>
  <c r="R232" i="2"/>
  <c r="S232" i="2" s="1"/>
  <c r="Q312" i="2"/>
  <c r="R312" i="2"/>
  <c r="S312" i="2" s="1"/>
  <c r="Q163" i="2"/>
  <c r="R163" i="2"/>
  <c r="S163" i="2" s="1"/>
  <c r="Q291" i="2"/>
  <c r="R291" i="2"/>
  <c r="S291" i="2" s="1"/>
  <c r="Q269" i="2"/>
  <c r="R269" i="2"/>
  <c r="S269" i="2" s="1"/>
  <c r="Q139" i="2"/>
  <c r="R139" i="2"/>
  <c r="S139" i="2" s="1"/>
  <c r="Q267" i="2"/>
  <c r="R267" i="2"/>
  <c r="S267" i="2" s="1"/>
  <c r="Q307" i="2"/>
  <c r="R307" i="2"/>
  <c r="S307" i="2" s="1"/>
  <c r="M290" i="2"/>
  <c r="P290" i="2" s="1"/>
  <c r="Q219" i="2"/>
  <c r="R219" i="2"/>
  <c r="S219" i="2" s="1"/>
  <c r="Q155" i="2"/>
  <c r="R155" i="2"/>
  <c r="S155" i="2" s="1"/>
  <c r="Q174" i="2"/>
  <c r="R174" i="2"/>
  <c r="S174" i="2" s="1"/>
  <c r="Q337" i="2"/>
  <c r="R337" i="2"/>
  <c r="S337" i="2" s="1"/>
  <c r="Q156" i="2"/>
  <c r="R156" i="2"/>
  <c r="S156" i="2" s="1"/>
  <c r="Q284" i="2"/>
  <c r="R284" i="2"/>
  <c r="S284" i="2" s="1"/>
  <c r="Q344" i="2"/>
  <c r="R344" i="2"/>
  <c r="S344" i="2" s="1"/>
  <c r="Q253" i="2"/>
  <c r="R253" i="2"/>
  <c r="S253" i="2" s="1"/>
  <c r="Q199" i="2"/>
  <c r="R199" i="2"/>
  <c r="S199" i="2" s="1"/>
  <c r="Q295" i="2"/>
  <c r="R295" i="2"/>
  <c r="S295" i="2" s="1"/>
  <c r="Q310" i="2"/>
  <c r="R310" i="2"/>
  <c r="S310" i="2" s="1"/>
  <c r="Q208" i="2"/>
  <c r="R208" i="2"/>
  <c r="S208" i="2" s="1"/>
  <c r="Q340" i="2"/>
  <c r="R340" i="2"/>
  <c r="S340" i="2" s="1"/>
  <c r="Q275" i="2"/>
  <c r="R275" i="2"/>
  <c r="S275" i="2" s="1"/>
  <c r="Q147" i="2"/>
  <c r="R147" i="2"/>
  <c r="S147" i="2" s="1"/>
  <c r="Q202" i="2"/>
  <c r="R202" i="2"/>
  <c r="S202" i="2" s="1"/>
  <c r="Q230" i="2"/>
  <c r="R230" i="2"/>
  <c r="S230" i="2" s="1"/>
  <c r="Q294" i="2"/>
  <c r="R294" i="2"/>
  <c r="S294" i="2" s="1"/>
  <c r="Q140" i="2"/>
  <c r="R140" i="2"/>
  <c r="S140" i="2" s="1"/>
  <c r="Q172" i="2"/>
  <c r="R172" i="2"/>
  <c r="S172" i="2" s="1"/>
  <c r="Q220" i="2"/>
  <c r="R220" i="2"/>
  <c r="S220" i="2" s="1"/>
  <c r="Q260" i="2"/>
  <c r="R260" i="2"/>
  <c r="S260" i="2" s="1"/>
  <c r="Q308" i="2"/>
  <c r="R308" i="2"/>
  <c r="S308" i="2" s="1"/>
  <c r="Q331" i="2"/>
  <c r="R331" i="2"/>
  <c r="S331" i="2" s="1"/>
  <c r="Q133" i="2"/>
  <c r="Q165" i="2"/>
  <c r="Q197" i="2"/>
  <c r="M205" i="2"/>
  <c r="P205" i="2" s="1"/>
  <c r="Q321" i="2"/>
  <c r="R321" i="2"/>
  <c r="S321" i="2" s="1"/>
  <c r="Q180" i="2"/>
  <c r="R180" i="2"/>
  <c r="S180" i="2" s="1"/>
  <c r="Q216" i="2"/>
  <c r="R216" i="2"/>
  <c r="S216" i="2" s="1"/>
  <c r="Q288" i="2"/>
  <c r="R288" i="2"/>
  <c r="S288" i="2" s="1"/>
  <c r="Q218" i="2"/>
  <c r="R218" i="2"/>
  <c r="S218" i="2" s="1"/>
  <c r="Q151" i="2"/>
  <c r="R151" i="2"/>
  <c r="S151" i="2" s="1"/>
  <c r="Q183" i="2"/>
  <c r="R183" i="2"/>
  <c r="S183" i="2" s="1"/>
  <c r="Q215" i="2"/>
  <c r="R215" i="2"/>
  <c r="S215" i="2" s="1"/>
  <c r="Q247" i="2"/>
  <c r="R247" i="2"/>
  <c r="S247" i="2" s="1"/>
  <c r="Q279" i="2"/>
  <c r="R279" i="2"/>
  <c r="S279" i="2" s="1"/>
  <c r="Q311" i="2"/>
  <c r="R311" i="2"/>
  <c r="S311" i="2" s="1"/>
  <c r="Q343" i="2"/>
  <c r="R343" i="2"/>
  <c r="S343" i="2" s="1"/>
  <c r="M142" i="2"/>
  <c r="P142" i="2" s="1"/>
  <c r="Q332" i="2"/>
  <c r="R332" i="2"/>
  <c r="S332" i="2" s="1"/>
  <c r="Q144" i="2"/>
  <c r="R144" i="2"/>
  <c r="S144" i="2" s="1"/>
  <c r="Q184" i="2"/>
  <c r="R184" i="2"/>
  <c r="S184" i="2" s="1"/>
  <c r="Q264" i="2"/>
  <c r="R264" i="2"/>
  <c r="S264" i="2" s="1"/>
  <c r="Q323" i="2"/>
  <c r="R323" i="2"/>
  <c r="S323" i="2" s="1"/>
  <c r="Q168" i="2"/>
  <c r="R168" i="2"/>
  <c r="S168" i="2" s="1"/>
  <c r="Q171" i="2"/>
  <c r="R171" i="2"/>
  <c r="S171" i="2" s="1"/>
  <c r="Q299" i="2"/>
  <c r="R299" i="2"/>
  <c r="S299" i="2" s="1"/>
  <c r="Q314" i="2"/>
  <c r="R314" i="2"/>
  <c r="S314" i="2" s="1"/>
  <c r="Q179" i="2"/>
  <c r="R179" i="2"/>
  <c r="S179" i="2" s="1"/>
  <c r="Q251" i="2"/>
  <c r="R251" i="2"/>
  <c r="S251" i="2" s="1"/>
  <c r="Q262" i="2"/>
  <c r="R262" i="2"/>
  <c r="S262" i="2" s="1"/>
  <c r="Q244" i="2"/>
  <c r="R244" i="2"/>
  <c r="S244" i="2" s="1"/>
  <c r="Q347" i="2"/>
  <c r="R347" i="2"/>
  <c r="S347" i="2" s="1"/>
  <c r="Q249" i="2"/>
  <c r="Q289" i="2"/>
  <c r="R289" i="2"/>
  <c r="S289" i="2" s="1"/>
  <c r="Q211" i="2"/>
  <c r="R211" i="2"/>
  <c r="S211" i="2" s="1"/>
  <c r="Q132" i="2"/>
  <c r="R132" i="2"/>
  <c r="S132" i="2" s="1"/>
  <c r="Q167" i="2"/>
  <c r="R167" i="2"/>
  <c r="S167" i="2" s="1"/>
  <c r="Q263" i="2"/>
  <c r="R263" i="2"/>
  <c r="S263" i="2" s="1"/>
  <c r="Q327" i="2"/>
  <c r="R327" i="2"/>
  <c r="S327" i="2" s="1"/>
  <c r="Q236" i="2"/>
  <c r="R236" i="2"/>
  <c r="S236" i="2" s="1"/>
  <c r="Q160" i="2"/>
  <c r="R160" i="2"/>
  <c r="S160" i="2" s="1"/>
  <c r="Q339" i="2"/>
  <c r="R339" i="2"/>
  <c r="S339" i="2" s="1"/>
  <c r="Q248" i="2"/>
  <c r="R248" i="2"/>
  <c r="S248" i="2" s="1"/>
  <c r="Q237" i="2"/>
  <c r="R237" i="2"/>
  <c r="S237" i="2" s="1"/>
  <c r="Q235" i="2"/>
  <c r="R235" i="2"/>
  <c r="S235" i="2" s="1"/>
  <c r="Q353" i="2"/>
  <c r="R353" i="2"/>
  <c r="S353" i="2" s="1"/>
  <c r="Q131" i="2"/>
  <c r="R131" i="2"/>
  <c r="S131" i="2" s="1"/>
  <c r="Q241" i="2"/>
  <c r="R241" i="2"/>
  <c r="S241" i="2" s="1"/>
  <c r="Q305" i="2"/>
  <c r="R305" i="2"/>
  <c r="S305" i="2" s="1"/>
  <c r="Q148" i="2"/>
  <c r="R148" i="2"/>
  <c r="S148" i="2" s="1"/>
  <c r="Q188" i="2"/>
  <c r="R188" i="2"/>
  <c r="S188" i="2" s="1"/>
  <c r="Q228" i="2"/>
  <c r="R228" i="2"/>
  <c r="S228" i="2" s="1"/>
  <c r="Q276" i="2"/>
  <c r="R276" i="2"/>
  <c r="S276" i="2" s="1"/>
  <c r="Q315" i="2"/>
  <c r="R315" i="2"/>
  <c r="S315" i="2" s="1"/>
  <c r="Q336" i="2"/>
  <c r="R336" i="2"/>
  <c r="S336" i="2" s="1"/>
  <c r="Q285" i="2"/>
  <c r="R285" i="2"/>
  <c r="S285" i="2" s="1"/>
  <c r="Q268" i="2"/>
  <c r="R268" i="2"/>
  <c r="S268" i="2" s="1"/>
  <c r="Q240" i="2"/>
  <c r="R240" i="2"/>
  <c r="S240" i="2" s="1"/>
  <c r="Q304" i="2"/>
  <c r="R304" i="2"/>
  <c r="S304" i="2" s="1"/>
  <c r="Q196" i="2"/>
  <c r="R196" i="2"/>
  <c r="S196" i="2" s="1"/>
  <c r="Q195" i="2"/>
  <c r="R195" i="2"/>
  <c r="S195" i="2" s="1"/>
  <c r="Q242" i="2"/>
  <c r="R242" i="2"/>
  <c r="S242" i="2" s="1"/>
  <c r="Q306" i="2"/>
  <c r="R306" i="2"/>
  <c r="S306" i="2" s="1"/>
  <c r="Q159" i="2"/>
  <c r="R159" i="2"/>
  <c r="S159" i="2" s="1"/>
  <c r="Q191" i="2"/>
  <c r="R191" i="2"/>
  <c r="S191" i="2" s="1"/>
  <c r="Q223" i="2"/>
  <c r="R223" i="2"/>
  <c r="S223" i="2" s="1"/>
  <c r="Q255" i="2"/>
  <c r="R255" i="2"/>
  <c r="S255" i="2" s="1"/>
  <c r="Q287" i="2"/>
  <c r="R287" i="2"/>
  <c r="S287" i="2" s="1"/>
  <c r="Q316" i="2"/>
  <c r="R316" i="2"/>
  <c r="S316" i="2" s="1"/>
  <c r="Q348" i="2"/>
  <c r="R348" i="2"/>
  <c r="S348" i="2" s="1"/>
  <c r="Q152" i="2"/>
  <c r="R152" i="2"/>
  <c r="S152" i="2" s="1"/>
  <c r="Q200" i="2"/>
  <c r="R200" i="2"/>
  <c r="S200" i="2" s="1"/>
  <c r="Q280" i="2"/>
  <c r="R280" i="2"/>
  <c r="S280" i="2" s="1"/>
  <c r="Q328" i="2"/>
  <c r="R328" i="2"/>
  <c r="S328" i="2" s="1"/>
  <c r="Q224" i="2"/>
  <c r="R224" i="2"/>
  <c r="S224" i="2" s="1"/>
  <c r="Q324" i="2"/>
  <c r="R324" i="2"/>
  <c r="S324" i="2" s="1"/>
  <c r="Q227" i="2"/>
  <c r="R227" i="2"/>
  <c r="S227" i="2" s="1"/>
  <c r="Q333" i="2"/>
  <c r="R333" i="2"/>
  <c r="S333" i="2" s="1"/>
  <c r="Q203" i="2"/>
  <c r="R203" i="2"/>
  <c r="S203" i="2" s="1"/>
  <c r="Q319" i="2"/>
  <c r="R319" i="2"/>
  <c r="S319" i="2" s="1"/>
  <c r="Q243" i="2"/>
  <c r="R243" i="2"/>
  <c r="S243" i="2" s="1"/>
  <c r="Q334" i="2"/>
  <c r="R334" i="2"/>
  <c r="S334" i="2" s="1"/>
  <c r="Q182" i="2"/>
  <c r="R182" i="2"/>
  <c r="S182" i="2" s="1"/>
  <c r="Q283" i="2"/>
  <c r="R283" i="2"/>
  <c r="S283" i="2" s="1"/>
  <c r="Q187" i="2"/>
  <c r="R187" i="2"/>
  <c r="S187" i="2" s="1"/>
  <c r="P239" i="4"/>
  <c r="Q239" i="4"/>
  <c r="P244" i="4"/>
  <c r="Q244" i="4"/>
  <c r="P240" i="4"/>
  <c r="Q240" i="4"/>
  <c r="P242" i="4"/>
  <c r="Q242" i="4"/>
  <c r="P243" i="4"/>
  <c r="Q243" i="4"/>
  <c r="M119" i="4"/>
  <c r="M135" i="4"/>
  <c r="M151" i="4"/>
  <c r="P241" i="4"/>
  <c r="Q241" i="4"/>
  <c r="M213" i="2"/>
  <c r="P213" i="2" s="1"/>
  <c r="M221" i="2"/>
  <c r="P221" i="2" s="1"/>
  <c r="M229" i="2"/>
  <c r="P229" i="2" s="1"/>
  <c r="M150" i="2"/>
  <c r="O150" i="2" s="1"/>
  <c r="M178" i="2"/>
  <c r="P178" i="2" s="1"/>
  <c r="M114" i="2"/>
  <c r="R114" i="2" s="1"/>
  <c r="S114" i="2" s="1"/>
  <c r="M354" i="2"/>
  <c r="P354" i="2" s="1"/>
  <c r="M122" i="2"/>
  <c r="R122" i="2" s="1"/>
  <c r="S122" i="2" s="1"/>
  <c r="M87" i="2"/>
  <c r="R87" i="2" s="1"/>
  <c r="S87" i="2" s="1"/>
  <c r="M318" i="2"/>
  <c r="M18" i="2"/>
  <c r="R18" i="2" s="1"/>
  <c r="S18" i="2" s="1"/>
  <c r="M26" i="2"/>
  <c r="R26" i="2" s="1"/>
  <c r="S26" i="2" s="1"/>
  <c r="M50" i="2"/>
  <c r="R50" i="2" s="1"/>
  <c r="S50" i="2" s="1"/>
  <c r="M82" i="2"/>
  <c r="R82" i="2" s="1"/>
  <c r="S82" i="2" s="1"/>
  <c r="M154" i="2"/>
  <c r="P154" i="2" s="1"/>
  <c r="M258" i="2"/>
  <c r="O258" i="2" s="1"/>
  <c r="M350" i="2"/>
  <c r="P350" i="2" s="1"/>
  <c r="P11" i="2"/>
  <c r="Q11" i="2"/>
  <c r="O11" i="2"/>
  <c r="P41" i="2"/>
  <c r="Q41" i="2"/>
  <c r="O41" i="2"/>
  <c r="P56" i="2"/>
  <c r="Q56" i="2"/>
  <c r="O56" i="2"/>
  <c r="P123" i="2"/>
  <c r="Q123" i="2"/>
  <c r="O123" i="2"/>
  <c r="P32" i="2"/>
  <c r="Q32" i="2"/>
  <c r="O32" i="2"/>
  <c r="P81" i="2"/>
  <c r="O81" i="2"/>
  <c r="Q81" i="2"/>
  <c r="P124" i="2"/>
  <c r="Q124" i="2"/>
  <c r="O124" i="2"/>
  <c r="P129" i="2"/>
  <c r="Q129" i="2"/>
  <c r="O129" i="2"/>
  <c r="P13" i="2"/>
  <c r="Q13" i="2"/>
  <c r="O13" i="2"/>
  <c r="P21" i="2"/>
  <c r="Q21" i="2"/>
  <c r="O21" i="2"/>
  <c r="P66" i="2"/>
  <c r="Q66" i="2"/>
  <c r="O66" i="2"/>
  <c r="P68" i="2"/>
  <c r="Q68" i="2"/>
  <c r="O68" i="2"/>
  <c r="P92" i="2"/>
  <c r="Q92" i="2"/>
  <c r="O92" i="2"/>
  <c r="P45" i="2"/>
  <c r="O45" i="2"/>
  <c r="Q45" i="2"/>
  <c r="P29" i="2"/>
  <c r="O29" i="2"/>
  <c r="Q29" i="2"/>
  <c r="Q18" i="2"/>
  <c r="P93" i="2"/>
  <c r="Q93" i="2"/>
  <c r="O93" i="2"/>
  <c r="P17" i="2"/>
  <c r="Q17" i="2"/>
  <c r="O17" i="2"/>
  <c r="P31" i="2"/>
  <c r="Q31" i="2"/>
  <c r="O31" i="2"/>
  <c r="P116" i="2"/>
  <c r="Q116" i="2"/>
  <c r="O116" i="2"/>
  <c r="P98" i="2"/>
  <c r="Q98" i="2"/>
  <c r="O98" i="2"/>
  <c r="O69" i="2"/>
  <c r="P2" i="2"/>
  <c r="Q2" i="2"/>
  <c r="O2" i="2"/>
  <c r="P90" i="2"/>
  <c r="Q90" i="2"/>
  <c r="O90" i="2"/>
  <c r="P28" i="2"/>
  <c r="Q28" i="2"/>
  <c r="O28" i="2"/>
  <c r="P104" i="2"/>
  <c r="Q104" i="2"/>
  <c r="O104" i="2"/>
  <c r="P5" i="2"/>
  <c r="Q5" i="2"/>
  <c r="O5" i="2"/>
  <c r="P61" i="2"/>
  <c r="Q61" i="2"/>
  <c r="O61" i="2"/>
  <c r="P109" i="2"/>
  <c r="Q109" i="2"/>
  <c r="O109" i="2"/>
  <c r="P59" i="2"/>
  <c r="Q59" i="2"/>
  <c r="O59" i="2"/>
  <c r="P77" i="2"/>
  <c r="Q77" i="2"/>
  <c r="O77" i="2"/>
  <c r="P120" i="2"/>
  <c r="Q120" i="2"/>
  <c r="O120" i="2"/>
  <c r="P24" i="2"/>
  <c r="Q24" i="2"/>
  <c r="O24" i="2"/>
  <c r="P19" i="2"/>
  <c r="Q19" i="2"/>
  <c r="O19" i="2"/>
  <c r="P96" i="2"/>
  <c r="Q96" i="2"/>
  <c r="O96" i="2"/>
  <c r="P76" i="2"/>
  <c r="Q76" i="2"/>
  <c r="O76" i="2"/>
  <c r="P3" i="2"/>
  <c r="Q3" i="2"/>
  <c r="O3" i="2"/>
  <c r="P62" i="2"/>
  <c r="Q62" i="2"/>
  <c r="O62" i="2"/>
  <c r="P60" i="2"/>
  <c r="Q60" i="2"/>
  <c r="O60" i="2"/>
  <c r="P102" i="2"/>
  <c r="Q102" i="2"/>
  <c r="O102" i="2"/>
  <c r="P67" i="2"/>
  <c r="Q67" i="2"/>
  <c r="O67" i="2"/>
  <c r="P40" i="2"/>
  <c r="Q40" i="2"/>
  <c r="O40" i="2"/>
  <c r="P44" i="2"/>
  <c r="Q44" i="2"/>
  <c r="O44" i="2"/>
  <c r="P65" i="2"/>
  <c r="Q65" i="2"/>
  <c r="O65" i="2"/>
  <c r="P125" i="2"/>
  <c r="Q125" i="2"/>
  <c r="O125" i="2"/>
  <c r="P46" i="2"/>
  <c r="Q46" i="2"/>
  <c r="O46" i="2"/>
  <c r="M107" i="2"/>
  <c r="R107" i="2" s="1"/>
  <c r="S107" i="2" s="1"/>
  <c r="P12" i="2"/>
  <c r="Q12" i="2"/>
  <c r="O12" i="2"/>
  <c r="P47" i="2"/>
  <c r="Q47" i="2"/>
  <c r="O47" i="2"/>
  <c r="P49" i="2"/>
  <c r="O49" i="2"/>
  <c r="Q49" i="2"/>
  <c r="P52" i="2"/>
  <c r="Q52" i="2"/>
  <c r="O52" i="2"/>
  <c r="P9" i="2"/>
  <c r="Q9" i="2"/>
  <c r="O9" i="2"/>
  <c r="P37" i="2"/>
  <c r="Q37" i="2"/>
  <c r="O37" i="2"/>
  <c r="P25" i="2"/>
  <c r="Q25" i="2"/>
  <c r="O25" i="2"/>
  <c r="P16" i="2"/>
  <c r="Q16" i="2"/>
  <c r="O16" i="2"/>
  <c r="P74" i="2"/>
  <c r="Q74" i="2"/>
  <c r="O74" i="2"/>
  <c r="P34" i="2"/>
  <c r="Q34" i="2"/>
  <c r="O34" i="2"/>
  <c r="P88" i="2"/>
  <c r="Q88" i="2"/>
  <c r="O88" i="2"/>
  <c r="P130" i="2"/>
  <c r="Q130" i="2"/>
  <c r="O130" i="2"/>
  <c r="P80" i="2"/>
  <c r="Q80" i="2"/>
  <c r="O80" i="2"/>
  <c r="P8" i="2"/>
  <c r="Q8" i="2"/>
  <c r="O8" i="2"/>
  <c r="P83" i="2"/>
  <c r="Q83" i="2"/>
  <c r="O83" i="2"/>
  <c r="P75" i="2"/>
  <c r="Q75" i="2"/>
  <c r="O75" i="2"/>
  <c r="P6" i="2"/>
  <c r="Q6" i="2"/>
  <c r="O6" i="2"/>
  <c r="P70" i="2"/>
  <c r="Q70" i="2"/>
  <c r="O70" i="2"/>
  <c r="P113" i="2"/>
  <c r="O113" i="2"/>
  <c r="Q113" i="2"/>
  <c r="M198" i="2"/>
  <c r="R198" i="2" s="1"/>
  <c r="S198" i="2" s="1"/>
  <c r="M210" i="2"/>
  <c r="R210" i="2" s="1"/>
  <c r="S210" i="2" s="1"/>
  <c r="M222" i="2"/>
  <c r="P222" i="2" s="1"/>
  <c r="M250" i="2"/>
  <c r="P250" i="2" s="1"/>
  <c r="P95" i="2"/>
  <c r="Q95" i="2"/>
  <c r="O95" i="2"/>
  <c r="P72" i="2"/>
  <c r="Q72" i="2"/>
  <c r="O72" i="2"/>
  <c r="P108" i="2"/>
  <c r="Q108" i="2"/>
  <c r="O108" i="2"/>
  <c r="P97" i="2"/>
  <c r="Q97" i="2"/>
  <c r="O97" i="2"/>
  <c r="P111" i="2"/>
  <c r="Q111" i="2"/>
  <c r="O111" i="2"/>
  <c r="M246" i="2"/>
  <c r="R246" i="2" s="1"/>
  <c r="S246" i="2" s="1"/>
  <c r="M322" i="2"/>
  <c r="P322" i="2" s="1"/>
  <c r="M10" i="2"/>
  <c r="R10" i="2" s="1"/>
  <c r="S10" i="2" s="1"/>
  <c r="M22" i="2"/>
  <c r="R22" i="2" s="1"/>
  <c r="S22" i="2" s="1"/>
  <c r="M54" i="2"/>
  <c r="R54" i="2" s="1"/>
  <c r="S54" i="2" s="1"/>
  <c r="M86" i="2"/>
  <c r="R86" i="2" s="1"/>
  <c r="S86" i="2" s="1"/>
  <c r="M330" i="2"/>
  <c r="R330" i="2" s="1"/>
  <c r="S330" i="2" s="1"/>
  <c r="P33" i="2"/>
  <c r="O33" i="2"/>
  <c r="Q33" i="2"/>
  <c r="Q185" i="1"/>
  <c r="R185" i="1"/>
  <c r="Q248" i="1"/>
  <c r="R248" i="1"/>
  <c r="Q308" i="1"/>
  <c r="R308" i="1"/>
  <c r="Q340" i="1"/>
  <c r="R340" i="1"/>
  <c r="Q372" i="1"/>
  <c r="R372" i="1"/>
  <c r="Q218" i="1"/>
  <c r="R218" i="1"/>
  <c r="Q292" i="1"/>
  <c r="R292" i="1"/>
  <c r="Q329" i="1"/>
  <c r="R329" i="1"/>
  <c r="Q381" i="1"/>
  <c r="R381" i="1"/>
  <c r="Q189" i="1"/>
  <c r="R189" i="1"/>
  <c r="Q250" i="1"/>
  <c r="R250" i="1"/>
  <c r="Q310" i="1"/>
  <c r="R310" i="1"/>
  <c r="Q342" i="1"/>
  <c r="R342" i="1"/>
  <c r="Q390" i="1"/>
  <c r="R390" i="1"/>
  <c r="Q222" i="1"/>
  <c r="R222" i="1"/>
  <c r="Q273" i="1"/>
  <c r="R273" i="1"/>
  <c r="Q311" i="1"/>
  <c r="R311" i="1"/>
  <c r="Q359" i="1"/>
  <c r="R359" i="1"/>
  <c r="Q391" i="1"/>
  <c r="R391" i="1"/>
  <c r="Q274" i="1"/>
  <c r="R274" i="1"/>
  <c r="Q344" i="1"/>
  <c r="R344" i="1"/>
  <c r="Q376" i="1"/>
  <c r="R376" i="1"/>
  <c r="Q226" i="1"/>
  <c r="R226" i="1"/>
  <c r="Q254" i="1"/>
  <c r="R254" i="1"/>
  <c r="Q276" i="1"/>
  <c r="R276" i="1"/>
  <c r="Q297" i="1"/>
  <c r="R297" i="1"/>
  <c r="Q313" i="1"/>
  <c r="R313" i="1"/>
  <c r="Q333" i="1"/>
  <c r="R333" i="1"/>
  <c r="Q353" i="1"/>
  <c r="R353" i="1"/>
  <c r="Q369" i="1"/>
  <c r="R369" i="1"/>
  <c r="Q385" i="1"/>
  <c r="R385" i="1"/>
  <c r="Q197" i="1"/>
  <c r="R197" i="1"/>
  <c r="Q229" i="1"/>
  <c r="R229" i="1"/>
  <c r="Q256" i="1"/>
  <c r="R256" i="1"/>
  <c r="Q277" i="1"/>
  <c r="R277" i="1"/>
  <c r="Q298" i="1"/>
  <c r="R298" i="1"/>
  <c r="Q314" i="1"/>
  <c r="R314" i="1"/>
  <c r="Q330" i="1"/>
  <c r="R330" i="1"/>
  <c r="Q346" i="1"/>
  <c r="R346" i="1"/>
  <c r="Q362" i="1"/>
  <c r="R362" i="1"/>
  <c r="Q378" i="1"/>
  <c r="R378" i="1"/>
  <c r="Q394" i="1"/>
  <c r="R394" i="1"/>
  <c r="Q198" i="1"/>
  <c r="R198" i="1"/>
  <c r="Q230" i="1"/>
  <c r="R230" i="1"/>
  <c r="Q257" i="1"/>
  <c r="R257" i="1"/>
  <c r="Q278" i="1"/>
  <c r="R278" i="1"/>
  <c r="Q299" i="1"/>
  <c r="R299" i="1"/>
  <c r="Q315" i="1"/>
  <c r="R315" i="1"/>
  <c r="Q331" i="1"/>
  <c r="R331" i="1"/>
  <c r="Q347" i="1"/>
  <c r="R347" i="1"/>
  <c r="Q363" i="1"/>
  <c r="R363" i="1"/>
  <c r="Q379" i="1"/>
  <c r="R379" i="1"/>
  <c r="M155" i="1"/>
  <c r="O155" i="1" s="1"/>
  <c r="Q203" i="1"/>
  <c r="R203" i="1"/>
  <c r="Q211" i="1"/>
  <c r="R211" i="1"/>
  <c r="Q235" i="1"/>
  <c r="R235" i="1"/>
  <c r="Q243" i="1"/>
  <c r="R243" i="1"/>
  <c r="Q267" i="1"/>
  <c r="R267" i="1"/>
  <c r="Q275" i="1"/>
  <c r="R275" i="1"/>
  <c r="Q225" i="1"/>
  <c r="R225" i="1"/>
  <c r="Q296" i="1"/>
  <c r="R296" i="1"/>
  <c r="Q328" i="1"/>
  <c r="R328" i="1"/>
  <c r="Q392" i="1"/>
  <c r="R392" i="1"/>
  <c r="Q233" i="1"/>
  <c r="R233" i="1"/>
  <c r="Q280" i="1"/>
  <c r="R280" i="1"/>
  <c r="Q316" i="1"/>
  <c r="R316" i="1"/>
  <c r="Q348" i="1"/>
  <c r="R348" i="1"/>
  <c r="Q380" i="1"/>
  <c r="R380" i="1"/>
  <c r="Q234" i="1"/>
  <c r="R234" i="1"/>
  <c r="Q281" i="1"/>
  <c r="R281" i="1"/>
  <c r="Q321" i="1"/>
  <c r="R321" i="1"/>
  <c r="Q357" i="1"/>
  <c r="R357" i="1"/>
  <c r="Q389" i="1"/>
  <c r="R389" i="1"/>
  <c r="Q261" i="1"/>
  <c r="R261" i="1"/>
  <c r="Q302" i="1"/>
  <c r="R302" i="1"/>
  <c r="Q334" i="1"/>
  <c r="R334" i="1"/>
  <c r="Q366" i="1"/>
  <c r="R366" i="1"/>
  <c r="Q317" i="1"/>
  <c r="R317" i="1"/>
  <c r="Q206" i="1"/>
  <c r="R206" i="1"/>
  <c r="Q262" i="1"/>
  <c r="R262" i="1"/>
  <c r="Q303" i="1"/>
  <c r="R303" i="1"/>
  <c r="Q335" i="1"/>
  <c r="R335" i="1"/>
  <c r="Q367" i="1"/>
  <c r="R367" i="1"/>
  <c r="Q383" i="1"/>
  <c r="R383" i="1"/>
  <c r="Q217" i="1"/>
  <c r="R217" i="1"/>
  <c r="Q269" i="1"/>
  <c r="R269" i="1"/>
  <c r="Q290" i="1"/>
  <c r="R290" i="1"/>
  <c r="Q324" i="1"/>
  <c r="R324" i="1"/>
  <c r="Q356" i="1"/>
  <c r="R356" i="1"/>
  <c r="Q388" i="1"/>
  <c r="R388" i="1"/>
  <c r="Q186" i="1"/>
  <c r="R186" i="1"/>
  <c r="Q249" i="1"/>
  <c r="R249" i="1"/>
  <c r="Q270" i="1"/>
  <c r="R270" i="1"/>
  <c r="Q309" i="1"/>
  <c r="R309" i="1"/>
  <c r="Q345" i="1"/>
  <c r="R345" i="1"/>
  <c r="Q365" i="1"/>
  <c r="R365" i="1"/>
  <c r="Q221" i="1"/>
  <c r="R221" i="1"/>
  <c r="Q272" i="1"/>
  <c r="R272" i="1"/>
  <c r="Q293" i="1"/>
  <c r="R293" i="1"/>
  <c r="Q326" i="1"/>
  <c r="R326" i="1"/>
  <c r="Q358" i="1"/>
  <c r="R358" i="1"/>
  <c r="Q374" i="1"/>
  <c r="R374" i="1"/>
  <c r="Q190" i="1"/>
  <c r="R190" i="1"/>
  <c r="Q252" i="1"/>
  <c r="R252" i="1"/>
  <c r="Q294" i="1"/>
  <c r="R294" i="1"/>
  <c r="Q327" i="1"/>
  <c r="R327" i="1"/>
  <c r="Q343" i="1"/>
  <c r="R343" i="1"/>
  <c r="Q375" i="1"/>
  <c r="R375" i="1"/>
  <c r="Q253" i="1"/>
  <c r="R253" i="1"/>
  <c r="Q312" i="1"/>
  <c r="R312" i="1"/>
  <c r="Q360" i="1"/>
  <c r="R360" i="1"/>
  <c r="Q201" i="1"/>
  <c r="R201" i="1"/>
  <c r="Q258" i="1"/>
  <c r="R258" i="1"/>
  <c r="Q300" i="1"/>
  <c r="R300" i="1"/>
  <c r="Q332" i="1"/>
  <c r="R332" i="1"/>
  <c r="Q364" i="1"/>
  <c r="R364" i="1"/>
  <c r="Q202" i="1"/>
  <c r="R202" i="1"/>
  <c r="Q260" i="1"/>
  <c r="R260" i="1"/>
  <c r="Q301" i="1"/>
  <c r="R301" i="1"/>
  <c r="Q337" i="1"/>
  <c r="R337" i="1"/>
  <c r="Q373" i="1"/>
  <c r="R373" i="1"/>
  <c r="Q205" i="1"/>
  <c r="R205" i="1"/>
  <c r="Q237" i="1"/>
  <c r="R237" i="1"/>
  <c r="Q282" i="1"/>
  <c r="R282" i="1"/>
  <c r="Q318" i="1"/>
  <c r="R318" i="1"/>
  <c r="Q350" i="1"/>
  <c r="R350" i="1"/>
  <c r="Q382" i="1"/>
  <c r="R382" i="1"/>
  <c r="Q238" i="1"/>
  <c r="R238" i="1"/>
  <c r="Q284" i="1"/>
  <c r="R284" i="1"/>
  <c r="Q319" i="1"/>
  <c r="R319" i="1"/>
  <c r="Q351" i="1"/>
  <c r="R351" i="1"/>
  <c r="Q209" i="1"/>
  <c r="R209" i="1"/>
  <c r="Q241" i="1"/>
  <c r="R241" i="1"/>
  <c r="Q264" i="1"/>
  <c r="R264" i="1"/>
  <c r="Q285" i="1"/>
  <c r="R285" i="1"/>
  <c r="Q304" i="1"/>
  <c r="R304" i="1"/>
  <c r="Q320" i="1"/>
  <c r="R320" i="1"/>
  <c r="Q336" i="1"/>
  <c r="R336" i="1"/>
  <c r="Q352" i="1"/>
  <c r="R352" i="1"/>
  <c r="Q368" i="1"/>
  <c r="R368" i="1"/>
  <c r="Q384" i="1"/>
  <c r="R384" i="1"/>
  <c r="Q210" i="1"/>
  <c r="R210" i="1"/>
  <c r="Q242" i="1"/>
  <c r="R242" i="1"/>
  <c r="Q265" i="1"/>
  <c r="R265" i="1"/>
  <c r="Q286" i="1"/>
  <c r="R286" i="1"/>
  <c r="Q305" i="1"/>
  <c r="R305" i="1"/>
  <c r="Q325" i="1"/>
  <c r="R325" i="1"/>
  <c r="Q341" i="1"/>
  <c r="R341" i="1"/>
  <c r="Q361" i="1"/>
  <c r="R361" i="1"/>
  <c r="Q377" i="1"/>
  <c r="R377" i="1"/>
  <c r="Q393" i="1"/>
  <c r="R393" i="1"/>
  <c r="Q50" i="1"/>
  <c r="R50" i="1"/>
  <c r="Q213" i="1"/>
  <c r="R213" i="1"/>
  <c r="Q245" i="1"/>
  <c r="R245" i="1"/>
  <c r="Q266" i="1"/>
  <c r="R266" i="1"/>
  <c r="Q288" i="1"/>
  <c r="R288" i="1"/>
  <c r="Q306" i="1"/>
  <c r="R306" i="1"/>
  <c r="Q322" i="1"/>
  <c r="R322" i="1"/>
  <c r="Q338" i="1"/>
  <c r="R338" i="1"/>
  <c r="Q354" i="1"/>
  <c r="R354" i="1"/>
  <c r="Q370" i="1"/>
  <c r="R370" i="1"/>
  <c r="Q386" i="1"/>
  <c r="R386" i="1"/>
  <c r="Q349" i="1"/>
  <c r="R349" i="1"/>
  <c r="Q51" i="1"/>
  <c r="R51" i="1"/>
  <c r="Q182" i="1"/>
  <c r="R182" i="1"/>
  <c r="Q214" i="1"/>
  <c r="R214" i="1"/>
  <c r="Q246" i="1"/>
  <c r="R246" i="1"/>
  <c r="Q268" i="1"/>
  <c r="R268" i="1"/>
  <c r="Q289" i="1"/>
  <c r="R289" i="1"/>
  <c r="Q307" i="1"/>
  <c r="R307" i="1"/>
  <c r="Q323" i="1"/>
  <c r="R323" i="1"/>
  <c r="Q339" i="1"/>
  <c r="R339" i="1"/>
  <c r="Q355" i="1"/>
  <c r="R355" i="1"/>
  <c r="Q371" i="1"/>
  <c r="R371" i="1"/>
  <c r="Q387" i="1"/>
  <c r="R387" i="1"/>
  <c r="M291" i="1"/>
  <c r="S291" i="1" s="1"/>
  <c r="T291" i="1" s="1"/>
  <c r="O161" i="1"/>
  <c r="Q161" i="1"/>
  <c r="O55" i="1"/>
  <c r="Q55" i="1"/>
  <c r="O121" i="1"/>
  <c r="Q121" i="1"/>
  <c r="Q2" i="1"/>
  <c r="O2" i="1"/>
  <c r="O90" i="1"/>
  <c r="Q90" i="1"/>
  <c r="O154" i="1"/>
  <c r="Q154" i="1"/>
  <c r="O60" i="1"/>
  <c r="Q60" i="1"/>
  <c r="O125" i="1"/>
  <c r="Q125" i="1"/>
  <c r="O62" i="1"/>
  <c r="Q62" i="1"/>
  <c r="O126" i="1"/>
  <c r="Q126" i="1"/>
  <c r="O18" i="1"/>
  <c r="Q18" i="1"/>
  <c r="O65" i="1"/>
  <c r="Q65" i="1"/>
  <c r="O97" i="1"/>
  <c r="Q97" i="1"/>
  <c r="O129" i="1"/>
  <c r="Q129" i="1"/>
  <c r="O193" i="1"/>
  <c r="Q193" i="1"/>
  <c r="O19" i="1"/>
  <c r="Q19" i="1"/>
  <c r="O66" i="1"/>
  <c r="Q66" i="1"/>
  <c r="O98" i="1"/>
  <c r="Q98" i="1"/>
  <c r="O130" i="1"/>
  <c r="Q130" i="1"/>
  <c r="O162" i="1"/>
  <c r="Q162" i="1"/>
  <c r="O194" i="1"/>
  <c r="Q194" i="1"/>
  <c r="O25" i="1"/>
  <c r="Q25" i="1"/>
  <c r="O69" i="1"/>
  <c r="Q69" i="1"/>
  <c r="O101" i="1"/>
  <c r="Q101" i="1"/>
  <c r="O133" i="1"/>
  <c r="Q133" i="1"/>
  <c r="O165" i="1"/>
  <c r="Q165" i="1"/>
  <c r="O27" i="1"/>
  <c r="Q27" i="1"/>
  <c r="O70" i="1"/>
  <c r="Q70" i="1"/>
  <c r="O102" i="1"/>
  <c r="Q102" i="1"/>
  <c r="O134" i="1"/>
  <c r="Q134" i="1"/>
  <c r="O166" i="1"/>
  <c r="Q166" i="1"/>
  <c r="O15" i="1"/>
  <c r="Q15" i="1"/>
  <c r="O31" i="1"/>
  <c r="Q31" i="1"/>
  <c r="O67" i="1"/>
  <c r="Q67" i="1"/>
  <c r="O75" i="1"/>
  <c r="Q75" i="1"/>
  <c r="O99" i="1"/>
  <c r="Q99" i="1"/>
  <c r="O107" i="1"/>
  <c r="Q107" i="1"/>
  <c r="O131" i="1"/>
  <c r="Q131" i="1"/>
  <c r="O139" i="1"/>
  <c r="Q139" i="1"/>
  <c r="O171" i="1"/>
  <c r="Q171" i="1"/>
  <c r="O179" i="1"/>
  <c r="Q179" i="1"/>
  <c r="O33" i="1"/>
  <c r="Q33" i="1"/>
  <c r="O73" i="1"/>
  <c r="Q73" i="1"/>
  <c r="O105" i="1"/>
  <c r="Q105" i="1"/>
  <c r="O137" i="1"/>
  <c r="Q137" i="1"/>
  <c r="O169" i="1"/>
  <c r="Q169" i="1"/>
  <c r="O34" i="1"/>
  <c r="Q34" i="1"/>
  <c r="O74" i="1"/>
  <c r="Q74" i="1"/>
  <c r="O106" i="1"/>
  <c r="Q106" i="1"/>
  <c r="O138" i="1"/>
  <c r="Q138" i="1"/>
  <c r="O170" i="1"/>
  <c r="Q170" i="1"/>
  <c r="O39" i="1"/>
  <c r="Q39" i="1"/>
  <c r="O77" i="1"/>
  <c r="Q77" i="1"/>
  <c r="O109" i="1"/>
  <c r="Q109" i="1"/>
  <c r="O141" i="1"/>
  <c r="Q141" i="1"/>
  <c r="O173" i="1"/>
  <c r="Q173" i="1"/>
  <c r="O40" i="1"/>
  <c r="Q40" i="1"/>
  <c r="O78" i="1"/>
  <c r="Q78" i="1"/>
  <c r="O110" i="1"/>
  <c r="Q110" i="1"/>
  <c r="O142" i="1"/>
  <c r="Q142" i="1"/>
  <c r="O174" i="1"/>
  <c r="Q174" i="1"/>
  <c r="O89" i="1"/>
  <c r="Q89" i="1"/>
  <c r="O153" i="1"/>
  <c r="Q153" i="1"/>
  <c r="O56" i="1"/>
  <c r="Q56" i="1"/>
  <c r="O122" i="1"/>
  <c r="Q122" i="1"/>
  <c r="O7" i="1"/>
  <c r="Q7" i="1"/>
  <c r="O93" i="1"/>
  <c r="Q93" i="1"/>
  <c r="O157" i="1"/>
  <c r="Q157" i="1"/>
  <c r="O9" i="1"/>
  <c r="Q9" i="1"/>
  <c r="O94" i="1"/>
  <c r="Q94" i="1"/>
  <c r="O158" i="1"/>
  <c r="Q158" i="1"/>
  <c r="O44" i="1"/>
  <c r="Q44" i="1"/>
  <c r="O81" i="1"/>
  <c r="Q81" i="1"/>
  <c r="O113" i="1"/>
  <c r="Q113" i="1"/>
  <c r="O145" i="1"/>
  <c r="Q145" i="1"/>
  <c r="O177" i="1"/>
  <c r="Q177" i="1"/>
  <c r="O46" i="1"/>
  <c r="Q46" i="1"/>
  <c r="O82" i="1"/>
  <c r="Q82" i="1"/>
  <c r="O114" i="1"/>
  <c r="Q114" i="1"/>
  <c r="O146" i="1"/>
  <c r="Q146" i="1"/>
  <c r="O178" i="1"/>
  <c r="Q178" i="1"/>
  <c r="O85" i="1"/>
  <c r="Q85" i="1"/>
  <c r="O117" i="1"/>
  <c r="Q117" i="1"/>
  <c r="O149" i="1"/>
  <c r="Q149" i="1"/>
  <c r="O181" i="1"/>
  <c r="Q181" i="1"/>
  <c r="O86" i="1"/>
  <c r="Q86" i="1"/>
  <c r="O118" i="1"/>
  <c r="Q118" i="1"/>
  <c r="O150" i="1"/>
  <c r="Q150" i="1"/>
  <c r="M87" i="1"/>
  <c r="P87" i="1" s="1"/>
  <c r="M95" i="1"/>
  <c r="P95" i="1" s="1"/>
  <c r="M103" i="1"/>
  <c r="P103" i="1" s="1"/>
  <c r="M111" i="1"/>
  <c r="M119" i="1"/>
  <c r="P119" i="1" s="1"/>
  <c r="M127" i="1"/>
  <c r="P127" i="1" s="1"/>
  <c r="M135" i="1"/>
  <c r="M143" i="1"/>
  <c r="M151" i="1"/>
  <c r="P151" i="1" s="1"/>
  <c r="M159" i="1"/>
  <c r="P159" i="1" s="1"/>
  <c r="M167" i="1"/>
  <c r="M175" i="1"/>
  <c r="M183" i="1"/>
  <c r="S183" i="1" s="1"/>
  <c r="T183" i="1" s="1"/>
  <c r="M191" i="1"/>
  <c r="S191" i="1" s="1"/>
  <c r="T191" i="1" s="1"/>
  <c r="M199" i="1"/>
  <c r="M207" i="1"/>
  <c r="M215" i="1"/>
  <c r="S215" i="1" s="1"/>
  <c r="T215" i="1" s="1"/>
  <c r="M223" i="1"/>
  <c r="S223" i="1" s="1"/>
  <c r="T223" i="1" s="1"/>
  <c r="M231" i="1"/>
  <c r="M239" i="1"/>
  <c r="M247" i="1"/>
  <c r="S247" i="1" s="1"/>
  <c r="T247" i="1" s="1"/>
  <c r="M255" i="1"/>
  <c r="S255" i="1" s="1"/>
  <c r="T255" i="1" s="1"/>
  <c r="M263" i="1"/>
  <c r="M271" i="1"/>
  <c r="P171" i="4"/>
  <c r="O171" i="4"/>
  <c r="P219" i="4"/>
  <c r="O219" i="4"/>
  <c r="P176" i="4"/>
  <c r="O176" i="4"/>
  <c r="P224" i="4"/>
  <c r="O224" i="4"/>
  <c r="P181" i="4"/>
  <c r="O181" i="4"/>
  <c r="P213" i="4"/>
  <c r="O213" i="4"/>
  <c r="P154" i="4"/>
  <c r="O154" i="4"/>
  <c r="P178" i="4"/>
  <c r="O178" i="4"/>
  <c r="P194" i="4"/>
  <c r="O194" i="4"/>
  <c r="P210" i="4"/>
  <c r="O210" i="4"/>
  <c r="P226" i="4"/>
  <c r="O226" i="4"/>
  <c r="P165" i="4"/>
  <c r="O165" i="4"/>
  <c r="P183" i="4"/>
  <c r="O183" i="4"/>
  <c r="P199" i="4"/>
  <c r="O199" i="4"/>
  <c r="P215" i="4"/>
  <c r="O215" i="4"/>
  <c r="P231" i="4"/>
  <c r="O231" i="4"/>
  <c r="P172" i="4"/>
  <c r="O172" i="4"/>
  <c r="P188" i="4"/>
  <c r="O188" i="4"/>
  <c r="P236" i="4"/>
  <c r="O236" i="4"/>
  <c r="P177" i="4"/>
  <c r="O177" i="4"/>
  <c r="P193" i="4"/>
  <c r="O193" i="4"/>
  <c r="P225" i="4"/>
  <c r="O225" i="4"/>
  <c r="P187" i="4"/>
  <c r="O187" i="4"/>
  <c r="P235" i="4"/>
  <c r="O235" i="4"/>
  <c r="P208" i="4"/>
  <c r="O208" i="4"/>
  <c r="P161" i="4"/>
  <c r="O161" i="4"/>
  <c r="P197" i="4"/>
  <c r="O197" i="4"/>
  <c r="P229" i="4"/>
  <c r="O229" i="4"/>
  <c r="P175" i="4"/>
  <c r="O175" i="4"/>
  <c r="P191" i="4"/>
  <c r="O191" i="4"/>
  <c r="P207" i="4"/>
  <c r="O207" i="4"/>
  <c r="P223" i="4"/>
  <c r="O223" i="4"/>
  <c r="P158" i="4"/>
  <c r="O158" i="4"/>
  <c r="P180" i="4"/>
  <c r="O180" i="4"/>
  <c r="P196" i="4"/>
  <c r="O196" i="4"/>
  <c r="P212" i="4"/>
  <c r="O212" i="4"/>
  <c r="P228" i="4"/>
  <c r="O228" i="4"/>
  <c r="P169" i="4"/>
  <c r="O169" i="4"/>
  <c r="P185" i="4"/>
  <c r="O185" i="4"/>
  <c r="P201" i="4"/>
  <c r="O201" i="4"/>
  <c r="P217" i="4"/>
  <c r="O217" i="4"/>
  <c r="P233" i="4"/>
  <c r="O233" i="4"/>
  <c r="P162" i="4"/>
  <c r="O162" i="4"/>
  <c r="P182" i="4"/>
  <c r="O182" i="4"/>
  <c r="P198" i="4"/>
  <c r="O198" i="4"/>
  <c r="P214" i="4"/>
  <c r="O214" i="4"/>
  <c r="P230" i="4"/>
  <c r="O230" i="4"/>
  <c r="P204" i="4"/>
  <c r="O204" i="4"/>
  <c r="P220" i="4"/>
  <c r="O220" i="4"/>
  <c r="P153" i="4"/>
  <c r="O153" i="4"/>
  <c r="P209" i="4"/>
  <c r="O209" i="4"/>
  <c r="P174" i="4"/>
  <c r="O174" i="4"/>
  <c r="P190" i="4"/>
  <c r="O190" i="4"/>
  <c r="P206" i="4"/>
  <c r="O206" i="4"/>
  <c r="P222" i="4"/>
  <c r="O222" i="4"/>
  <c r="P203" i="4"/>
  <c r="O203" i="4"/>
  <c r="P192" i="4"/>
  <c r="O192" i="4"/>
  <c r="P157" i="4"/>
  <c r="O157" i="4"/>
  <c r="P179" i="4"/>
  <c r="O179" i="4"/>
  <c r="P195" i="4"/>
  <c r="O195" i="4"/>
  <c r="P211" i="4"/>
  <c r="O211" i="4"/>
  <c r="P227" i="4"/>
  <c r="O227" i="4"/>
  <c r="P166" i="4"/>
  <c r="O166" i="4"/>
  <c r="P184" i="4"/>
  <c r="O184" i="4"/>
  <c r="P200" i="4"/>
  <c r="O200" i="4"/>
  <c r="P216" i="4"/>
  <c r="O216" i="4"/>
  <c r="P232" i="4"/>
  <c r="O232" i="4"/>
  <c r="P173" i="4"/>
  <c r="O173" i="4"/>
  <c r="P189" i="4"/>
  <c r="O189" i="4"/>
  <c r="P205" i="4"/>
  <c r="O205" i="4"/>
  <c r="P221" i="4"/>
  <c r="O221" i="4"/>
  <c r="P170" i="4"/>
  <c r="O170" i="4"/>
  <c r="P186" i="4"/>
  <c r="O186" i="4"/>
  <c r="P202" i="4"/>
  <c r="O202" i="4"/>
  <c r="P218" i="4"/>
  <c r="O218" i="4"/>
  <c r="P234" i="4"/>
  <c r="O234" i="4"/>
  <c r="M3" i="4"/>
  <c r="M11" i="4"/>
  <c r="M19" i="4"/>
  <c r="P133" i="4"/>
  <c r="O133" i="4"/>
  <c r="P279" i="4"/>
  <c r="O279" i="4"/>
  <c r="P343" i="4"/>
  <c r="O343" i="4"/>
  <c r="P252" i="4"/>
  <c r="O252" i="4"/>
  <c r="P300" i="4"/>
  <c r="O300" i="4"/>
  <c r="P114" i="4"/>
  <c r="O114" i="4"/>
  <c r="P273" i="4"/>
  <c r="O273" i="4"/>
  <c r="P337" i="4"/>
  <c r="O337" i="4"/>
  <c r="P254" i="4"/>
  <c r="O254" i="4"/>
  <c r="P302" i="4"/>
  <c r="O302" i="4"/>
  <c r="P141" i="4"/>
  <c r="O141" i="4"/>
  <c r="P283" i="4"/>
  <c r="O283" i="4"/>
  <c r="P150" i="4"/>
  <c r="O150" i="4"/>
  <c r="P256" i="4"/>
  <c r="O256" i="4"/>
  <c r="P272" i="4"/>
  <c r="O272" i="4"/>
  <c r="P288" i="4"/>
  <c r="O288" i="4"/>
  <c r="P304" i="4"/>
  <c r="O304" i="4"/>
  <c r="P320" i="4"/>
  <c r="O320" i="4"/>
  <c r="P336" i="4"/>
  <c r="O336" i="4"/>
  <c r="P129" i="4"/>
  <c r="O129" i="4"/>
  <c r="P245" i="4"/>
  <c r="O245" i="4"/>
  <c r="P261" i="4"/>
  <c r="O261" i="4"/>
  <c r="P277" i="4"/>
  <c r="O277" i="4"/>
  <c r="P293" i="4"/>
  <c r="O293" i="4"/>
  <c r="P309" i="4"/>
  <c r="O309" i="4"/>
  <c r="P325" i="4"/>
  <c r="O325" i="4"/>
  <c r="P341" i="4"/>
  <c r="O341" i="4"/>
  <c r="P118" i="4"/>
  <c r="O118" i="4"/>
  <c r="P258" i="4"/>
  <c r="O258" i="4"/>
  <c r="P274" i="4"/>
  <c r="O274" i="4"/>
  <c r="P290" i="4"/>
  <c r="O290" i="4"/>
  <c r="P306" i="4"/>
  <c r="O306" i="4"/>
  <c r="P322" i="4"/>
  <c r="O322" i="4"/>
  <c r="P338" i="4"/>
  <c r="O338" i="4"/>
  <c r="P247" i="4"/>
  <c r="O247" i="4"/>
  <c r="P295" i="4"/>
  <c r="O295" i="4"/>
  <c r="P327" i="4"/>
  <c r="O327" i="4"/>
  <c r="P268" i="4"/>
  <c r="O268" i="4"/>
  <c r="P316" i="4"/>
  <c r="O316" i="4"/>
  <c r="P289" i="4"/>
  <c r="O289" i="4"/>
  <c r="P321" i="4"/>
  <c r="O321" i="4"/>
  <c r="P146" i="4"/>
  <c r="O146" i="4"/>
  <c r="P238" i="4"/>
  <c r="O238" i="4"/>
  <c r="P286" i="4"/>
  <c r="O286" i="4"/>
  <c r="P334" i="4"/>
  <c r="O334" i="4"/>
  <c r="P267" i="4"/>
  <c r="O267" i="4"/>
  <c r="P315" i="4"/>
  <c r="O315" i="4"/>
  <c r="P149" i="4"/>
  <c r="O149" i="4"/>
  <c r="P255" i="4"/>
  <c r="O255" i="4"/>
  <c r="P271" i="4"/>
  <c r="O271" i="4"/>
  <c r="P287" i="4"/>
  <c r="O287" i="4"/>
  <c r="P303" i="4"/>
  <c r="O303" i="4"/>
  <c r="P319" i="4"/>
  <c r="O319" i="4"/>
  <c r="P335" i="4"/>
  <c r="O335" i="4"/>
  <c r="P126" i="4"/>
  <c r="O126" i="4"/>
  <c r="P260" i="4"/>
  <c r="O260" i="4"/>
  <c r="P276" i="4"/>
  <c r="O276" i="4"/>
  <c r="P292" i="4"/>
  <c r="O292" i="4"/>
  <c r="P308" i="4"/>
  <c r="O308" i="4"/>
  <c r="P324" i="4"/>
  <c r="O324" i="4"/>
  <c r="P340" i="4"/>
  <c r="O340" i="4"/>
  <c r="P137" i="4"/>
  <c r="O137" i="4"/>
  <c r="P249" i="4"/>
  <c r="O249" i="4"/>
  <c r="P265" i="4"/>
  <c r="O265" i="4"/>
  <c r="P281" i="4"/>
  <c r="O281" i="4"/>
  <c r="P297" i="4"/>
  <c r="O297" i="4"/>
  <c r="P313" i="4"/>
  <c r="O313" i="4"/>
  <c r="P329" i="4"/>
  <c r="O329" i="4"/>
  <c r="P345" i="4"/>
  <c r="O345" i="4"/>
  <c r="P130" i="4"/>
  <c r="O130" i="4"/>
  <c r="P246" i="4"/>
  <c r="O246" i="4"/>
  <c r="P262" i="4"/>
  <c r="O262" i="4"/>
  <c r="P278" i="4"/>
  <c r="O278" i="4"/>
  <c r="P294" i="4"/>
  <c r="O294" i="4"/>
  <c r="P310" i="4"/>
  <c r="O310" i="4"/>
  <c r="P326" i="4"/>
  <c r="O326" i="4"/>
  <c r="P342" i="4"/>
  <c r="O342" i="4"/>
  <c r="P263" i="4"/>
  <c r="O263" i="4"/>
  <c r="P311" i="4"/>
  <c r="O311" i="4"/>
  <c r="P142" i="4"/>
  <c r="O142" i="4"/>
  <c r="P284" i="4"/>
  <c r="O284" i="4"/>
  <c r="P332" i="4"/>
  <c r="O332" i="4"/>
  <c r="P257" i="4"/>
  <c r="O257" i="4"/>
  <c r="P305" i="4"/>
  <c r="O305" i="4"/>
  <c r="P270" i="4"/>
  <c r="O270" i="4"/>
  <c r="P318" i="4"/>
  <c r="O318" i="4"/>
  <c r="P251" i="4"/>
  <c r="O251" i="4"/>
  <c r="P299" i="4"/>
  <c r="O299" i="4"/>
  <c r="P331" i="4"/>
  <c r="O331" i="4"/>
  <c r="P110" i="4"/>
  <c r="O110" i="4"/>
  <c r="P106" i="4"/>
  <c r="O106" i="4"/>
  <c r="P122" i="4"/>
  <c r="O122" i="4"/>
  <c r="P259" i="4"/>
  <c r="O259" i="4"/>
  <c r="P275" i="4"/>
  <c r="O275" i="4"/>
  <c r="P291" i="4"/>
  <c r="O291" i="4"/>
  <c r="P307" i="4"/>
  <c r="O307" i="4"/>
  <c r="P323" i="4"/>
  <c r="O323" i="4"/>
  <c r="P339" i="4"/>
  <c r="O339" i="4"/>
  <c r="P134" i="4"/>
  <c r="O134" i="4"/>
  <c r="P248" i="4"/>
  <c r="O248" i="4"/>
  <c r="P264" i="4"/>
  <c r="O264" i="4"/>
  <c r="P280" i="4"/>
  <c r="O280" i="4"/>
  <c r="P296" i="4"/>
  <c r="O296" i="4"/>
  <c r="P312" i="4"/>
  <c r="O312" i="4"/>
  <c r="P328" i="4"/>
  <c r="O328" i="4"/>
  <c r="P344" i="4"/>
  <c r="O344" i="4"/>
  <c r="P145" i="4"/>
  <c r="O145" i="4"/>
  <c r="P237" i="4"/>
  <c r="O237" i="4"/>
  <c r="P253" i="4"/>
  <c r="O253" i="4"/>
  <c r="P269" i="4"/>
  <c r="O269" i="4"/>
  <c r="P285" i="4"/>
  <c r="O285" i="4"/>
  <c r="P301" i="4"/>
  <c r="O301" i="4"/>
  <c r="P317" i="4"/>
  <c r="O317" i="4"/>
  <c r="P333" i="4"/>
  <c r="O333" i="4"/>
  <c r="P138" i="4"/>
  <c r="O138" i="4"/>
  <c r="P250" i="4"/>
  <c r="O250" i="4"/>
  <c r="P266" i="4"/>
  <c r="O266" i="4"/>
  <c r="P282" i="4"/>
  <c r="O282" i="4"/>
  <c r="P298" i="4"/>
  <c r="O298" i="4"/>
  <c r="P314" i="4"/>
  <c r="O314" i="4"/>
  <c r="P330" i="4"/>
  <c r="O330" i="4"/>
  <c r="P346" i="4"/>
  <c r="O346" i="4"/>
  <c r="P2" i="4"/>
  <c r="O2" i="4"/>
  <c r="M10" i="4"/>
  <c r="M18" i="4"/>
  <c r="M26" i="4"/>
  <c r="M34" i="4"/>
  <c r="M42" i="4"/>
  <c r="M50" i="4"/>
  <c r="M58" i="4"/>
  <c r="M66" i="4"/>
  <c r="M74" i="4"/>
  <c r="M82" i="4"/>
  <c r="M90" i="4"/>
  <c r="M98" i="4"/>
  <c r="P11" i="4"/>
  <c r="M4" i="4"/>
  <c r="M12" i="4"/>
  <c r="M20" i="4"/>
  <c r="M28" i="4"/>
  <c r="M36" i="4"/>
  <c r="M44" i="4"/>
  <c r="M52" i="4"/>
  <c r="M60" i="4"/>
  <c r="M68" i="4"/>
  <c r="M76" i="4"/>
  <c r="M84" i="4"/>
  <c r="M92" i="4"/>
  <c r="M100" i="4"/>
  <c r="M116" i="4"/>
  <c r="M132" i="4"/>
  <c r="M164" i="4"/>
  <c r="M61" i="4"/>
  <c r="M77" i="4"/>
  <c r="M93" i="4"/>
  <c r="M125" i="4"/>
  <c r="M6" i="4"/>
  <c r="M14" i="4"/>
  <c r="M22" i="4"/>
  <c r="M30" i="4"/>
  <c r="M38" i="4"/>
  <c r="M46" i="4"/>
  <c r="M54" i="4"/>
  <c r="M62" i="4"/>
  <c r="M70" i="4"/>
  <c r="M78" i="4"/>
  <c r="M86" i="4"/>
  <c r="M94" i="4"/>
  <c r="M102" i="4"/>
  <c r="M108" i="4"/>
  <c r="M124" i="4"/>
  <c r="M156" i="4"/>
  <c r="M115" i="4"/>
  <c r="M123" i="4"/>
  <c r="M131" i="4"/>
  <c r="M139" i="4"/>
  <c r="M147" i="4"/>
  <c r="M155" i="4"/>
  <c r="M8" i="4"/>
  <c r="M16" i="4"/>
  <c r="M24" i="4"/>
  <c r="M32" i="4"/>
  <c r="M40" i="4"/>
  <c r="M48" i="4"/>
  <c r="M56" i="4"/>
  <c r="M64" i="4"/>
  <c r="M72" i="4"/>
  <c r="M80" i="4"/>
  <c r="M88" i="4"/>
  <c r="M96" i="4"/>
  <c r="M104" i="4"/>
  <c r="M112" i="4"/>
  <c r="M128" i="4"/>
  <c r="M144" i="4"/>
  <c r="M160" i="4"/>
  <c r="M7" i="4"/>
  <c r="M15" i="4"/>
  <c r="M23" i="4"/>
  <c r="M31" i="4"/>
  <c r="R31" i="4" s="1"/>
  <c r="M39" i="4"/>
  <c r="M47" i="4"/>
  <c r="M5" i="4"/>
  <c r="M13" i="4"/>
  <c r="M21" i="4"/>
  <c r="P333" i="2"/>
  <c r="O333" i="2"/>
  <c r="P182" i="2"/>
  <c r="O182" i="2"/>
  <c r="P203" i="2"/>
  <c r="O203" i="2"/>
  <c r="P187" i="2"/>
  <c r="O187" i="2"/>
  <c r="P349" i="2"/>
  <c r="O349" i="2"/>
  <c r="P294" i="2"/>
  <c r="O294" i="2"/>
  <c r="P172" i="2"/>
  <c r="O172" i="2"/>
  <c r="P321" i="2"/>
  <c r="O321" i="2"/>
  <c r="P268" i="2"/>
  <c r="O268" i="2"/>
  <c r="P317" i="2"/>
  <c r="O317" i="2"/>
  <c r="P199" i="2"/>
  <c r="O199" i="2"/>
  <c r="P327" i="2"/>
  <c r="O327" i="2"/>
  <c r="P314" i="2"/>
  <c r="O314" i="2"/>
  <c r="P256" i="2"/>
  <c r="O256" i="2"/>
  <c r="M79" i="2"/>
  <c r="R79" i="2" s="1"/>
  <c r="S79" i="2" s="1"/>
  <c r="P335" i="2"/>
  <c r="O335" i="2"/>
  <c r="P190" i="2"/>
  <c r="O190" i="2"/>
  <c r="P274" i="2"/>
  <c r="O274" i="2"/>
  <c r="P143" i="2"/>
  <c r="O143" i="2"/>
  <c r="P175" i="2"/>
  <c r="O175" i="2"/>
  <c r="P207" i="2"/>
  <c r="O207" i="2"/>
  <c r="P239" i="2"/>
  <c r="O239" i="2"/>
  <c r="P271" i="2"/>
  <c r="O271" i="2"/>
  <c r="P303" i="2"/>
  <c r="O303" i="2"/>
  <c r="P338" i="2"/>
  <c r="O338" i="2"/>
  <c r="P298" i="2"/>
  <c r="O310" i="2"/>
  <c r="P236" i="2"/>
  <c r="O236" i="2"/>
  <c r="P160" i="2"/>
  <c r="O160" i="2"/>
  <c r="P208" i="2"/>
  <c r="O208" i="2"/>
  <c r="P296" i="2"/>
  <c r="O296" i="2"/>
  <c r="P339" i="2"/>
  <c r="O339" i="2"/>
  <c r="P168" i="2"/>
  <c r="O168" i="2"/>
  <c r="P324" i="2"/>
  <c r="O324" i="2"/>
  <c r="P300" i="2"/>
  <c r="O300" i="2"/>
  <c r="P259" i="2"/>
  <c r="O259" i="2"/>
  <c r="P237" i="2"/>
  <c r="O237" i="2"/>
  <c r="P235" i="2"/>
  <c r="O235" i="2"/>
  <c r="P275" i="2"/>
  <c r="O275" i="2"/>
  <c r="M118" i="2"/>
  <c r="R118" i="2" s="1"/>
  <c r="S118" i="2" s="1"/>
  <c r="M126" i="2"/>
  <c r="R126" i="2" s="1"/>
  <c r="S126" i="2" s="1"/>
  <c r="M166" i="2"/>
  <c r="M278" i="2"/>
  <c r="P351" i="2"/>
  <c r="O351" i="2"/>
  <c r="P230" i="2"/>
  <c r="O230" i="2"/>
  <c r="P220" i="2"/>
  <c r="O220" i="2"/>
  <c r="P308" i="2"/>
  <c r="O308" i="2"/>
  <c r="P257" i="2"/>
  <c r="O257" i="2"/>
  <c r="P304" i="2"/>
  <c r="O304" i="2"/>
  <c r="P134" i="2"/>
  <c r="O134" i="2"/>
  <c r="P231" i="2"/>
  <c r="O231" i="2"/>
  <c r="P295" i="2"/>
  <c r="O295" i="2"/>
  <c r="P152" i="2"/>
  <c r="O152" i="2"/>
  <c r="P280" i="2"/>
  <c r="O280" i="2"/>
  <c r="P227" i="2"/>
  <c r="O227" i="2"/>
  <c r="P319" i="2"/>
  <c r="O319" i="2"/>
  <c r="P243" i="2"/>
  <c r="O243" i="2"/>
  <c r="P334" i="2"/>
  <c r="O334" i="2"/>
  <c r="P283" i="2"/>
  <c r="O283" i="2"/>
  <c r="P131" i="2"/>
  <c r="O131" i="2"/>
  <c r="P241" i="2"/>
  <c r="O241" i="2"/>
  <c r="P305" i="2"/>
  <c r="O305" i="2"/>
  <c r="P188" i="2"/>
  <c r="O188" i="2"/>
  <c r="P228" i="2"/>
  <c r="O228" i="2"/>
  <c r="P315" i="2"/>
  <c r="O315" i="2"/>
  <c r="P285" i="2"/>
  <c r="O285" i="2"/>
  <c r="M309" i="2"/>
  <c r="P174" i="2"/>
  <c r="O174" i="2"/>
  <c r="P262" i="2"/>
  <c r="O262" i="2"/>
  <c r="P337" i="2"/>
  <c r="O337" i="2"/>
  <c r="P156" i="2"/>
  <c r="O156" i="2"/>
  <c r="P204" i="2"/>
  <c r="O204" i="2"/>
  <c r="P244" i="2"/>
  <c r="O244" i="2"/>
  <c r="P284" i="2"/>
  <c r="O284" i="2"/>
  <c r="P320" i="2"/>
  <c r="O320" i="2"/>
  <c r="P347" i="2"/>
  <c r="O347" i="2"/>
  <c r="P249" i="2"/>
  <c r="P289" i="2"/>
  <c r="O289" i="2"/>
  <c r="P192" i="2"/>
  <c r="O192" i="2"/>
  <c r="P272" i="2"/>
  <c r="O272" i="2"/>
  <c r="P196" i="2"/>
  <c r="O196" i="2"/>
  <c r="P147" i="2"/>
  <c r="O147" i="2"/>
  <c r="P218" i="2"/>
  <c r="O218" i="2"/>
  <c r="P151" i="2"/>
  <c r="O151" i="2"/>
  <c r="P183" i="2"/>
  <c r="O183" i="2"/>
  <c r="P215" i="2"/>
  <c r="O215" i="2"/>
  <c r="P247" i="2"/>
  <c r="O247" i="2"/>
  <c r="P279" i="2"/>
  <c r="O279" i="2"/>
  <c r="P311" i="2"/>
  <c r="O311" i="2"/>
  <c r="P343" i="2"/>
  <c r="O343" i="2"/>
  <c r="P136" i="2"/>
  <c r="O136" i="2"/>
  <c r="P176" i="2"/>
  <c r="O176" i="2"/>
  <c r="P232" i="2"/>
  <c r="O232" i="2"/>
  <c r="P312" i="2"/>
  <c r="O312" i="2"/>
  <c r="P224" i="2"/>
  <c r="O224" i="2"/>
  <c r="P340" i="2"/>
  <c r="O340" i="2"/>
  <c r="P163" i="2"/>
  <c r="O163" i="2"/>
  <c r="P291" i="2"/>
  <c r="O291" i="2"/>
  <c r="P269" i="2"/>
  <c r="O269" i="2"/>
  <c r="P139" i="2"/>
  <c r="O139" i="2"/>
  <c r="P267" i="2"/>
  <c r="O267" i="2"/>
  <c r="P307" i="2"/>
  <c r="O307" i="2"/>
  <c r="P219" i="2"/>
  <c r="O219" i="2"/>
  <c r="P155" i="2"/>
  <c r="O155" i="2"/>
  <c r="P140" i="2"/>
  <c r="O140" i="2"/>
  <c r="P260" i="2"/>
  <c r="O260" i="2"/>
  <c r="P331" i="2"/>
  <c r="O331" i="2"/>
  <c r="P133" i="2"/>
  <c r="P240" i="2"/>
  <c r="O240" i="2"/>
  <c r="P211" i="2"/>
  <c r="O211" i="2"/>
  <c r="P132" i="2"/>
  <c r="O132" i="2"/>
  <c r="P253" i="2"/>
  <c r="O253" i="2"/>
  <c r="P167" i="2"/>
  <c r="O167" i="2"/>
  <c r="P263" i="2"/>
  <c r="O263" i="2"/>
  <c r="O290" i="2"/>
  <c r="P200" i="2"/>
  <c r="O200" i="2"/>
  <c r="P328" i="2"/>
  <c r="O328" i="2"/>
  <c r="P148" i="2"/>
  <c r="O148" i="2"/>
  <c r="P276" i="2"/>
  <c r="O276" i="2"/>
  <c r="P336" i="2"/>
  <c r="O336" i="2"/>
  <c r="P202" i="2"/>
  <c r="O202" i="2"/>
  <c r="P273" i="2"/>
  <c r="O273" i="2"/>
  <c r="P164" i="2"/>
  <c r="O164" i="2"/>
  <c r="P212" i="2"/>
  <c r="O212" i="2"/>
  <c r="P252" i="2"/>
  <c r="O252" i="2"/>
  <c r="P292" i="2"/>
  <c r="O292" i="2"/>
  <c r="P326" i="2"/>
  <c r="O326" i="2"/>
  <c r="P352" i="2"/>
  <c r="O352" i="2"/>
  <c r="M281" i="2"/>
  <c r="P301" i="2"/>
  <c r="O301" i="2"/>
  <c r="P353" i="2"/>
  <c r="O353" i="2"/>
  <c r="P180" i="2"/>
  <c r="O180" i="2"/>
  <c r="P216" i="2"/>
  <c r="O216" i="2"/>
  <c r="P288" i="2"/>
  <c r="O288" i="2"/>
  <c r="P344" i="2"/>
  <c r="O344" i="2"/>
  <c r="P195" i="2"/>
  <c r="O195" i="2"/>
  <c r="P242" i="2"/>
  <c r="O242" i="2"/>
  <c r="P306" i="2"/>
  <c r="O306" i="2"/>
  <c r="P159" i="2"/>
  <c r="O159" i="2"/>
  <c r="P191" i="2"/>
  <c r="O191" i="2"/>
  <c r="P223" i="2"/>
  <c r="O223" i="2"/>
  <c r="P255" i="2"/>
  <c r="O255" i="2"/>
  <c r="P287" i="2"/>
  <c r="O287" i="2"/>
  <c r="P316" i="2"/>
  <c r="O316" i="2"/>
  <c r="P348" i="2"/>
  <c r="O348" i="2"/>
  <c r="P138" i="2"/>
  <c r="O138" i="2"/>
  <c r="M170" i="2"/>
  <c r="P332" i="2"/>
  <c r="O332" i="2"/>
  <c r="P144" i="2"/>
  <c r="O144" i="2"/>
  <c r="P184" i="2"/>
  <c r="O184" i="2"/>
  <c r="P264" i="2"/>
  <c r="O264" i="2"/>
  <c r="P323" i="2"/>
  <c r="O323" i="2"/>
  <c r="M71" i="2"/>
  <c r="R71" i="2" s="1"/>
  <c r="S71" i="2" s="1"/>
  <c r="P248" i="2"/>
  <c r="O248" i="2"/>
  <c r="M4" i="2"/>
  <c r="R4" i="2" s="1"/>
  <c r="S4" i="2" s="1"/>
  <c r="M84" i="2"/>
  <c r="R84" i="2" s="1"/>
  <c r="S84" i="2" s="1"/>
  <c r="P171" i="2"/>
  <c r="O171" i="2"/>
  <c r="P299" i="2"/>
  <c r="O299" i="2"/>
  <c r="P179" i="2"/>
  <c r="O179" i="2"/>
  <c r="P251" i="2"/>
  <c r="O251" i="2"/>
  <c r="M91" i="2"/>
  <c r="R91" i="2" s="1"/>
  <c r="S91" i="2" s="1"/>
  <c r="M341" i="2"/>
  <c r="M115" i="2"/>
  <c r="R115" i="2" s="1"/>
  <c r="S115" i="2" s="1"/>
  <c r="M127" i="2"/>
  <c r="R127" i="2" s="1"/>
  <c r="S127" i="2" s="1"/>
  <c r="M100" i="2"/>
  <c r="R100" i="2" s="1"/>
  <c r="S100" i="2" s="1"/>
  <c r="M35" i="2"/>
  <c r="R35" i="2" s="1"/>
  <c r="S35" i="2" s="1"/>
  <c r="M43" i="2"/>
  <c r="R43" i="2" s="1"/>
  <c r="S43" i="2" s="1"/>
  <c r="M36" i="2"/>
  <c r="R36" i="2" s="1"/>
  <c r="S36" i="2" s="1"/>
  <c r="M342" i="2"/>
  <c r="M277" i="2"/>
  <c r="M38" i="2"/>
  <c r="R38" i="2" s="1"/>
  <c r="S38" i="2" s="1"/>
  <c r="M57" i="2"/>
  <c r="R57" i="2" s="1"/>
  <c r="S57" i="2" s="1"/>
  <c r="M73" i="2"/>
  <c r="R73" i="2" s="1"/>
  <c r="S73" i="2" s="1"/>
  <c r="M89" i="2"/>
  <c r="R89" i="2" s="1"/>
  <c r="S89" i="2" s="1"/>
  <c r="M105" i="2"/>
  <c r="R105" i="2" s="1"/>
  <c r="S105" i="2" s="1"/>
  <c r="M121" i="2"/>
  <c r="R121" i="2" s="1"/>
  <c r="S121" i="2" s="1"/>
  <c r="M137" i="2"/>
  <c r="M145" i="2"/>
  <c r="M153" i="2"/>
  <c r="M161" i="2"/>
  <c r="M169" i="2"/>
  <c r="M177" i="2"/>
  <c r="M185" i="2"/>
  <c r="M193" i="2"/>
  <c r="M201" i="2"/>
  <c r="M209" i="2"/>
  <c r="M245" i="2"/>
  <c r="M345" i="2"/>
  <c r="M15" i="2"/>
  <c r="R15" i="2" s="1"/>
  <c r="S15" i="2" s="1"/>
  <c r="M64" i="2"/>
  <c r="R64" i="2" s="1"/>
  <c r="S64" i="2" s="1"/>
  <c r="M158" i="2"/>
  <c r="M238" i="2"/>
  <c r="M266" i="2"/>
  <c r="M39" i="2"/>
  <c r="R39" i="2" s="1"/>
  <c r="S39" i="2" s="1"/>
  <c r="M48" i="2"/>
  <c r="R48" i="2" s="1"/>
  <c r="S48" i="2" s="1"/>
  <c r="M346" i="2"/>
  <c r="P360" i="1"/>
  <c r="O360" i="1"/>
  <c r="P353" i="1"/>
  <c r="O353" i="1"/>
  <c r="P346" i="1"/>
  <c r="O346" i="1"/>
  <c r="P394" i="1"/>
  <c r="O394" i="1"/>
  <c r="P347" i="1"/>
  <c r="O347" i="1"/>
  <c r="P379" i="1"/>
  <c r="O379" i="1"/>
  <c r="P332" i="1"/>
  <c r="O332" i="1"/>
  <c r="P348" i="1"/>
  <c r="O348" i="1"/>
  <c r="P364" i="1"/>
  <c r="O364" i="1"/>
  <c r="P380" i="1"/>
  <c r="O380" i="1"/>
  <c r="P337" i="1"/>
  <c r="O337" i="1"/>
  <c r="P357" i="1"/>
  <c r="O357" i="1"/>
  <c r="P373" i="1"/>
  <c r="O373" i="1"/>
  <c r="P389" i="1"/>
  <c r="O389" i="1"/>
  <c r="P334" i="1"/>
  <c r="O334" i="1"/>
  <c r="P350" i="1"/>
  <c r="O350" i="1"/>
  <c r="P366" i="1"/>
  <c r="O366" i="1"/>
  <c r="P382" i="1"/>
  <c r="O382" i="1"/>
  <c r="P335" i="1"/>
  <c r="O335" i="1"/>
  <c r="P351" i="1"/>
  <c r="O351" i="1"/>
  <c r="P367" i="1"/>
  <c r="O367" i="1"/>
  <c r="P383" i="1"/>
  <c r="O383" i="1"/>
  <c r="P328" i="1"/>
  <c r="O328" i="1"/>
  <c r="P376" i="1"/>
  <c r="O376" i="1"/>
  <c r="P369" i="1"/>
  <c r="O369" i="1"/>
  <c r="P330" i="1"/>
  <c r="O330" i="1"/>
  <c r="P378" i="1"/>
  <c r="O378" i="1"/>
  <c r="P331" i="1"/>
  <c r="O331" i="1"/>
  <c r="P336" i="1"/>
  <c r="O336" i="1"/>
  <c r="P352" i="1"/>
  <c r="O352" i="1"/>
  <c r="P368" i="1"/>
  <c r="O368" i="1"/>
  <c r="P384" i="1"/>
  <c r="O384" i="1"/>
  <c r="P325" i="1"/>
  <c r="O325" i="1"/>
  <c r="P341" i="1"/>
  <c r="O341" i="1"/>
  <c r="P361" i="1"/>
  <c r="O361" i="1"/>
  <c r="P377" i="1"/>
  <c r="O377" i="1"/>
  <c r="P393" i="1"/>
  <c r="O393" i="1"/>
  <c r="P322" i="1"/>
  <c r="O322" i="1"/>
  <c r="P338" i="1"/>
  <c r="O338" i="1"/>
  <c r="P354" i="1"/>
  <c r="O354" i="1"/>
  <c r="P370" i="1"/>
  <c r="O370" i="1"/>
  <c r="P386" i="1"/>
  <c r="O386" i="1"/>
  <c r="P349" i="1"/>
  <c r="O349" i="1"/>
  <c r="P323" i="1"/>
  <c r="O323" i="1"/>
  <c r="P339" i="1"/>
  <c r="O339" i="1"/>
  <c r="P355" i="1"/>
  <c r="O355" i="1"/>
  <c r="P371" i="1"/>
  <c r="O371" i="1"/>
  <c r="P387" i="1"/>
  <c r="O387" i="1"/>
  <c r="P344" i="1"/>
  <c r="O344" i="1"/>
  <c r="P392" i="1"/>
  <c r="O392" i="1"/>
  <c r="P333" i="1"/>
  <c r="O333" i="1"/>
  <c r="P385" i="1"/>
  <c r="O385" i="1"/>
  <c r="P362" i="1"/>
  <c r="O362" i="1"/>
  <c r="P363" i="1"/>
  <c r="O363" i="1"/>
  <c r="P324" i="1"/>
  <c r="O324" i="1"/>
  <c r="P340" i="1"/>
  <c r="O340" i="1"/>
  <c r="P356" i="1"/>
  <c r="O356" i="1"/>
  <c r="P372" i="1"/>
  <c r="O372" i="1"/>
  <c r="P388" i="1"/>
  <c r="O388" i="1"/>
  <c r="P329" i="1"/>
  <c r="O329" i="1"/>
  <c r="P345" i="1"/>
  <c r="O345" i="1"/>
  <c r="P365" i="1"/>
  <c r="O365" i="1"/>
  <c r="P381" i="1"/>
  <c r="O381" i="1"/>
  <c r="P326" i="1"/>
  <c r="O326" i="1"/>
  <c r="P342" i="1"/>
  <c r="O342" i="1"/>
  <c r="P358" i="1"/>
  <c r="O358" i="1"/>
  <c r="P374" i="1"/>
  <c r="O374" i="1"/>
  <c r="P390" i="1"/>
  <c r="O390" i="1"/>
  <c r="P327" i="1"/>
  <c r="O327" i="1"/>
  <c r="P343" i="1"/>
  <c r="O343" i="1"/>
  <c r="P359" i="1"/>
  <c r="O359" i="1"/>
  <c r="P375" i="1"/>
  <c r="O375" i="1"/>
  <c r="P391" i="1"/>
  <c r="O391" i="1"/>
  <c r="P185" i="1"/>
  <c r="O185" i="1"/>
  <c r="P248" i="1"/>
  <c r="O248" i="1"/>
  <c r="P225" i="1"/>
  <c r="O225" i="1"/>
  <c r="P253" i="1"/>
  <c r="O253" i="1"/>
  <c r="P274" i="1"/>
  <c r="O274" i="1"/>
  <c r="P296" i="1"/>
  <c r="O296" i="1"/>
  <c r="P312" i="1"/>
  <c r="O312" i="1"/>
  <c r="P226" i="1"/>
  <c r="O226" i="1"/>
  <c r="P254" i="1"/>
  <c r="O254" i="1"/>
  <c r="P276" i="1"/>
  <c r="O276" i="1"/>
  <c r="P297" i="1"/>
  <c r="O297" i="1"/>
  <c r="P313" i="1"/>
  <c r="O313" i="1"/>
  <c r="P197" i="1"/>
  <c r="O197" i="1"/>
  <c r="P229" i="1"/>
  <c r="O229" i="1"/>
  <c r="P256" i="1"/>
  <c r="O256" i="1"/>
  <c r="P277" i="1"/>
  <c r="O277" i="1"/>
  <c r="P298" i="1"/>
  <c r="O298" i="1"/>
  <c r="P314" i="1"/>
  <c r="O314" i="1"/>
  <c r="P198" i="1"/>
  <c r="O198" i="1"/>
  <c r="P230" i="1"/>
  <c r="O230" i="1"/>
  <c r="P257" i="1"/>
  <c r="O257" i="1"/>
  <c r="P278" i="1"/>
  <c r="O278" i="1"/>
  <c r="P299" i="1"/>
  <c r="O299" i="1"/>
  <c r="P315" i="1"/>
  <c r="O315" i="1"/>
  <c r="P203" i="1"/>
  <c r="O203" i="1"/>
  <c r="P211" i="1"/>
  <c r="O211" i="1"/>
  <c r="O227" i="1"/>
  <c r="P235" i="1"/>
  <c r="O235" i="1"/>
  <c r="P243" i="1"/>
  <c r="O243" i="1"/>
  <c r="P267" i="1"/>
  <c r="O267" i="1"/>
  <c r="P275" i="1"/>
  <c r="O275" i="1"/>
  <c r="P280" i="1"/>
  <c r="O280" i="1"/>
  <c r="P300" i="1"/>
  <c r="O300" i="1"/>
  <c r="P316" i="1"/>
  <c r="O316" i="1"/>
  <c r="P202" i="1"/>
  <c r="O202" i="1"/>
  <c r="P234" i="1"/>
  <c r="O234" i="1"/>
  <c r="P260" i="1"/>
  <c r="O260" i="1"/>
  <c r="P281" i="1"/>
  <c r="O281" i="1"/>
  <c r="P301" i="1"/>
  <c r="O301" i="1"/>
  <c r="P321" i="1"/>
  <c r="O321" i="1"/>
  <c r="P205" i="1"/>
  <c r="O205" i="1"/>
  <c r="P237" i="1"/>
  <c r="O237" i="1"/>
  <c r="P261" i="1"/>
  <c r="O261" i="1"/>
  <c r="P282" i="1"/>
  <c r="O282" i="1"/>
  <c r="P302" i="1"/>
  <c r="O302" i="1"/>
  <c r="P318" i="1"/>
  <c r="O318" i="1"/>
  <c r="P317" i="1"/>
  <c r="O317" i="1"/>
  <c r="P206" i="1"/>
  <c r="O206" i="1"/>
  <c r="P238" i="1"/>
  <c r="O238" i="1"/>
  <c r="P262" i="1"/>
  <c r="O262" i="1"/>
  <c r="P284" i="1"/>
  <c r="O284" i="1"/>
  <c r="P303" i="1"/>
  <c r="O303" i="1"/>
  <c r="P319" i="1"/>
  <c r="O319" i="1"/>
  <c r="P217" i="1"/>
  <c r="O217" i="1"/>
  <c r="P201" i="1"/>
  <c r="O201" i="1"/>
  <c r="P233" i="1"/>
  <c r="O233" i="1"/>
  <c r="P258" i="1"/>
  <c r="O258" i="1"/>
  <c r="P209" i="1"/>
  <c r="O209" i="1"/>
  <c r="P241" i="1"/>
  <c r="O241" i="1"/>
  <c r="P264" i="1"/>
  <c r="O264" i="1"/>
  <c r="P285" i="1"/>
  <c r="O285" i="1"/>
  <c r="P304" i="1"/>
  <c r="O304" i="1"/>
  <c r="P320" i="1"/>
  <c r="O320" i="1"/>
  <c r="P210" i="1"/>
  <c r="O210" i="1"/>
  <c r="P242" i="1"/>
  <c r="O242" i="1"/>
  <c r="P265" i="1"/>
  <c r="O265" i="1"/>
  <c r="P286" i="1"/>
  <c r="O286" i="1"/>
  <c r="P305" i="1"/>
  <c r="O305" i="1"/>
  <c r="P50" i="1"/>
  <c r="O50" i="1"/>
  <c r="P213" i="1"/>
  <c r="O213" i="1"/>
  <c r="P245" i="1"/>
  <c r="O245" i="1"/>
  <c r="P266" i="1"/>
  <c r="O266" i="1"/>
  <c r="P288" i="1"/>
  <c r="O288" i="1"/>
  <c r="P306" i="1"/>
  <c r="O306" i="1"/>
  <c r="P51" i="1"/>
  <c r="O51" i="1"/>
  <c r="P182" i="1"/>
  <c r="O182" i="1"/>
  <c r="P214" i="1"/>
  <c r="O214" i="1"/>
  <c r="P246" i="1"/>
  <c r="O246" i="1"/>
  <c r="P268" i="1"/>
  <c r="O268" i="1"/>
  <c r="P289" i="1"/>
  <c r="O289" i="1"/>
  <c r="P307" i="1"/>
  <c r="O307" i="1"/>
  <c r="O231" i="1"/>
  <c r="M279" i="1"/>
  <c r="S279" i="1" s="1"/>
  <c r="T279" i="1" s="1"/>
  <c r="M287" i="1"/>
  <c r="S287" i="1" s="1"/>
  <c r="T287" i="1" s="1"/>
  <c r="M295" i="1"/>
  <c r="S295" i="1" s="1"/>
  <c r="T295" i="1" s="1"/>
  <c r="P269" i="1"/>
  <c r="O269" i="1"/>
  <c r="P290" i="1"/>
  <c r="O290" i="1"/>
  <c r="P308" i="1"/>
  <c r="O308" i="1"/>
  <c r="P186" i="1"/>
  <c r="O186" i="1"/>
  <c r="P218" i="1"/>
  <c r="O218" i="1"/>
  <c r="P249" i="1"/>
  <c r="O249" i="1"/>
  <c r="P270" i="1"/>
  <c r="O270" i="1"/>
  <c r="P292" i="1"/>
  <c r="O292" i="1"/>
  <c r="P309" i="1"/>
  <c r="O309" i="1"/>
  <c r="P189" i="1"/>
  <c r="O189" i="1"/>
  <c r="P221" i="1"/>
  <c r="O221" i="1"/>
  <c r="P250" i="1"/>
  <c r="O250" i="1"/>
  <c r="P272" i="1"/>
  <c r="O272" i="1"/>
  <c r="P293" i="1"/>
  <c r="O293" i="1"/>
  <c r="P310" i="1"/>
  <c r="O310" i="1"/>
  <c r="P190" i="1"/>
  <c r="O190" i="1"/>
  <c r="P222" i="1"/>
  <c r="O222" i="1"/>
  <c r="P252" i="1"/>
  <c r="O252" i="1"/>
  <c r="P273" i="1"/>
  <c r="O273" i="1"/>
  <c r="P294" i="1"/>
  <c r="O294" i="1"/>
  <c r="P311" i="1"/>
  <c r="O311" i="1"/>
  <c r="M11" i="1"/>
  <c r="M23" i="1"/>
  <c r="M35" i="1"/>
  <c r="P35" i="1" s="1"/>
  <c r="M47" i="1"/>
  <c r="M63" i="1"/>
  <c r="M71" i="1"/>
  <c r="M79" i="1"/>
  <c r="M16" i="1"/>
  <c r="S16" i="1" s="1"/>
  <c r="T16" i="1" s="1"/>
  <c r="M32" i="1"/>
  <c r="M124" i="1"/>
  <c r="M132" i="1"/>
  <c r="S132" i="1" s="1"/>
  <c r="T132" i="1" s="1"/>
  <c r="M140" i="1"/>
  <c r="S140" i="1" s="1"/>
  <c r="T140" i="1" s="1"/>
  <c r="M148" i="1"/>
  <c r="S148" i="1" s="1"/>
  <c r="T148" i="1" s="1"/>
  <c r="M156" i="1"/>
  <c r="M164" i="1"/>
  <c r="S164" i="1" s="1"/>
  <c r="T164" i="1" s="1"/>
  <c r="M172" i="1"/>
  <c r="P172" i="1" s="1"/>
  <c r="M180" i="1"/>
  <c r="S180" i="1" s="1"/>
  <c r="T180" i="1" s="1"/>
  <c r="M188" i="1"/>
  <c r="S188" i="1" s="1"/>
  <c r="T188" i="1" s="1"/>
  <c r="M196" i="1"/>
  <c r="S196" i="1" s="1"/>
  <c r="T196" i="1" s="1"/>
  <c r="M204" i="1"/>
  <c r="S204" i="1" s="1"/>
  <c r="T204" i="1" s="1"/>
  <c r="M212" i="1"/>
  <c r="S212" i="1" s="1"/>
  <c r="T212" i="1" s="1"/>
  <c r="M220" i="1"/>
  <c r="S220" i="1" s="1"/>
  <c r="T220" i="1" s="1"/>
  <c r="M228" i="1"/>
  <c r="S228" i="1" s="1"/>
  <c r="T228" i="1" s="1"/>
  <c r="M236" i="1"/>
  <c r="S236" i="1" s="1"/>
  <c r="T236" i="1" s="1"/>
  <c r="M244" i="1"/>
  <c r="S244" i="1" s="1"/>
  <c r="T244" i="1" s="1"/>
  <c r="M13" i="1"/>
  <c r="S13" i="1" s="1"/>
  <c r="T13" i="1" s="1"/>
  <c r="M21" i="1"/>
  <c r="S21" i="1" s="1"/>
  <c r="T21" i="1" s="1"/>
  <c r="M37" i="1"/>
  <c r="S37" i="1" s="1"/>
  <c r="T37" i="1" s="1"/>
  <c r="M45" i="1"/>
  <c r="S45" i="1" s="1"/>
  <c r="T45" i="1" s="1"/>
  <c r="M53" i="1"/>
  <c r="S53" i="1" s="1"/>
  <c r="T53" i="1" s="1"/>
  <c r="M61" i="1"/>
  <c r="S61" i="1" s="1"/>
  <c r="T61" i="1" s="1"/>
  <c r="M14" i="1"/>
  <c r="S14" i="1" s="1"/>
  <c r="T14" i="1" s="1"/>
  <c r="M26" i="1"/>
  <c r="S26" i="1" s="1"/>
  <c r="T26" i="1" s="1"/>
  <c r="M38" i="1"/>
  <c r="S38" i="1" s="1"/>
  <c r="T38" i="1" s="1"/>
  <c r="M54" i="1"/>
  <c r="S54" i="1" s="1"/>
  <c r="T54" i="1" s="1"/>
  <c r="P65" i="1"/>
  <c r="P97" i="1"/>
  <c r="P161" i="1"/>
  <c r="P66" i="1"/>
  <c r="P130" i="1"/>
  <c r="P162" i="1"/>
  <c r="P194" i="1"/>
  <c r="P25" i="1"/>
  <c r="P165" i="1"/>
  <c r="P27" i="1"/>
  <c r="P134" i="1"/>
  <c r="P107" i="1"/>
  <c r="P131" i="1"/>
  <c r="P179" i="1"/>
  <c r="P105" i="1"/>
  <c r="P74" i="1"/>
  <c r="P170" i="1"/>
  <c r="P77" i="1"/>
  <c r="P109" i="1"/>
  <c r="P173" i="1"/>
  <c r="P40" i="1"/>
  <c r="P78" i="1"/>
  <c r="P142" i="1"/>
  <c r="P18" i="1"/>
  <c r="P129" i="1"/>
  <c r="P193" i="1"/>
  <c r="P19" i="1"/>
  <c r="P98" i="1"/>
  <c r="P69" i="1"/>
  <c r="P133" i="1"/>
  <c r="P70" i="1"/>
  <c r="P166" i="1"/>
  <c r="P15" i="1"/>
  <c r="P75" i="1"/>
  <c r="P139" i="1"/>
  <c r="P171" i="1"/>
  <c r="P73" i="1"/>
  <c r="P169" i="1"/>
  <c r="P34" i="1"/>
  <c r="P106" i="1"/>
  <c r="P138" i="1"/>
  <c r="P39" i="1"/>
  <c r="P141" i="1"/>
  <c r="P110" i="1"/>
  <c r="P174" i="1"/>
  <c r="P44" i="1"/>
  <c r="P81" i="1"/>
  <c r="P113" i="1"/>
  <c r="P145" i="1"/>
  <c r="P177" i="1"/>
  <c r="P46" i="1"/>
  <c r="P82" i="1"/>
  <c r="P114" i="1"/>
  <c r="P146" i="1"/>
  <c r="P178" i="1"/>
  <c r="P85" i="1"/>
  <c r="P117" i="1"/>
  <c r="P149" i="1"/>
  <c r="P181" i="1"/>
  <c r="P86" i="1"/>
  <c r="P118" i="1"/>
  <c r="P150" i="1"/>
  <c r="P101" i="1"/>
  <c r="P102" i="1"/>
  <c r="P31" i="1"/>
  <c r="P67" i="1"/>
  <c r="P99" i="1"/>
  <c r="P33" i="1"/>
  <c r="P137" i="1"/>
  <c r="P2" i="1"/>
  <c r="P55" i="1"/>
  <c r="P89" i="1"/>
  <c r="P121" i="1"/>
  <c r="P153" i="1"/>
  <c r="P56" i="1"/>
  <c r="P90" i="1"/>
  <c r="P122" i="1"/>
  <c r="P154" i="1"/>
  <c r="P7" i="1"/>
  <c r="P60" i="1"/>
  <c r="P93" i="1"/>
  <c r="P125" i="1"/>
  <c r="P157" i="1"/>
  <c r="P9" i="1"/>
  <c r="P62" i="1"/>
  <c r="P94" i="1"/>
  <c r="P126" i="1"/>
  <c r="P158" i="1"/>
  <c r="M12" i="1"/>
  <c r="M28" i="1"/>
  <c r="M6" i="1"/>
  <c r="M8" i="1"/>
  <c r="M24" i="1"/>
  <c r="M48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S184" i="1" s="1"/>
  <c r="T184" i="1" s="1"/>
  <c r="M192" i="1"/>
  <c r="M200" i="1"/>
  <c r="S200" i="1" s="1"/>
  <c r="T200" i="1" s="1"/>
  <c r="M208" i="1"/>
  <c r="S208" i="1" s="1"/>
  <c r="T208" i="1" s="1"/>
  <c r="M216" i="1"/>
  <c r="S216" i="1" s="1"/>
  <c r="T216" i="1" s="1"/>
  <c r="M224" i="1"/>
  <c r="S224" i="1" s="1"/>
  <c r="T224" i="1" s="1"/>
  <c r="M232" i="1"/>
  <c r="S232" i="1" s="1"/>
  <c r="T232" i="1" s="1"/>
  <c r="M240" i="1"/>
  <c r="S240" i="1" s="1"/>
  <c r="T240" i="1" s="1"/>
  <c r="M5" i="1"/>
  <c r="M17" i="1"/>
  <c r="M29" i="1"/>
  <c r="M41" i="1"/>
  <c r="M49" i="1"/>
  <c r="M57" i="1"/>
  <c r="M10" i="1"/>
  <c r="M22" i="1"/>
  <c r="M30" i="1"/>
  <c r="M42" i="1"/>
  <c r="M58" i="1"/>
  <c r="M4" i="1"/>
  <c r="M20" i="1"/>
  <c r="M36" i="1"/>
  <c r="M52" i="1"/>
  <c r="M68" i="1"/>
  <c r="M76" i="1"/>
  <c r="M84" i="1"/>
  <c r="M92" i="1"/>
  <c r="M100" i="1"/>
  <c r="M108" i="1"/>
  <c r="M116" i="1"/>
  <c r="M261" i="2"/>
  <c r="M293" i="2"/>
  <c r="M325" i="2"/>
  <c r="M63" i="2"/>
  <c r="R63" i="2" s="1"/>
  <c r="S63" i="2" s="1"/>
  <c r="M30" i="2"/>
  <c r="R30" i="2" s="1"/>
  <c r="S30" i="2" s="1"/>
  <c r="M94" i="2"/>
  <c r="R94" i="2" s="1"/>
  <c r="S94" i="2" s="1"/>
  <c r="M27" i="2"/>
  <c r="R27" i="2" s="1"/>
  <c r="S27" i="2" s="1"/>
  <c r="M51" i="2"/>
  <c r="R51" i="2" s="1"/>
  <c r="S51" i="2" s="1"/>
  <c r="M99" i="2"/>
  <c r="R99" i="2" s="1"/>
  <c r="S99" i="2" s="1"/>
  <c r="M217" i="2"/>
  <c r="M225" i="2"/>
  <c r="M233" i="2"/>
  <c r="M265" i="2"/>
  <c r="M297" i="2"/>
  <c r="M329" i="2"/>
  <c r="M128" i="2"/>
  <c r="R128" i="2" s="1"/>
  <c r="S128" i="2" s="1"/>
  <c r="M42" i="2"/>
  <c r="R42" i="2" s="1"/>
  <c r="S42" i="2" s="1"/>
  <c r="M106" i="2"/>
  <c r="R106" i="2" s="1"/>
  <c r="S106" i="2" s="1"/>
  <c r="M162" i="2"/>
  <c r="M194" i="2"/>
  <c r="M234" i="2"/>
  <c r="M254" i="2"/>
  <c r="M23" i="2"/>
  <c r="R23" i="2" s="1"/>
  <c r="S23" i="2" s="1"/>
  <c r="M55" i="2"/>
  <c r="R55" i="2" s="1"/>
  <c r="S55" i="2" s="1"/>
  <c r="M103" i="2"/>
  <c r="R103" i="2" s="1"/>
  <c r="S103" i="2" s="1"/>
  <c r="M135" i="2"/>
  <c r="M119" i="2"/>
  <c r="R119" i="2" s="1"/>
  <c r="S119" i="2" s="1"/>
  <c r="M146" i="2"/>
  <c r="M186" i="2"/>
  <c r="M206" i="2"/>
  <c r="M214" i="2"/>
  <c r="M226" i="2"/>
  <c r="M270" i="2"/>
  <c r="M282" i="2"/>
  <c r="M302" i="2"/>
  <c r="M7" i="2"/>
  <c r="R7" i="2" s="1"/>
  <c r="S7" i="2" s="1"/>
  <c r="M20" i="2"/>
  <c r="R20" i="2" s="1"/>
  <c r="S20" i="2" s="1"/>
  <c r="M112" i="2"/>
  <c r="R112" i="2" s="1"/>
  <c r="S112" i="2" s="1"/>
  <c r="M168" i="4"/>
  <c r="M55" i="4"/>
  <c r="M63" i="4"/>
  <c r="M71" i="4"/>
  <c r="M79" i="4"/>
  <c r="M87" i="4"/>
  <c r="M95" i="4"/>
  <c r="M103" i="4"/>
  <c r="M111" i="4"/>
  <c r="M127" i="4"/>
  <c r="M143" i="4"/>
  <c r="M159" i="4"/>
  <c r="M167" i="4"/>
  <c r="M120" i="4"/>
  <c r="M136" i="4"/>
  <c r="M152" i="4"/>
  <c r="M29" i="4"/>
  <c r="M37" i="4"/>
  <c r="M45" i="4"/>
  <c r="M53" i="4"/>
  <c r="M69" i="4"/>
  <c r="M85" i="4"/>
  <c r="M101" i="4"/>
  <c r="M109" i="4"/>
  <c r="M117" i="4"/>
  <c r="M148" i="4"/>
  <c r="M27" i="4"/>
  <c r="M35" i="4"/>
  <c r="M43" i="4"/>
  <c r="M51" i="4"/>
  <c r="M59" i="4"/>
  <c r="M67" i="4"/>
  <c r="M75" i="4"/>
  <c r="M83" i="4"/>
  <c r="M91" i="4"/>
  <c r="M99" i="4"/>
  <c r="M107" i="4"/>
  <c r="M163" i="4"/>
  <c r="M140" i="4"/>
  <c r="M9" i="4"/>
  <c r="M17" i="4"/>
  <c r="M25" i="4"/>
  <c r="R25" i="4" s="1"/>
  <c r="M33" i="4"/>
  <c r="M41" i="4"/>
  <c r="M49" i="4"/>
  <c r="M57" i="4"/>
  <c r="M65" i="4"/>
  <c r="M73" i="4"/>
  <c r="M81" i="4"/>
  <c r="M89" i="4"/>
  <c r="M97" i="4"/>
  <c r="M105" i="4"/>
  <c r="M113" i="4"/>
  <c r="M121" i="4"/>
  <c r="Q313" i="2" l="1"/>
  <c r="R298" i="2"/>
  <c r="S298" i="2" s="1"/>
  <c r="O322" i="2"/>
  <c r="O154" i="2"/>
  <c r="O229" i="2"/>
  <c r="P183" i="1"/>
  <c r="O354" i="2"/>
  <c r="Q101" i="2"/>
  <c r="O246" i="2"/>
  <c r="P149" i="2"/>
  <c r="O286" i="2"/>
  <c r="O249" i="2"/>
  <c r="O181" i="2"/>
  <c r="P101" i="2"/>
  <c r="O14" i="2"/>
  <c r="R123" i="1"/>
  <c r="P3" i="1"/>
  <c r="O123" i="1"/>
  <c r="R59" i="1"/>
  <c r="P59" i="1"/>
  <c r="O59" i="1"/>
  <c r="R227" i="1"/>
  <c r="P163" i="1"/>
  <c r="P155" i="1"/>
  <c r="P227" i="1"/>
  <c r="Q163" i="1"/>
  <c r="Q91" i="1"/>
  <c r="Q3" i="1"/>
  <c r="Q227" i="1"/>
  <c r="S163" i="1"/>
  <c r="T163" i="1" s="1"/>
  <c r="S91" i="1"/>
  <c r="T91" i="1" s="1"/>
  <c r="S3" i="1"/>
  <c r="T3" i="1" s="1"/>
  <c r="P123" i="1"/>
  <c r="P91" i="1"/>
  <c r="O259" i="1"/>
  <c r="O195" i="1"/>
  <c r="O163" i="1"/>
  <c r="O91" i="1"/>
  <c r="O3" i="1"/>
  <c r="R259" i="1"/>
  <c r="R195" i="1"/>
  <c r="P259" i="1"/>
  <c r="P195" i="1"/>
  <c r="Q123" i="1"/>
  <c r="Q59" i="1"/>
  <c r="Q259" i="1"/>
  <c r="Q195" i="1"/>
  <c r="Q82" i="2"/>
  <c r="P313" i="2"/>
  <c r="P173" i="2"/>
  <c r="O85" i="2"/>
  <c r="R141" i="2"/>
  <c r="S141" i="2" s="1"/>
  <c r="O110" i="2"/>
  <c r="O141" i="2"/>
  <c r="Q110" i="2"/>
  <c r="O58" i="2"/>
  <c r="Q85" i="2"/>
  <c r="R173" i="2"/>
  <c r="S173" i="2" s="1"/>
  <c r="Q141" i="2"/>
  <c r="P110" i="2"/>
  <c r="Q58" i="2"/>
  <c r="P85" i="2"/>
  <c r="Q173" i="2"/>
  <c r="O313" i="2"/>
  <c r="P58" i="2"/>
  <c r="O142" i="2"/>
  <c r="P157" i="2"/>
  <c r="P18" i="2"/>
  <c r="O189" i="2"/>
  <c r="O18" i="2"/>
  <c r="P150" i="2"/>
  <c r="O165" i="2"/>
  <c r="Q69" i="2"/>
  <c r="Q298" i="2"/>
  <c r="O197" i="2"/>
  <c r="P165" i="2"/>
  <c r="P198" i="2"/>
  <c r="P69" i="2"/>
  <c r="P197" i="2"/>
  <c r="O133" i="2"/>
  <c r="P258" i="2"/>
  <c r="O26" i="2"/>
  <c r="U1" i="1"/>
  <c r="O183" i="1"/>
  <c r="P247" i="1"/>
  <c r="O215" i="1"/>
  <c r="O247" i="1"/>
  <c r="P215" i="1"/>
  <c r="P43" i="1"/>
  <c r="P115" i="1"/>
  <c r="O255" i="1"/>
  <c r="P291" i="1"/>
  <c r="R283" i="1"/>
  <c r="R251" i="1"/>
  <c r="R219" i="1"/>
  <c r="R187" i="1"/>
  <c r="P83" i="1"/>
  <c r="O283" i="1"/>
  <c r="O251" i="1"/>
  <c r="O219" i="1"/>
  <c r="O187" i="1"/>
  <c r="Q147" i="1"/>
  <c r="Q115" i="1"/>
  <c r="Q83" i="1"/>
  <c r="Q43" i="1"/>
  <c r="Q283" i="1"/>
  <c r="Q251" i="1"/>
  <c r="Q219" i="1"/>
  <c r="Q187" i="1"/>
  <c r="S147" i="1"/>
  <c r="T147" i="1" s="1"/>
  <c r="S115" i="1"/>
  <c r="T115" i="1" s="1"/>
  <c r="S83" i="1"/>
  <c r="T83" i="1" s="1"/>
  <c r="S43" i="1"/>
  <c r="T43" i="1" s="1"/>
  <c r="P147" i="1"/>
  <c r="P283" i="1"/>
  <c r="P251" i="1"/>
  <c r="P219" i="1"/>
  <c r="P187" i="1"/>
  <c r="O147" i="1"/>
  <c r="O115" i="1"/>
  <c r="O83" i="1"/>
  <c r="O43" i="1"/>
  <c r="O291" i="3"/>
  <c r="P291" i="3"/>
  <c r="O163" i="3"/>
  <c r="P163" i="3"/>
  <c r="O35" i="3"/>
  <c r="P35" i="3"/>
  <c r="O235" i="3"/>
  <c r="P235" i="3"/>
  <c r="O107" i="3"/>
  <c r="P107" i="3"/>
  <c r="O290" i="3"/>
  <c r="P290" i="3"/>
  <c r="O275" i="3"/>
  <c r="P275" i="3"/>
  <c r="O211" i="3"/>
  <c r="P211" i="3"/>
  <c r="O147" i="3"/>
  <c r="P147" i="3"/>
  <c r="O83" i="3"/>
  <c r="P83" i="3"/>
  <c r="O19" i="3"/>
  <c r="P19" i="3"/>
  <c r="O283" i="3"/>
  <c r="P283" i="3"/>
  <c r="O219" i="3"/>
  <c r="P219" i="3"/>
  <c r="O155" i="3"/>
  <c r="P155" i="3"/>
  <c r="O91" i="3"/>
  <c r="P91" i="3"/>
  <c r="O27" i="3"/>
  <c r="P27" i="3"/>
  <c r="O227" i="3"/>
  <c r="P227" i="3"/>
  <c r="O99" i="3"/>
  <c r="P99" i="3"/>
  <c r="O299" i="3"/>
  <c r="P299" i="3"/>
  <c r="O171" i="3"/>
  <c r="P171" i="3"/>
  <c r="O43" i="3"/>
  <c r="P43" i="3"/>
  <c r="O323" i="3"/>
  <c r="P323" i="3"/>
  <c r="O259" i="3"/>
  <c r="P259" i="3"/>
  <c r="O195" i="3"/>
  <c r="P195" i="3"/>
  <c r="O131" i="3"/>
  <c r="P131" i="3"/>
  <c r="O67" i="3"/>
  <c r="P67" i="3"/>
  <c r="O3" i="3"/>
  <c r="P3" i="3"/>
  <c r="O267" i="3"/>
  <c r="P267" i="3"/>
  <c r="O203" i="3"/>
  <c r="P203" i="3"/>
  <c r="O139" i="3"/>
  <c r="P139" i="3"/>
  <c r="O75" i="3"/>
  <c r="P75" i="3"/>
  <c r="O11" i="3"/>
  <c r="P11" i="3"/>
  <c r="O318" i="3"/>
  <c r="P318" i="3"/>
  <c r="O307" i="3"/>
  <c r="P307" i="3"/>
  <c r="O243" i="3"/>
  <c r="P243" i="3"/>
  <c r="O179" i="3"/>
  <c r="P179" i="3"/>
  <c r="O115" i="3"/>
  <c r="P115" i="3"/>
  <c r="O51" i="3"/>
  <c r="P51" i="3"/>
  <c r="O315" i="3"/>
  <c r="P315" i="3"/>
  <c r="O251" i="3"/>
  <c r="P251" i="3"/>
  <c r="O187" i="3"/>
  <c r="P187" i="3"/>
  <c r="O123" i="3"/>
  <c r="P123" i="3"/>
  <c r="O59" i="3"/>
  <c r="P59" i="3"/>
  <c r="R22" i="1"/>
  <c r="S22" i="1"/>
  <c r="T22" i="1" s="1"/>
  <c r="R176" i="1"/>
  <c r="S176" i="1"/>
  <c r="T176" i="1" s="1"/>
  <c r="R24" i="1"/>
  <c r="S24" i="1"/>
  <c r="T24" i="1" s="1"/>
  <c r="R52" i="1"/>
  <c r="S52" i="1"/>
  <c r="T52" i="1" s="1"/>
  <c r="R10" i="1"/>
  <c r="S10" i="1"/>
  <c r="T10" i="1" s="1"/>
  <c r="R168" i="1"/>
  <c r="S168" i="1"/>
  <c r="T168" i="1" s="1"/>
  <c r="R104" i="1"/>
  <c r="S104" i="1"/>
  <c r="T104" i="1" s="1"/>
  <c r="R8" i="1"/>
  <c r="S8" i="1"/>
  <c r="T8" i="1" s="1"/>
  <c r="R124" i="1"/>
  <c r="S124" i="1"/>
  <c r="T124" i="1" s="1"/>
  <c r="R23" i="1"/>
  <c r="S23" i="1"/>
  <c r="T23" i="1" s="1"/>
  <c r="O223" i="1"/>
  <c r="R116" i="1"/>
  <c r="S116" i="1"/>
  <c r="T116" i="1" s="1"/>
  <c r="R84" i="1"/>
  <c r="S84" i="1"/>
  <c r="T84" i="1" s="1"/>
  <c r="R36" i="1"/>
  <c r="S36" i="1"/>
  <c r="T36" i="1" s="1"/>
  <c r="R42" i="1"/>
  <c r="S42" i="1"/>
  <c r="T42" i="1" s="1"/>
  <c r="R57" i="1"/>
  <c r="S57" i="1"/>
  <c r="T57" i="1" s="1"/>
  <c r="R17" i="1"/>
  <c r="S17" i="1"/>
  <c r="T17" i="1" s="1"/>
  <c r="R192" i="1"/>
  <c r="S192" i="1"/>
  <c r="T192" i="1" s="1"/>
  <c r="R160" i="1"/>
  <c r="S160" i="1"/>
  <c r="T160" i="1" s="1"/>
  <c r="R128" i="1"/>
  <c r="S128" i="1"/>
  <c r="T128" i="1" s="1"/>
  <c r="R96" i="1"/>
  <c r="S96" i="1"/>
  <c r="T96" i="1" s="1"/>
  <c r="R64" i="1"/>
  <c r="S64" i="1"/>
  <c r="T64" i="1" s="1"/>
  <c r="R6" i="1"/>
  <c r="S6" i="1"/>
  <c r="T6" i="1" s="1"/>
  <c r="R32" i="1"/>
  <c r="S32" i="1"/>
  <c r="T32" i="1" s="1"/>
  <c r="R63" i="1"/>
  <c r="S63" i="1"/>
  <c r="T63" i="1" s="1"/>
  <c r="R11" i="1"/>
  <c r="S11" i="1"/>
  <c r="T11" i="1" s="1"/>
  <c r="P223" i="1"/>
  <c r="P191" i="1"/>
  <c r="R271" i="1"/>
  <c r="S271" i="1"/>
  <c r="T271" i="1" s="1"/>
  <c r="R239" i="1"/>
  <c r="S239" i="1"/>
  <c r="T239" i="1" s="1"/>
  <c r="R207" i="1"/>
  <c r="S207" i="1"/>
  <c r="T207" i="1" s="1"/>
  <c r="R175" i="1"/>
  <c r="S175" i="1"/>
  <c r="T175" i="1" s="1"/>
  <c r="R143" i="1"/>
  <c r="S143" i="1"/>
  <c r="T143" i="1" s="1"/>
  <c r="R111" i="1"/>
  <c r="S111" i="1"/>
  <c r="T111" i="1" s="1"/>
  <c r="Q155" i="1"/>
  <c r="R189" i="2"/>
  <c r="S189" i="2" s="1"/>
  <c r="R100" i="1"/>
  <c r="S100" i="1"/>
  <c r="T100" i="1" s="1"/>
  <c r="R41" i="1"/>
  <c r="S41" i="1"/>
  <c r="T41" i="1" s="1"/>
  <c r="R144" i="1"/>
  <c r="S144" i="1"/>
  <c r="T144" i="1" s="1"/>
  <c r="R12" i="1"/>
  <c r="S12" i="1"/>
  <c r="T12" i="1" s="1"/>
  <c r="R35" i="1"/>
  <c r="S35" i="1"/>
  <c r="T35" i="1" s="1"/>
  <c r="R127" i="1"/>
  <c r="S127" i="1"/>
  <c r="T127" i="1" s="1"/>
  <c r="R92" i="1"/>
  <c r="S92" i="1"/>
  <c r="T92" i="1" s="1"/>
  <c r="R58" i="1"/>
  <c r="S58" i="1"/>
  <c r="T58" i="1" s="1"/>
  <c r="R29" i="1"/>
  <c r="S29" i="1"/>
  <c r="T29" i="1" s="1"/>
  <c r="R136" i="1"/>
  <c r="S136" i="1"/>
  <c r="T136" i="1" s="1"/>
  <c r="R72" i="1"/>
  <c r="S72" i="1"/>
  <c r="T72" i="1" s="1"/>
  <c r="R156" i="1"/>
  <c r="S156" i="1"/>
  <c r="T156" i="1" s="1"/>
  <c r="R71" i="1"/>
  <c r="S71" i="1"/>
  <c r="T71" i="1" s="1"/>
  <c r="P255" i="1"/>
  <c r="O191" i="1"/>
  <c r="R108" i="1"/>
  <c r="S108" i="1"/>
  <c r="T108" i="1" s="1"/>
  <c r="R76" i="1"/>
  <c r="S76" i="1"/>
  <c r="T76" i="1" s="1"/>
  <c r="R20" i="1"/>
  <c r="S20" i="1"/>
  <c r="T20" i="1" s="1"/>
  <c r="R30" i="1"/>
  <c r="S30" i="1"/>
  <c r="T30" i="1" s="1"/>
  <c r="R49" i="1"/>
  <c r="S49" i="1"/>
  <c r="T49" i="1" s="1"/>
  <c r="R5" i="1"/>
  <c r="S5" i="1"/>
  <c r="T5" i="1" s="1"/>
  <c r="R152" i="1"/>
  <c r="S152" i="1"/>
  <c r="T152" i="1" s="1"/>
  <c r="R120" i="1"/>
  <c r="S120" i="1"/>
  <c r="T120" i="1" s="1"/>
  <c r="R88" i="1"/>
  <c r="S88" i="1"/>
  <c r="T88" i="1" s="1"/>
  <c r="R48" i="1"/>
  <c r="S48" i="1"/>
  <c r="T48" i="1" s="1"/>
  <c r="R28" i="1"/>
  <c r="S28" i="1"/>
  <c r="T28" i="1" s="1"/>
  <c r="R172" i="1"/>
  <c r="S172" i="1"/>
  <c r="T172" i="1" s="1"/>
  <c r="R47" i="1"/>
  <c r="S47" i="1"/>
  <c r="T47" i="1" s="1"/>
  <c r="R263" i="1"/>
  <c r="S263" i="1"/>
  <c r="T263" i="1" s="1"/>
  <c r="R231" i="1"/>
  <c r="S231" i="1"/>
  <c r="T231" i="1" s="1"/>
  <c r="R199" i="1"/>
  <c r="S199" i="1"/>
  <c r="T199" i="1" s="1"/>
  <c r="R167" i="1"/>
  <c r="S167" i="1"/>
  <c r="T167" i="1" s="1"/>
  <c r="R135" i="1"/>
  <c r="S135" i="1"/>
  <c r="T135" i="1" s="1"/>
  <c r="R103" i="1"/>
  <c r="S103" i="1"/>
  <c r="T103" i="1" s="1"/>
  <c r="O78" i="2"/>
  <c r="P122" i="2"/>
  <c r="R157" i="2"/>
  <c r="S157" i="2" s="1"/>
  <c r="R4" i="1"/>
  <c r="S4" i="1"/>
  <c r="T4" i="1" s="1"/>
  <c r="R80" i="1"/>
  <c r="S80" i="1"/>
  <c r="T80" i="1" s="1"/>
  <c r="R79" i="1"/>
  <c r="S79" i="1"/>
  <c r="T79" i="1" s="1"/>
  <c r="R95" i="1"/>
  <c r="S95" i="1"/>
  <c r="T95" i="1" s="1"/>
  <c r="R68" i="1"/>
  <c r="S68" i="1"/>
  <c r="T68" i="1" s="1"/>
  <c r="R112" i="1"/>
  <c r="S112" i="1"/>
  <c r="T112" i="1" s="1"/>
  <c r="R159" i="1"/>
  <c r="S159" i="1"/>
  <c r="T159" i="1" s="1"/>
  <c r="R151" i="1"/>
  <c r="S151" i="1"/>
  <c r="T151" i="1" s="1"/>
  <c r="R119" i="1"/>
  <c r="S119" i="1"/>
  <c r="T119" i="1" s="1"/>
  <c r="R87" i="1"/>
  <c r="S87" i="1"/>
  <c r="T87" i="1" s="1"/>
  <c r="R155" i="1"/>
  <c r="S155" i="1"/>
  <c r="T155" i="1" s="1"/>
  <c r="Q53" i="2"/>
  <c r="O213" i="2"/>
  <c r="O350" i="2"/>
  <c r="O250" i="2"/>
  <c r="P189" i="2"/>
  <c r="O87" i="2"/>
  <c r="O117" i="2"/>
  <c r="P53" i="2"/>
  <c r="Q157" i="2"/>
  <c r="P286" i="2"/>
  <c r="O205" i="2"/>
  <c r="O178" i="2"/>
  <c r="P181" i="2"/>
  <c r="P78" i="2"/>
  <c r="Q87" i="2"/>
  <c r="O122" i="2"/>
  <c r="Q14" i="2"/>
  <c r="Q117" i="2"/>
  <c r="R286" i="2"/>
  <c r="S286" i="2" s="1"/>
  <c r="R181" i="2"/>
  <c r="S181" i="2" s="1"/>
  <c r="R149" i="2"/>
  <c r="S149" i="2" s="1"/>
  <c r="Q78" i="2"/>
  <c r="O149" i="2"/>
  <c r="P87" i="2"/>
  <c r="O101" i="2"/>
  <c r="Q122" i="2"/>
  <c r="P14" i="2"/>
  <c r="P117" i="2"/>
  <c r="O53" i="2"/>
  <c r="R156" i="4"/>
  <c r="S156" i="4" s="1"/>
  <c r="T156" i="4"/>
  <c r="R167" i="4"/>
  <c r="S167" i="4" s="1"/>
  <c r="T167" i="4"/>
  <c r="R168" i="4"/>
  <c r="S168" i="4" s="1"/>
  <c r="T168" i="4"/>
  <c r="R152" i="4"/>
  <c r="S152" i="4" s="1"/>
  <c r="T152" i="4"/>
  <c r="R159" i="4"/>
  <c r="S159" i="4" s="1"/>
  <c r="T159" i="4"/>
  <c r="R160" i="4"/>
  <c r="S160" i="4" s="1"/>
  <c r="T160" i="4"/>
  <c r="R155" i="4"/>
  <c r="T155" i="4"/>
  <c r="R163" i="4"/>
  <c r="S163" i="4" s="1"/>
  <c r="T163" i="4"/>
  <c r="R164" i="4"/>
  <c r="S164" i="4" s="1"/>
  <c r="T164" i="4"/>
  <c r="R81" i="4"/>
  <c r="S81" i="4" s="1"/>
  <c r="T81" i="4"/>
  <c r="R75" i="4"/>
  <c r="S75" i="4" s="1"/>
  <c r="T75" i="4"/>
  <c r="R117" i="4"/>
  <c r="S117" i="4" s="1"/>
  <c r="T117" i="4"/>
  <c r="R39" i="4"/>
  <c r="S39" i="4" s="1"/>
  <c r="T39" i="4"/>
  <c r="R80" i="4"/>
  <c r="S80" i="4" s="1"/>
  <c r="T80" i="4"/>
  <c r="R94" i="4"/>
  <c r="S94" i="4" s="1"/>
  <c r="T94" i="4"/>
  <c r="R42" i="4"/>
  <c r="S42" i="4" s="1"/>
  <c r="T42" i="4"/>
  <c r="R35" i="4"/>
  <c r="S35" i="4" s="1"/>
  <c r="T35" i="4"/>
  <c r="R71" i="4"/>
  <c r="S71" i="4" s="1"/>
  <c r="T71" i="4"/>
  <c r="R72" i="4"/>
  <c r="S72" i="4" s="1"/>
  <c r="T72" i="4"/>
  <c r="R40" i="4"/>
  <c r="S40" i="4" s="1"/>
  <c r="T40" i="4"/>
  <c r="R86" i="4"/>
  <c r="S86" i="4" s="1"/>
  <c r="T86" i="4"/>
  <c r="R54" i="4"/>
  <c r="S54" i="4" s="1"/>
  <c r="T54" i="4"/>
  <c r="R84" i="4"/>
  <c r="S84" i="4" s="1"/>
  <c r="T84" i="4"/>
  <c r="R52" i="4"/>
  <c r="S52" i="4" s="1"/>
  <c r="T52" i="4"/>
  <c r="R98" i="4"/>
  <c r="S98" i="4" s="1"/>
  <c r="T98" i="4"/>
  <c r="R66" i="4"/>
  <c r="S66" i="4" s="1"/>
  <c r="T66" i="4"/>
  <c r="R34" i="4"/>
  <c r="S34" i="4" s="1"/>
  <c r="T34" i="4"/>
  <c r="R49" i="4"/>
  <c r="S49" i="4" s="1"/>
  <c r="T49" i="4"/>
  <c r="R43" i="4"/>
  <c r="S43" i="4" s="1"/>
  <c r="T43" i="4"/>
  <c r="R69" i="4"/>
  <c r="S69" i="4" s="1"/>
  <c r="T69" i="4"/>
  <c r="R111" i="4"/>
  <c r="S111" i="4" s="1"/>
  <c r="T111" i="4"/>
  <c r="R79" i="4"/>
  <c r="S79" i="4" s="1"/>
  <c r="T79" i="4"/>
  <c r="R48" i="4"/>
  <c r="S48" i="4" s="1"/>
  <c r="T48" i="4"/>
  <c r="R62" i="4"/>
  <c r="S62" i="4" s="1"/>
  <c r="T62" i="4"/>
  <c r="R60" i="4"/>
  <c r="S60" i="4" s="1"/>
  <c r="T60" i="4"/>
  <c r="R41" i="4"/>
  <c r="S41" i="4" s="1"/>
  <c r="T41" i="4"/>
  <c r="R67" i="4"/>
  <c r="S67" i="4" s="1"/>
  <c r="T67" i="4"/>
  <c r="R53" i="4"/>
  <c r="S53" i="4" s="1"/>
  <c r="T53" i="4"/>
  <c r="R65" i="4"/>
  <c r="S65" i="4" s="1"/>
  <c r="T65" i="4"/>
  <c r="R45" i="4"/>
  <c r="S45" i="4" s="1"/>
  <c r="T45" i="4"/>
  <c r="R136" i="4"/>
  <c r="S136" i="4" s="1"/>
  <c r="T136" i="4"/>
  <c r="R95" i="4"/>
  <c r="S95" i="4" s="1"/>
  <c r="T95" i="4"/>
  <c r="R63" i="4"/>
  <c r="S63" i="4" s="1"/>
  <c r="T63" i="4"/>
  <c r="R96" i="4"/>
  <c r="S96" i="4" s="1"/>
  <c r="T96" i="4"/>
  <c r="R64" i="4"/>
  <c r="S64" i="4" s="1"/>
  <c r="T64" i="4"/>
  <c r="R78" i="4"/>
  <c r="S78" i="4" s="1"/>
  <c r="T78" i="4"/>
  <c r="R46" i="4"/>
  <c r="S46" i="4" s="1"/>
  <c r="T46" i="4"/>
  <c r="R77" i="4"/>
  <c r="S77" i="4" s="1"/>
  <c r="T77" i="4"/>
  <c r="R76" i="4"/>
  <c r="S76" i="4" s="1"/>
  <c r="T76" i="4"/>
  <c r="R44" i="4"/>
  <c r="S44" i="4" s="1"/>
  <c r="T44" i="4"/>
  <c r="R90" i="4"/>
  <c r="S90" i="4" s="1"/>
  <c r="T90" i="4"/>
  <c r="R92" i="4"/>
  <c r="S92" i="4" s="1"/>
  <c r="T92" i="4"/>
  <c r="R74" i="4"/>
  <c r="S74" i="4" s="1"/>
  <c r="T74" i="4"/>
  <c r="R73" i="4"/>
  <c r="S73" i="4" s="1"/>
  <c r="T73" i="4"/>
  <c r="R97" i="4"/>
  <c r="S97" i="4" s="1"/>
  <c r="T97" i="4"/>
  <c r="R33" i="4"/>
  <c r="S33" i="4" s="1"/>
  <c r="T33" i="4"/>
  <c r="R89" i="4"/>
  <c r="S89" i="4" s="1"/>
  <c r="T89" i="4"/>
  <c r="R83" i="4"/>
  <c r="S83" i="4" s="1"/>
  <c r="T83" i="4"/>
  <c r="R51" i="4"/>
  <c r="S51" i="4" s="1"/>
  <c r="T51" i="4"/>
  <c r="R148" i="4"/>
  <c r="S148" i="4" s="1"/>
  <c r="T148" i="4"/>
  <c r="R85" i="4"/>
  <c r="S85" i="4" s="1"/>
  <c r="T85" i="4"/>
  <c r="R37" i="4"/>
  <c r="S37" i="4" s="1"/>
  <c r="T37" i="4"/>
  <c r="R120" i="4"/>
  <c r="S120" i="4" s="1"/>
  <c r="T120" i="4"/>
  <c r="R87" i="4"/>
  <c r="S87" i="4" s="1"/>
  <c r="T87" i="4"/>
  <c r="R47" i="4"/>
  <c r="S47" i="4" s="1"/>
  <c r="T47" i="4"/>
  <c r="R128" i="4"/>
  <c r="S128" i="4" s="1"/>
  <c r="T128" i="4"/>
  <c r="R88" i="4"/>
  <c r="S88" i="4" s="1"/>
  <c r="T88" i="4"/>
  <c r="R147" i="4"/>
  <c r="S147" i="4" s="1"/>
  <c r="T147" i="4"/>
  <c r="R70" i="4"/>
  <c r="S70" i="4" s="1"/>
  <c r="T70" i="4"/>
  <c r="R38" i="4"/>
  <c r="S38" i="4" s="1"/>
  <c r="T38" i="4"/>
  <c r="R61" i="4"/>
  <c r="S61" i="4" s="1"/>
  <c r="T61" i="4"/>
  <c r="R100" i="4"/>
  <c r="S100" i="4" s="1"/>
  <c r="T100" i="4"/>
  <c r="R68" i="4"/>
  <c r="S68" i="4" s="1"/>
  <c r="T68" i="4"/>
  <c r="R36" i="4"/>
  <c r="S36" i="4" s="1"/>
  <c r="T36" i="4"/>
  <c r="R82" i="4"/>
  <c r="S82" i="4" s="1"/>
  <c r="T82" i="4"/>
  <c r="R50" i="4"/>
  <c r="S50" i="4" s="1"/>
  <c r="T50" i="4"/>
  <c r="R135" i="4"/>
  <c r="S135" i="4" s="1"/>
  <c r="T135" i="4"/>
  <c r="R140" i="4"/>
  <c r="S140" i="4" s="1"/>
  <c r="T140" i="4"/>
  <c r="R58" i="4"/>
  <c r="S58" i="4" s="1"/>
  <c r="T58" i="4"/>
  <c r="R151" i="4"/>
  <c r="S151" i="4" s="1"/>
  <c r="T151" i="4"/>
  <c r="R121" i="4"/>
  <c r="S121" i="4" s="1"/>
  <c r="T121" i="4"/>
  <c r="R57" i="4"/>
  <c r="S57" i="4" s="1"/>
  <c r="T57" i="4"/>
  <c r="R127" i="4"/>
  <c r="S127" i="4" s="1"/>
  <c r="T127" i="4"/>
  <c r="R55" i="4"/>
  <c r="S55" i="4" s="1"/>
  <c r="T55" i="4"/>
  <c r="R56" i="4"/>
  <c r="S56" i="4" s="1"/>
  <c r="T56" i="4"/>
  <c r="R115" i="4"/>
  <c r="S115" i="4" s="1"/>
  <c r="T115" i="4"/>
  <c r="R102" i="4"/>
  <c r="S102" i="4" s="1"/>
  <c r="T102" i="4"/>
  <c r="R59" i="4"/>
  <c r="S59" i="4" s="1"/>
  <c r="T59" i="4"/>
  <c r="R123" i="4"/>
  <c r="S123" i="4" s="1"/>
  <c r="T123" i="4"/>
  <c r="R116" i="4"/>
  <c r="S116" i="4" s="1"/>
  <c r="T116" i="4"/>
  <c r="R113" i="4"/>
  <c r="S113" i="4" s="1"/>
  <c r="T113" i="4"/>
  <c r="R107" i="4"/>
  <c r="S107" i="4" s="1"/>
  <c r="T107" i="4"/>
  <c r="R112" i="4"/>
  <c r="S112" i="4" s="1"/>
  <c r="T112" i="4"/>
  <c r="R139" i="4"/>
  <c r="S139" i="4" s="1"/>
  <c r="T139" i="4"/>
  <c r="R125" i="4"/>
  <c r="S125" i="4" s="1"/>
  <c r="T125" i="4"/>
  <c r="R119" i="4"/>
  <c r="S119" i="4" s="1"/>
  <c r="T119" i="4"/>
  <c r="R91" i="4"/>
  <c r="S91" i="4" s="1"/>
  <c r="T91" i="4"/>
  <c r="R101" i="4"/>
  <c r="S101" i="4" s="1"/>
  <c r="T101" i="4"/>
  <c r="R143" i="4"/>
  <c r="S143" i="4" s="1"/>
  <c r="T143" i="4"/>
  <c r="R144" i="4"/>
  <c r="S144" i="4" s="1"/>
  <c r="T144" i="4"/>
  <c r="R108" i="4"/>
  <c r="S108" i="4" s="1"/>
  <c r="T108" i="4"/>
  <c r="R105" i="4"/>
  <c r="S105" i="4" s="1"/>
  <c r="T105" i="4"/>
  <c r="R99" i="4"/>
  <c r="S99" i="4" s="1"/>
  <c r="T99" i="4"/>
  <c r="R109" i="4"/>
  <c r="S109" i="4" s="1"/>
  <c r="T109" i="4"/>
  <c r="R103" i="4"/>
  <c r="S103" i="4" s="1"/>
  <c r="T103" i="4"/>
  <c r="R104" i="4"/>
  <c r="S104" i="4" s="1"/>
  <c r="T104" i="4"/>
  <c r="R131" i="4"/>
  <c r="S131" i="4" s="1"/>
  <c r="T131" i="4"/>
  <c r="R124" i="4"/>
  <c r="S124" i="4" s="1"/>
  <c r="T124" i="4"/>
  <c r="R93" i="4"/>
  <c r="S93" i="4" s="1"/>
  <c r="T93" i="4"/>
  <c r="R132" i="4"/>
  <c r="S132" i="4" s="1"/>
  <c r="T132" i="4"/>
  <c r="T21" i="4"/>
  <c r="R21" i="4"/>
  <c r="S21" i="4" s="1"/>
  <c r="T9" i="4"/>
  <c r="R9" i="4"/>
  <c r="S9" i="4" s="1"/>
  <c r="T13" i="4"/>
  <c r="R13" i="4"/>
  <c r="S13" i="4" s="1"/>
  <c r="T8" i="4"/>
  <c r="R8" i="4"/>
  <c r="S8" i="4" s="1"/>
  <c r="T22" i="4"/>
  <c r="R22" i="4"/>
  <c r="S22" i="4" s="1"/>
  <c r="T20" i="4"/>
  <c r="R20" i="4"/>
  <c r="S20" i="4" s="1"/>
  <c r="T3" i="4"/>
  <c r="R3" i="4"/>
  <c r="S3" i="4" s="1"/>
  <c r="T17" i="4"/>
  <c r="R17" i="4"/>
  <c r="S17" i="4" s="1"/>
  <c r="T29" i="4"/>
  <c r="R29" i="4"/>
  <c r="S29" i="4" s="1"/>
  <c r="T16" i="4"/>
  <c r="R16" i="4"/>
  <c r="S16" i="4" s="1"/>
  <c r="T10" i="4"/>
  <c r="R10" i="4"/>
  <c r="S10" i="4" s="1"/>
  <c r="T11" i="4"/>
  <c r="R11" i="4"/>
  <c r="S11" i="4" s="1"/>
  <c r="T27" i="4"/>
  <c r="R27" i="4"/>
  <c r="S27" i="4" s="1"/>
  <c r="T5" i="4"/>
  <c r="R5" i="4"/>
  <c r="S5" i="4" s="1"/>
  <c r="T23" i="4"/>
  <c r="R23" i="4"/>
  <c r="S23" i="4" s="1"/>
  <c r="T32" i="4"/>
  <c r="R32" i="4"/>
  <c r="S32" i="4" s="1"/>
  <c r="T14" i="4"/>
  <c r="R14" i="4"/>
  <c r="S14" i="4" s="1"/>
  <c r="T12" i="4"/>
  <c r="R12" i="4"/>
  <c r="S12" i="4" s="1"/>
  <c r="T26" i="4"/>
  <c r="R26" i="4"/>
  <c r="S26" i="4" s="1"/>
  <c r="T7" i="4"/>
  <c r="R7" i="4"/>
  <c r="S7" i="4" s="1"/>
  <c r="T30" i="4"/>
  <c r="R30" i="4"/>
  <c r="S30" i="4" s="1"/>
  <c r="T28" i="4"/>
  <c r="R28" i="4"/>
  <c r="S28" i="4" s="1"/>
  <c r="T15" i="4"/>
  <c r="R15" i="4"/>
  <c r="S15" i="4" s="1"/>
  <c r="T24" i="4"/>
  <c r="R24" i="4"/>
  <c r="S24" i="4" s="1"/>
  <c r="T6" i="4"/>
  <c r="R6" i="4"/>
  <c r="S6" i="4" s="1"/>
  <c r="T4" i="4"/>
  <c r="R4" i="4"/>
  <c r="S4" i="4" s="1"/>
  <c r="T18" i="4"/>
  <c r="R18" i="4"/>
  <c r="S18" i="4" s="1"/>
  <c r="T19" i="4"/>
  <c r="R19" i="4"/>
  <c r="S19" i="4" s="1"/>
  <c r="Q73" i="4"/>
  <c r="Q35" i="4"/>
  <c r="Q13" i="4"/>
  <c r="Q104" i="4"/>
  <c r="Q131" i="4"/>
  <c r="Q22" i="4"/>
  <c r="Q84" i="4"/>
  <c r="Q10" i="4"/>
  <c r="Q119" i="4"/>
  <c r="Q91" i="4"/>
  <c r="Q143" i="4"/>
  <c r="Q5" i="4"/>
  <c r="Q23" i="4"/>
  <c r="Q144" i="4"/>
  <c r="Q96" i="4"/>
  <c r="Q64" i="4"/>
  <c r="Q32" i="4"/>
  <c r="Q123" i="4"/>
  <c r="Q108" i="4"/>
  <c r="Q78" i="4"/>
  <c r="Q46" i="4"/>
  <c r="Q14" i="4"/>
  <c r="Q77" i="4"/>
  <c r="Q116" i="4"/>
  <c r="Q76" i="4"/>
  <c r="Q44" i="4"/>
  <c r="Q12" i="4"/>
  <c r="Q98" i="4"/>
  <c r="Q66" i="4"/>
  <c r="Q34" i="4"/>
  <c r="Q3" i="4"/>
  <c r="Q105" i="4"/>
  <c r="Q9" i="4"/>
  <c r="Q67" i="4"/>
  <c r="Q53" i="4"/>
  <c r="Q103" i="4"/>
  <c r="Q31" i="4"/>
  <c r="S31" i="4"/>
  <c r="Q72" i="4"/>
  <c r="Q8" i="4"/>
  <c r="Q86" i="4"/>
  <c r="Q93" i="4"/>
  <c r="Q52" i="4"/>
  <c r="Q74" i="4"/>
  <c r="Q11" i="4"/>
  <c r="Q65" i="4"/>
  <c r="Q140" i="4"/>
  <c r="Q27" i="4"/>
  <c r="Q45" i="4"/>
  <c r="Q95" i="4"/>
  <c r="Q121" i="4"/>
  <c r="Q89" i="4"/>
  <c r="Q57" i="4"/>
  <c r="Q25" i="4"/>
  <c r="S25" i="4"/>
  <c r="Q83" i="4"/>
  <c r="Q51" i="4"/>
  <c r="Q148" i="4"/>
  <c r="Q85" i="4"/>
  <c r="Q37" i="4"/>
  <c r="Q120" i="4"/>
  <c r="Q127" i="4"/>
  <c r="Q87" i="4"/>
  <c r="Q55" i="4"/>
  <c r="Q47" i="4"/>
  <c r="Q15" i="4"/>
  <c r="Q128" i="4"/>
  <c r="Q88" i="4"/>
  <c r="Q56" i="4"/>
  <c r="Q24" i="4"/>
  <c r="Q147" i="4"/>
  <c r="Q115" i="4"/>
  <c r="Q102" i="4"/>
  <c r="Q70" i="4"/>
  <c r="Q38" i="4"/>
  <c r="Q6" i="4"/>
  <c r="Q61" i="4"/>
  <c r="Q100" i="4"/>
  <c r="Q68" i="4"/>
  <c r="Q36" i="4"/>
  <c r="Q4" i="4"/>
  <c r="Q90" i="4"/>
  <c r="Q58" i="4"/>
  <c r="Q26" i="4"/>
  <c r="Q151" i="4"/>
  <c r="Q41" i="4"/>
  <c r="Q99" i="4"/>
  <c r="Q109" i="4"/>
  <c r="Q71" i="4"/>
  <c r="Q40" i="4"/>
  <c r="Q124" i="4"/>
  <c r="Q54" i="4"/>
  <c r="Q132" i="4"/>
  <c r="Q20" i="4"/>
  <c r="Q42" i="4"/>
  <c r="Q97" i="4"/>
  <c r="Q33" i="4"/>
  <c r="Q59" i="4"/>
  <c r="Q101" i="4"/>
  <c r="Q136" i="4"/>
  <c r="Q63" i="4"/>
  <c r="Q113" i="4"/>
  <c r="Q81" i="4"/>
  <c r="Q49" i="4"/>
  <c r="Q17" i="4"/>
  <c r="Q107" i="4"/>
  <c r="Q75" i="4"/>
  <c r="Q43" i="4"/>
  <c r="Q117" i="4"/>
  <c r="Q69" i="4"/>
  <c r="Q29" i="4"/>
  <c r="Q111" i="4"/>
  <c r="Q79" i="4"/>
  <c r="Q21" i="4"/>
  <c r="Q39" i="4"/>
  <c r="Q7" i="4"/>
  <c r="Q112" i="4"/>
  <c r="Q80" i="4"/>
  <c r="Q48" i="4"/>
  <c r="Q16" i="4"/>
  <c r="Q139" i="4"/>
  <c r="Q94" i="4"/>
  <c r="Q62" i="4"/>
  <c r="Q30" i="4"/>
  <c r="Q125" i="4"/>
  <c r="Q92" i="4"/>
  <c r="Q60" i="4"/>
  <c r="Q28" i="4"/>
  <c r="O11" i="4"/>
  <c r="Q82" i="4"/>
  <c r="Q50" i="4"/>
  <c r="Q18" i="4"/>
  <c r="P19" i="4"/>
  <c r="Q135" i="4"/>
  <c r="Q167" i="4"/>
  <c r="Q168" i="4"/>
  <c r="Q156" i="4"/>
  <c r="Q164" i="4"/>
  <c r="Q163" i="4"/>
  <c r="Q160" i="4"/>
  <c r="Q152" i="4"/>
  <c r="Q159" i="4"/>
  <c r="Q155" i="4"/>
  <c r="S155" i="4"/>
  <c r="O151" i="4"/>
  <c r="P151" i="4"/>
  <c r="P26" i="2"/>
  <c r="P50" i="2"/>
  <c r="Q26" i="2"/>
  <c r="Q233" i="2"/>
  <c r="R233" i="2"/>
  <c r="S233" i="2" s="1"/>
  <c r="Q346" i="2"/>
  <c r="R346" i="2"/>
  <c r="S346" i="2" s="1"/>
  <c r="Q193" i="2"/>
  <c r="R193" i="2"/>
  <c r="S193" i="2" s="1"/>
  <c r="Q302" i="2"/>
  <c r="R302" i="2"/>
  <c r="S302" i="2" s="1"/>
  <c r="Q225" i="2"/>
  <c r="R225" i="2"/>
  <c r="S225" i="2" s="1"/>
  <c r="Q158" i="2"/>
  <c r="R158" i="2"/>
  <c r="S158" i="2" s="1"/>
  <c r="Q245" i="2"/>
  <c r="R245" i="2"/>
  <c r="S245" i="2" s="1"/>
  <c r="Q185" i="2"/>
  <c r="R185" i="2"/>
  <c r="S185" i="2" s="1"/>
  <c r="Q153" i="2"/>
  <c r="R153" i="2"/>
  <c r="S153" i="2" s="1"/>
  <c r="Q309" i="2"/>
  <c r="R309" i="2"/>
  <c r="S309" i="2" s="1"/>
  <c r="P82" i="2"/>
  <c r="O114" i="2"/>
  <c r="Q350" i="2"/>
  <c r="R350" i="2"/>
  <c r="S350" i="2" s="1"/>
  <c r="Q178" i="2"/>
  <c r="R178" i="2"/>
  <c r="S178" i="2" s="1"/>
  <c r="Q213" i="2"/>
  <c r="R213" i="2"/>
  <c r="S213" i="2" s="1"/>
  <c r="Q142" i="2"/>
  <c r="R142" i="2"/>
  <c r="S142" i="2" s="1"/>
  <c r="Q226" i="2"/>
  <c r="R226" i="2"/>
  <c r="S226" i="2" s="1"/>
  <c r="Q194" i="2"/>
  <c r="R194" i="2"/>
  <c r="S194" i="2" s="1"/>
  <c r="Q238" i="2"/>
  <c r="R238" i="2"/>
  <c r="S238" i="2" s="1"/>
  <c r="Q166" i="2"/>
  <c r="R166" i="2"/>
  <c r="S166" i="2" s="1"/>
  <c r="Q318" i="2"/>
  <c r="R318" i="2"/>
  <c r="S318" i="2" s="1"/>
  <c r="Q214" i="2"/>
  <c r="R214" i="2"/>
  <c r="S214" i="2" s="1"/>
  <c r="Q329" i="2"/>
  <c r="R329" i="2"/>
  <c r="S329" i="2" s="1"/>
  <c r="Q325" i="2"/>
  <c r="R325" i="2"/>
  <c r="S325" i="2" s="1"/>
  <c r="Q282" i="2"/>
  <c r="R282" i="2"/>
  <c r="S282" i="2" s="1"/>
  <c r="Q206" i="2"/>
  <c r="R206" i="2"/>
  <c r="S206" i="2" s="1"/>
  <c r="Q135" i="2"/>
  <c r="R135" i="2"/>
  <c r="S135" i="2" s="1"/>
  <c r="Q254" i="2"/>
  <c r="R254" i="2"/>
  <c r="S254" i="2" s="1"/>
  <c r="Q297" i="2"/>
  <c r="R297" i="2"/>
  <c r="S297" i="2" s="1"/>
  <c r="Q217" i="2"/>
  <c r="R217" i="2"/>
  <c r="S217" i="2" s="1"/>
  <c r="Q293" i="2"/>
  <c r="R293" i="2"/>
  <c r="S293" i="2" s="1"/>
  <c r="Q209" i="2"/>
  <c r="R209" i="2"/>
  <c r="S209" i="2" s="1"/>
  <c r="Q177" i="2"/>
  <c r="R177" i="2"/>
  <c r="S177" i="2" s="1"/>
  <c r="Q145" i="2"/>
  <c r="R145" i="2"/>
  <c r="S145" i="2" s="1"/>
  <c r="Q277" i="2"/>
  <c r="R277" i="2"/>
  <c r="S277" i="2" s="1"/>
  <c r="Q341" i="2"/>
  <c r="R341" i="2"/>
  <c r="S341" i="2" s="1"/>
  <c r="Q281" i="2"/>
  <c r="R281" i="2"/>
  <c r="S281" i="2" s="1"/>
  <c r="O318" i="2"/>
  <c r="Q322" i="2"/>
  <c r="R322" i="2"/>
  <c r="S322" i="2" s="1"/>
  <c r="Q114" i="2"/>
  <c r="O50" i="2"/>
  <c r="Q258" i="2"/>
  <c r="R258" i="2"/>
  <c r="S258" i="2" s="1"/>
  <c r="Q150" i="2"/>
  <c r="R150" i="2"/>
  <c r="S150" i="2" s="1"/>
  <c r="Q205" i="2"/>
  <c r="R205" i="2"/>
  <c r="S205" i="2" s="1"/>
  <c r="Q146" i="2"/>
  <c r="R146" i="2"/>
  <c r="S146" i="2" s="1"/>
  <c r="Q345" i="2"/>
  <c r="R345" i="2"/>
  <c r="S345" i="2" s="1"/>
  <c r="Q161" i="2"/>
  <c r="R161" i="2"/>
  <c r="S161" i="2" s="1"/>
  <c r="Q222" i="2"/>
  <c r="R222" i="2"/>
  <c r="S222" i="2" s="1"/>
  <c r="Q221" i="2"/>
  <c r="R221" i="2"/>
  <c r="S221" i="2" s="1"/>
  <c r="Q162" i="2"/>
  <c r="R162" i="2"/>
  <c r="S162" i="2" s="1"/>
  <c r="Q270" i="2"/>
  <c r="R270" i="2"/>
  <c r="S270" i="2" s="1"/>
  <c r="Q186" i="2"/>
  <c r="R186" i="2"/>
  <c r="S186" i="2" s="1"/>
  <c r="Q234" i="2"/>
  <c r="R234" i="2"/>
  <c r="S234" i="2" s="1"/>
  <c r="Q265" i="2"/>
  <c r="R265" i="2"/>
  <c r="S265" i="2" s="1"/>
  <c r="Q261" i="2"/>
  <c r="R261" i="2"/>
  <c r="S261" i="2" s="1"/>
  <c r="Q266" i="2"/>
  <c r="R266" i="2"/>
  <c r="S266" i="2" s="1"/>
  <c r="Q201" i="2"/>
  <c r="R201" i="2"/>
  <c r="S201" i="2" s="1"/>
  <c r="Q169" i="2"/>
  <c r="R169" i="2"/>
  <c r="S169" i="2" s="1"/>
  <c r="Q137" i="2"/>
  <c r="R137" i="2"/>
  <c r="S137" i="2" s="1"/>
  <c r="Q342" i="2"/>
  <c r="R342" i="2"/>
  <c r="S342" i="2" s="1"/>
  <c r="Q170" i="2"/>
  <c r="R170" i="2"/>
  <c r="S170" i="2" s="1"/>
  <c r="O222" i="2"/>
  <c r="Q278" i="2"/>
  <c r="R278" i="2"/>
  <c r="S278" i="2" s="1"/>
  <c r="P318" i="2"/>
  <c r="O221" i="2"/>
  <c r="Q250" i="2"/>
  <c r="R250" i="2"/>
  <c r="S250" i="2" s="1"/>
  <c r="O82" i="2"/>
  <c r="P114" i="2"/>
  <c r="Q50" i="2"/>
  <c r="Q154" i="2"/>
  <c r="R154" i="2"/>
  <c r="S154" i="2" s="1"/>
  <c r="Q354" i="2"/>
  <c r="R354" i="2"/>
  <c r="S354" i="2" s="1"/>
  <c r="Q229" i="2"/>
  <c r="R229" i="2"/>
  <c r="S229" i="2" s="1"/>
  <c r="Q290" i="2"/>
  <c r="R290" i="2"/>
  <c r="S290" i="2" s="1"/>
  <c r="O3" i="4"/>
  <c r="P3" i="4"/>
  <c r="O119" i="4"/>
  <c r="P119" i="4"/>
  <c r="O135" i="4"/>
  <c r="O19" i="4"/>
  <c r="Q19" i="4"/>
  <c r="P135" i="4"/>
  <c r="P246" i="2"/>
  <c r="Q246" i="2"/>
  <c r="P330" i="2"/>
  <c r="Q330" i="2"/>
  <c r="P210" i="2"/>
  <c r="Q210" i="2"/>
  <c r="O198" i="2"/>
  <c r="Q198" i="2"/>
  <c r="P39" i="2"/>
  <c r="Q39" i="2"/>
  <c r="O39" i="2"/>
  <c r="P89" i="2"/>
  <c r="Q89" i="2"/>
  <c r="O89" i="2"/>
  <c r="P112" i="2"/>
  <c r="Q112" i="2"/>
  <c r="O112" i="2"/>
  <c r="P106" i="2"/>
  <c r="Q106" i="2"/>
  <c r="O106" i="2"/>
  <c r="P94" i="2"/>
  <c r="Q94" i="2"/>
  <c r="O94" i="2"/>
  <c r="P64" i="2"/>
  <c r="Q64" i="2"/>
  <c r="O64" i="2"/>
  <c r="P35" i="2"/>
  <c r="Q35" i="2"/>
  <c r="O35" i="2"/>
  <c r="P126" i="2"/>
  <c r="Q126" i="2"/>
  <c r="O126" i="2"/>
  <c r="P79" i="2"/>
  <c r="Q79" i="2"/>
  <c r="O79" i="2"/>
  <c r="P10" i="2"/>
  <c r="Q10" i="2"/>
  <c r="O10" i="2"/>
  <c r="P20" i="2"/>
  <c r="Q20" i="2"/>
  <c r="O20" i="2"/>
  <c r="P103" i="2"/>
  <c r="Q103" i="2"/>
  <c r="O103" i="2"/>
  <c r="P42" i="2"/>
  <c r="Q42" i="2"/>
  <c r="O42" i="2"/>
  <c r="P99" i="2"/>
  <c r="Q99" i="2"/>
  <c r="O99" i="2"/>
  <c r="P30" i="2"/>
  <c r="Q30" i="2"/>
  <c r="O30" i="2"/>
  <c r="P15" i="2"/>
  <c r="Q15" i="2"/>
  <c r="O15" i="2"/>
  <c r="P73" i="2"/>
  <c r="Q73" i="2"/>
  <c r="O73" i="2"/>
  <c r="P100" i="2"/>
  <c r="Q100" i="2"/>
  <c r="O100" i="2"/>
  <c r="P91" i="2"/>
  <c r="Q91" i="2"/>
  <c r="O91" i="2"/>
  <c r="O210" i="2"/>
  <c r="P118" i="2"/>
  <c r="Q118" i="2"/>
  <c r="O118" i="2"/>
  <c r="P86" i="2"/>
  <c r="Q86" i="2"/>
  <c r="O86" i="2"/>
  <c r="P7" i="2"/>
  <c r="Q7" i="2"/>
  <c r="O7" i="2"/>
  <c r="P55" i="2"/>
  <c r="Q55" i="2"/>
  <c r="O55" i="2"/>
  <c r="P128" i="2"/>
  <c r="Q128" i="2"/>
  <c r="O128" i="2"/>
  <c r="P51" i="2"/>
  <c r="Q51" i="2"/>
  <c r="O51" i="2"/>
  <c r="P63" i="2"/>
  <c r="Q63" i="2"/>
  <c r="O63" i="2"/>
  <c r="P121" i="2"/>
  <c r="Q121" i="2"/>
  <c r="O121" i="2"/>
  <c r="P57" i="2"/>
  <c r="Q57" i="2"/>
  <c r="O57" i="2"/>
  <c r="P36" i="2"/>
  <c r="Q36" i="2"/>
  <c r="O36" i="2"/>
  <c r="P127" i="2"/>
  <c r="Q127" i="2"/>
  <c r="O127" i="2"/>
  <c r="P84" i="2"/>
  <c r="Q84" i="2"/>
  <c r="O84" i="2"/>
  <c r="P71" i="2"/>
  <c r="Q71" i="2"/>
  <c r="O71" i="2"/>
  <c r="O330" i="2"/>
  <c r="P54" i="2"/>
  <c r="Q54" i="2"/>
  <c r="O54" i="2"/>
  <c r="P119" i="2"/>
  <c r="Q119" i="2"/>
  <c r="O119" i="2"/>
  <c r="P23" i="2"/>
  <c r="Q23" i="2"/>
  <c r="O23" i="2"/>
  <c r="P27" i="2"/>
  <c r="Q27" i="2"/>
  <c r="O27" i="2"/>
  <c r="P48" i="2"/>
  <c r="Q48" i="2"/>
  <c r="O48" i="2"/>
  <c r="P105" i="2"/>
  <c r="Q105" i="2"/>
  <c r="O105" i="2"/>
  <c r="P38" i="2"/>
  <c r="Q38" i="2"/>
  <c r="O38" i="2"/>
  <c r="P43" i="2"/>
  <c r="Q43" i="2"/>
  <c r="O43" i="2"/>
  <c r="P115" i="2"/>
  <c r="Q115" i="2"/>
  <c r="O115" i="2"/>
  <c r="P4" i="2"/>
  <c r="Q4" i="2"/>
  <c r="O4" i="2"/>
  <c r="P22" i="2"/>
  <c r="Q22" i="2"/>
  <c r="O22" i="2"/>
  <c r="P107" i="2"/>
  <c r="Q107" i="2"/>
  <c r="O107" i="2"/>
  <c r="P239" i="1"/>
  <c r="P79" i="1"/>
  <c r="Q208" i="1"/>
  <c r="R208" i="1"/>
  <c r="Q13" i="1"/>
  <c r="R13" i="1"/>
  <c r="Q188" i="1"/>
  <c r="R188" i="1"/>
  <c r="Q295" i="1"/>
  <c r="R295" i="1"/>
  <c r="Q232" i="1"/>
  <c r="R232" i="1"/>
  <c r="Q244" i="1"/>
  <c r="R244" i="1"/>
  <c r="Q180" i="1"/>
  <c r="R180" i="1"/>
  <c r="Q38" i="1"/>
  <c r="R38" i="1"/>
  <c r="Q220" i="1"/>
  <c r="R220" i="1"/>
  <c r="Q291" i="1"/>
  <c r="R291" i="1"/>
  <c r="Q200" i="1"/>
  <c r="R200" i="1"/>
  <c r="Q26" i="1"/>
  <c r="R26" i="1"/>
  <c r="Q212" i="1"/>
  <c r="R212" i="1"/>
  <c r="Q224" i="1"/>
  <c r="R224" i="1"/>
  <c r="P135" i="1"/>
  <c r="Q14" i="1"/>
  <c r="R14" i="1"/>
  <c r="Q37" i="1"/>
  <c r="R37" i="1"/>
  <c r="Q236" i="1"/>
  <c r="R236" i="1"/>
  <c r="Q204" i="1"/>
  <c r="R204" i="1"/>
  <c r="Q140" i="1"/>
  <c r="R140" i="1"/>
  <c r="Q16" i="1"/>
  <c r="R16" i="1"/>
  <c r="Q279" i="1"/>
  <c r="R279" i="1"/>
  <c r="O199" i="1"/>
  <c r="Q255" i="1"/>
  <c r="R255" i="1"/>
  <c r="Q223" i="1"/>
  <c r="R223" i="1"/>
  <c r="Q191" i="1"/>
  <c r="R191" i="1"/>
  <c r="Q240" i="1"/>
  <c r="R240" i="1"/>
  <c r="Q53" i="1"/>
  <c r="R53" i="1"/>
  <c r="Q45" i="1"/>
  <c r="R45" i="1"/>
  <c r="Q148" i="1"/>
  <c r="R148" i="1"/>
  <c r="Q287" i="1"/>
  <c r="R287" i="1"/>
  <c r="Q216" i="1"/>
  <c r="R216" i="1"/>
  <c r="Q184" i="1"/>
  <c r="R184" i="1"/>
  <c r="P167" i="1"/>
  <c r="Q54" i="1"/>
  <c r="R54" i="1"/>
  <c r="Q61" i="1"/>
  <c r="R61" i="1"/>
  <c r="Q21" i="1"/>
  <c r="R21" i="1"/>
  <c r="Q228" i="1"/>
  <c r="R228" i="1"/>
  <c r="Q196" i="1"/>
  <c r="R196" i="1"/>
  <c r="Q164" i="1"/>
  <c r="R164" i="1"/>
  <c r="Q132" i="1"/>
  <c r="R132" i="1"/>
  <c r="O263" i="1"/>
  <c r="O291" i="1"/>
  <c r="Q247" i="1"/>
  <c r="R247" i="1"/>
  <c r="Q215" i="1"/>
  <c r="R215" i="1"/>
  <c r="Q183" i="1"/>
  <c r="R183" i="1"/>
  <c r="O30" i="1"/>
  <c r="Q30" i="1"/>
  <c r="O120" i="1"/>
  <c r="Q120" i="1"/>
  <c r="O28" i="1"/>
  <c r="Q28" i="1"/>
  <c r="O271" i="1"/>
  <c r="Q271" i="1"/>
  <c r="O239" i="1"/>
  <c r="Q239" i="1"/>
  <c r="O207" i="1"/>
  <c r="Q207" i="1"/>
  <c r="O175" i="1"/>
  <c r="Q175" i="1"/>
  <c r="O143" i="1"/>
  <c r="Q143" i="1"/>
  <c r="O111" i="1"/>
  <c r="Q111" i="1"/>
  <c r="O108" i="1"/>
  <c r="Q108" i="1"/>
  <c r="O49" i="1"/>
  <c r="Q49" i="1"/>
  <c r="O88" i="1"/>
  <c r="Q88" i="1"/>
  <c r="O172" i="1"/>
  <c r="Q172" i="1"/>
  <c r="O47" i="1"/>
  <c r="Q47" i="1"/>
  <c r="O100" i="1"/>
  <c r="Q100" i="1"/>
  <c r="O68" i="1"/>
  <c r="Q68" i="1"/>
  <c r="O4" i="1"/>
  <c r="Q4" i="1"/>
  <c r="O22" i="1"/>
  <c r="Q22" i="1"/>
  <c r="O41" i="1"/>
  <c r="Q41" i="1"/>
  <c r="O176" i="1"/>
  <c r="Q176" i="1"/>
  <c r="O144" i="1"/>
  <c r="Q144" i="1"/>
  <c r="O112" i="1"/>
  <c r="Q112" i="1"/>
  <c r="O80" i="1"/>
  <c r="Q80" i="1"/>
  <c r="O24" i="1"/>
  <c r="Q24" i="1"/>
  <c r="O12" i="1"/>
  <c r="Q12" i="1"/>
  <c r="O79" i="1"/>
  <c r="Q79" i="1"/>
  <c r="O35" i="1"/>
  <c r="Q35" i="1"/>
  <c r="P271" i="1"/>
  <c r="P207" i="1"/>
  <c r="P263" i="1"/>
  <c r="Q263" i="1"/>
  <c r="P231" i="1"/>
  <c r="Q231" i="1"/>
  <c r="P199" i="1"/>
  <c r="Q199" i="1"/>
  <c r="O167" i="1"/>
  <c r="Q167" i="1"/>
  <c r="O135" i="1"/>
  <c r="Q135" i="1"/>
  <c r="O103" i="1"/>
  <c r="Q103" i="1"/>
  <c r="O76" i="1"/>
  <c r="Q76" i="1"/>
  <c r="O5" i="1"/>
  <c r="Q5" i="1"/>
  <c r="O152" i="1"/>
  <c r="Q152" i="1"/>
  <c r="O48" i="1"/>
  <c r="Q48" i="1"/>
  <c r="O92" i="1"/>
  <c r="Q92" i="1"/>
  <c r="O52" i="1"/>
  <c r="Q52" i="1"/>
  <c r="O58" i="1"/>
  <c r="Q58" i="1"/>
  <c r="O10" i="1"/>
  <c r="Q10" i="1"/>
  <c r="O29" i="1"/>
  <c r="Q29" i="1"/>
  <c r="O168" i="1"/>
  <c r="Q168" i="1"/>
  <c r="O136" i="1"/>
  <c r="Q136" i="1"/>
  <c r="O104" i="1"/>
  <c r="Q104" i="1"/>
  <c r="O72" i="1"/>
  <c r="Q72" i="1"/>
  <c r="O8" i="1"/>
  <c r="Q8" i="1"/>
  <c r="P47" i="1"/>
  <c r="O156" i="1"/>
  <c r="Q156" i="1"/>
  <c r="O124" i="1"/>
  <c r="Q124" i="1"/>
  <c r="O71" i="1"/>
  <c r="Q71" i="1"/>
  <c r="O23" i="1"/>
  <c r="Q23" i="1"/>
  <c r="O159" i="1"/>
  <c r="Q159" i="1"/>
  <c r="O127" i="1"/>
  <c r="Q127" i="1"/>
  <c r="O95" i="1"/>
  <c r="Q95" i="1"/>
  <c r="O20" i="1"/>
  <c r="Q20" i="1"/>
  <c r="O116" i="1"/>
  <c r="Q116" i="1"/>
  <c r="O84" i="1"/>
  <c r="Q84" i="1"/>
  <c r="O36" i="1"/>
  <c r="Q36" i="1"/>
  <c r="O42" i="1"/>
  <c r="Q42" i="1"/>
  <c r="O57" i="1"/>
  <c r="Q57" i="1"/>
  <c r="O17" i="1"/>
  <c r="Q17" i="1"/>
  <c r="O192" i="1"/>
  <c r="Q192" i="1"/>
  <c r="O160" i="1"/>
  <c r="Q160" i="1"/>
  <c r="O128" i="1"/>
  <c r="Q128" i="1"/>
  <c r="O96" i="1"/>
  <c r="Q96" i="1"/>
  <c r="O64" i="1"/>
  <c r="Q64" i="1"/>
  <c r="O6" i="1"/>
  <c r="Q6" i="1"/>
  <c r="O32" i="1"/>
  <c r="Q32" i="1"/>
  <c r="O63" i="1"/>
  <c r="Q63" i="1"/>
  <c r="O11" i="1"/>
  <c r="Q11" i="1"/>
  <c r="O151" i="1"/>
  <c r="Q151" i="1"/>
  <c r="O119" i="1"/>
  <c r="Q119" i="1"/>
  <c r="O87" i="1"/>
  <c r="Q87" i="1"/>
  <c r="P175" i="1"/>
  <c r="P143" i="1"/>
  <c r="P111" i="1"/>
  <c r="P160" i="4"/>
  <c r="O160" i="4"/>
  <c r="P155" i="4"/>
  <c r="O155" i="4"/>
  <c r="P163" i="4"/>
  <c r="O163" i="4"/>
  <c r="P167" i="4"/>
  <c r="O167" i="4"/>
  <c r="P168" i="4"/>
  <c r="O168" i="4"/>
  <c r="P152" i="4"/>
  <c r="O152" i="4"/>
  <c r="P159" i="4"/>
  <c r="O159" i="4"/>
  <c r="P156" i="4"/>
  <c r="O156" i="4"/>
  <c r="P164" i="4"/>
  <c r="O164" i="4"/>
  <c r="P89" i="4"/>
  <c r="O89" i="4"/>
  <c r="P51" i="4"/>
  <c r="O51" i="4"/>
  <c r="P127" i="4"/>
  <c r="O127" i="4"/>
  <c r="P64" i="4"/>
  <c r="O64" i="4"/>
  <c r="P78" i="4"/>
  <c r="O78" i="4"/>
  <c r="P116" i="4"/>
  <c r="O116" i="4"/>
  <c r="P82" i="4"/>
  <c r="O82" i="4"/>
  <c r="P81" i="4"/>
  <c r="O81" i="4"/>
  <c r="P69" i="4"/>
  <c r="O69" i="4"/>
  <c r="P47" i="4"/>
  <c r="O47" i="4"/>
  <c r="P128" i="4"/>
  <c r="O128" i="4"/>
  <c r="P88" i="4"/>
  <c r="O88" i="4"/>
  <c r="P56" i="4"/>
  <c r="O56" i="4"/>
  <c r="P147" i="4"/>
  <c r="O147" i="4"/>
  <c r="P115" i="4"/>
  <c r="O115" i="4"/>
  <c r="P102" i="4"/>
  <c r="O102" i="4"/>
  <c r="P70" i="4"/>
  <c r="O70" i="4"/>
  <c r="P38" i="4"/>
  <c r="O38" i="4"/>
  <c r="P61" i="4"/>
  <c r="O61" i="4"/>
  <c r="P100" i="4"/>
  <c r="O100" i="4"/>
  <c r="P68" i="4"/>
  <c r="O68" i="4"/>
  <c r="P36" i="4"/>
  <c r="O36" i="4"/>
  <c r="P74" i="4"/>
  <c r="O74" i="4"/>
  <c r="P42" i="4"/>
  <c r="O42" i="4"/>
  <c r="P121" i="4"/>
  <c r="O121" i="4"/>
  <c r="P83" i="4"/>
  <c r="O83" i="4"/>
  <c r="P85" i="4"/>
  <c r="O85" i="4"/>
  <c r="P120" i="4"/>
  <c r="O120" i="4"/>
  <c r="P55" i="4"/>
  <c r="O55" i="4"/>
  <c r="P144" i="4"/>
  <c r="O144" i="4"/>
  <c r="P108" i="4"/>
  <c r="O108" i="4"/>
  <c r="P76" i="4"/>
  <c r="O76" i="4"/>
  <c r="P50" i="4"/>
  <c r="O50" i="4"/>
  <c r="P113" i="4"/>
  <c r="O113" i="4"/>
  <c r="P75" i="4"/>
  <c r="O75" i="4"/>
  <c r="P117" i="4"/>
  <c r="O117" i="4"/>
  <c r="P105" i="4"/>
  <c r="O105" i="4"/>
  <c r="P73" i="4"/>
  <c r="O73" i="4"/>
  <c r="P41" i="4"/>
  <c r="O41" i="4"/>
  <c r="P99" i="4"/>
  <c r="O99" i="4"/>
  <c r="P67" i="4"/>
  <c r="O67" i="4"/>
  <c r="P35" i="4"/>
  <c r="O35" i="4"/>
  <c r="P109" i="4"/>
  <c r="O109" i="4"/>
  <c r="P53" i="4"/>
  <c r="O53" i="4"/>
  <c r="P103" i="4"/>
  <c r="O103" i="4"/>
  <c r="P71" i="4"/>
  <c r="O71" i="4"/>
  <c r="P39" i="4"/>
  <c r="O39" i="4"/>
  <c r="P112" i="4"/>
  <c r="O112" i="4"/>
  <c r="P80" i="4"/>
  <c r="O80" i="4"/>
  <c r="P48" i="4"/>
  <c r="O48" i="4"/>
  <c r="P139" i="4"/>
  <c r="O139" i="4"/>
  <c r="P94" i="4"/>
  <c r="O94" i="4"/>
  <c r="P62" i="4"/>
  <c r="O62" i="4"/>
  <c r="P125" i="4"/>
  <c r="O125" i="4"/>
  <c r="P92" i="4"/>
  <c r="O92" i="4"/>
  <c r="P60" i="4"/>
  <c r="O60" i="4"/>
  <c r="P98" i="4"/>
  <c r="O98" i="4"/>
  <c r="P66" i="4"/>
  <c r="O66" i="4"/>
  <c r="P34" i="4"/>
  <c r="O34" i="4"/>
  <c r="P57" i="4"/>
  <c r="O57" i="4"/>
  <c r="P148" i="4"/>
  <c r="O148" i="4"/>
  <c r="P37" i="4"/>
  <c r="O37" i="4"/>
  <c r="P87" i="4"/>
  <c r="O87" i="4"/>
  <c r="P96" i="4"/>
  <c r="O96" i="4"/>
  <c r="P123" i="4"/>
  <c r="O123" i="4"/>
  <c r="P46" i="4"/>
  <c r="O46" i="4"/>
  <c r="P77" i="4"/>
  <c r="O77" i="4"/>
  <c r="P44" i="4"/>
  <c r="O44" i="4"/>
  <c r="P49" i="4"/>
  <c r="O49" i="4"/>
  <c r="P107" i="4"/>
  <c r="O107" i="4"/>
  <c r="P43" i="4"/>
  <c r="O43" i="4"/>
  <c r="P111" i="4"/>
  <c r="O111" i="4"/>
  <c r="P79" i="4"/>
  <c r="O79" i="4"/>
  <c r="P97" i="4"/>
  <c r="O97" i="4"/>
  <c r="P65" i="4"/>
  <c r="O65" i="4"/>
  <c r="P33" i="4"/>
  <c r="O33" i="4"/>
  <c r="P140" i="4"/>
  <c r="O140" i="4"/>
  <c r="P91" i="4"/>
  <c r="O91" i="4"/>
  <c r="P59" i="4"/>
  <c r="O59" i="4"/>
  <c r="P101" i="4"/>
  <c r="O101" i="4"/>
  <c r="P45" i="4"/>
  <c r="O45" i="4"/>
  <c r="P136" i="4"/>
  <c r="O136" i="4"/>
  <c r="P143" i="4"/>
  <c r="O143" i="4"/>
  <c r="P95" i="4"/>
  <c r="O95" i="4"/>
  <c r="P63" i="4"/>
  <c r="O63" i="4"/>
  <c r="P104" i="4"/>
  <c r="O104" i="4"/>
  <c r="P72" i="4"/>
  <c r="O72" i="4"/>
  <c r="P40" i="4"/>
  <c r="O40" i="4"/>
  <c r="P131" i="4"/>
  <c r="O131" i="4"/>
  <c r="P124" i="4"/>
  <c r="O124" i="4"/>
  <c r="P86" i="4"/>
  <c r="O86" i="4"/>
  <c r="P54" i="4"/>
  <c r="O54" i="4"/>
  <c r="P93" i="4"/>
  <c r="O93" i="4"/>
  <c r="P132" i="4"/>
  <c r="O132" i="4"/>
  <c r="P84" i="4"/>
  <c r="O84" i="4"/>
  <c r="P52" i="4"/>
  <c r="O52" i="4"/>
  <c r="P90" i="4"/>
  <c r="O90" i="4"/>
  <c r="P58" i="4"/>
  <c r="O58" i="4"/>
  <c r="P9" i="4"/>
  <c r="O9" i="4"/>
  <c r="P30" i="4"/>
  <c r="O30" i="4"/>
  <c r="P28" i="4"/>
  <c r="O28" i="4"/>
  <c r="P27" i="4"/>
  <c r="O27" i="4"/>
  <c r="P13" i="4"/>
  <c r="O13" i="4"/>
  <c r="P31" i="4"/>
  <c r="O31" i="4"/>
  <c r="P8" i="4"/>
  <c r="O8" i="4"/>
  <c r="P22" i="4"/>
  <c r="O22" i="4"/>
  <c r="P20" i="4"/>
  <c r="O20" i="4"/>
  <c r="P26" i="4"/>
  <c r="O26" i="4"/>
  <c r="P25" i="4"/>
  <c r="O25" i="4"/>
  <c r="P5" i="4"/>
  <c r="O5" i="4"/>
  <c r="P23" i="4"/>
  <c r="O23" i="4"/>
  <c r="P32" i="4"/>
  <c r="O32" i="4"/>
  <c r="P14" i="4"/>
  <c r="O14" i="4"/>
  <c r="P12" i="4"/>
  <c r="O12" i="4"/>
  <c r="P18" i="4"/>
  <c r="O18" i="4"/>
  <c r="P21" i="4"/>
  <c r="O21" i="4"/>
  <c r="P7" i="4"/>
  <c r="O7" i="4"/>
  <c r="P16" i="4"/>
  <c r="O16" i="4"/>
  <c r="P17" i="4"/>
  <c r="O17" i="4"/>
  <c r="P29" i="4"/>
  <c r="O29" i="4"/>
  <c r="P15" i="4"/>
  <c r="O15" i="4"/>
  <c r="P24" i="4"/>
  <c r="O24" i="4"/>
  <c r="P6" i="4"/>
  <c r="O6" i="4"/>
  <c r="P4" i="4"/>
  <c r="O4" i="4"/>
  <c r="P10" i="4"/>
  <c r="O10" i="4"/>
  <c r="P214" i="2"/>
  <c r="O214" i="2"/>
  <c r="P225" i="2"/>
  <c r="O225" i="2"/>
  <c r="P217" i="2"/>
  <c r="O217" i="2"/>
  <c r="P169" i="2"/>
  <c r="O169" i="2"/>
  <c r="P170" i="2"/>
  <c r="O170" i="2"/>
  <c r="P309" i="2"/>
  <c r="O309" i="2"/>
  <c r="P302" i="2"/>
  <c r="O302" i="2"/>
  <c r="P329" i="2"/>
  <c r="O329" i="2"/>
  <c r="P325" i="2"/>
  <c r="O325" i="2"/>
  <c r="P282" i="2"/>
  <c r="O282" i="2"/>
  <c r="P135" i="2"/>
  <c r="O135" i="2"/>
  <c r="P137" i="2"/>
  <c r="O137" i="2"/>
  <c r="P342" i="2"/>
  <c r="O342" i="2"/>
  <c r="P270" i="2"/>
  <c r="O270" i="2"/>
  <c r="P186" i="2"/>
  <c r="O186" i="2"/>
  <c r="P234" i="2"/>
  <c r="O234" i="2"/>
  <c r="P265" i="2"/>
  <c r="O265" i="2"/>
  <c r="P261" i="2"/>
  <c r="O261" i="2"/>
  <c r="P346" i="2"/>
  <c r="O346" i="2"/>
  <c r="P238" i="2"/>
  <c r="O238" i="2"/>
  <c r="P345" i="2"/>
  <c r="O345" i="2"/>
  <c r="P193" i="2"/>
  <c r="O193" i="2"/>
  <c r="P161" i="2"/>
  <c r="O161" i="2"/>
  <c r="P278" i="2"/>
  <c r="O278" i="2"/>
  <c r="P162" i="2"/>
  <c r="O162" i="2"/>
  <c r="P206" i="2"/>
  <c r="O206" i="2"/>
  <c r="P254" i="2"/>
  <c r="O254" i="2"/>
  <c r="P297" i="2"/>
  <c r="O297" i="2"/>
  <c r="P293" i="2"/>
  <c r="O293" i="2"/>
  <c r="P266" i="2"/>
  <c r="O266" i="2"/>
  <c r="P201" i="2"/>
  <c r="O201" i="2"/>
  <c r="P226" i="2"/>
  <c r="O226" i="2"/>
  <c r="P146" i="2"/>
  <c r="O146" i="2"/>
  <c r="P194" i="2"/>
  <c r="O194" i="2"/>
  <c r="P233" i="2"/>
  <c r="O233" i="2"/>
  <c r="P158" i="2"/>
  <c r="O158" i="2"/>
  <c r="P245" i="2"/>
  <c r="O245" i="2"/>
  <c r="P185" i="2"/>
  <c r="O185" i="2"/>
  <c r="P153" i="2"/>
  <c r="O153" i="2"/>
  <c r="P166" i="2"/>
  <c r="O166" i="2"/>
  <c r="P209" i="2"/>
  <c r="O209" i="2"/>
  <c r="P177" i="2"/>
  <c r="O177" i="2"/>
  <c r="P145" i="2"/>
  <c r="O145" i="2"/>
  <c r="P277" i="2"/>
  <c r="O277" i="2"/>
  <c r="P341" i="2"/>
  <c r="O341" i="2"/>
  <c r="P281" i="2"/>
  <c r="O281" i="2"/>
  <c r="P156" i="1"/>
  <c r="P38" i="1"/>
  <c r="O38" i="1"/>
  <c r="P53" i="1"/>
  <c r="O53" i="1"/>
  <c r="P13" i="1"/>
  <c r="O13" i="1"/>
  <c r="P220" i="1"/>
  <c r="O220" i="1"/>
  <c r="P188" i="1"/>
  <c r="O188" i="1"/>
  <c r="P295" i="1"/>
  <c r="O295" i="1"/>
  <c r="P240" i="1"/>
  <c r="O240" i="1"/>
  <c r="P208" i="1"/>
  <c r="O208" i="1"/>
  <c r="P71" i="1"/>
  <c r="P23" i="1"/>
  <c r="P124" i="1"/>
  <c r="P26" i="1"/>
  <c r="O26" i="1"/>
  <c r="P45" i="1"/>
  <c r="O45" i="1"/>
  <c r="P244" i="1"/>
  <c r="O244" i="1"/>
  <c r="P212" i="1"/>
  <c r="O212" i="1"/>
  <c r="P180" i="1"/>
  <c r="O180" i="1"/>
  <c r="P148" i="1"/>
  <c r="O148" i="1"/>
  <c r="P287" i="1"/>
  <c r="O287" i="1"/>
  <c r="P232" i="1"/>
  <c r="O232" i="1"/>
  <c r="P200" i="1"/>
  <c r="O200" i="1"/>
  <c r="P63" i="1"/>
  <c r="P11" i="1"/>
  <c r="P14" i="1"/>
  <c r="O14" i="1"/>
  <c r="P37" i="1"/>
  <c r="O37" i="1"/>
  <c r="P236" i="1"/>
  <c r="O236" i="1"/>
  <c r="P204" i="1"/>
  <c r="O204" i="1"/>
  <c r="P140" i="1"/>
  <c r="O140" i="1"/>
  <c r="P16" i="1"/>
  <c r="O16" i="1"/>
  <c r="P279" i="1"/>
  <c r="O279" i="1"/>
  <c r="P216" i="1"/>
  <c r="O216" i="1"/>
  <c r="P184" i="1"/>
  <c r="O184" i="1"/>
  <c r="P224" i="1"/>
  <c r="O224" i="1"/>
  <c r="P32" i="1"/>
  <c r="P54" i="1"/>
  <c r="O54" i="1"/>
  <c r="P61" i="1"/>
  <c r="O61" i="1"/>
  <c r="P21" i="1"/>
  <c r="O21" i="1"/>
  <c r="P228" i="1"/>
  <c r="O228" i="1"/>
  <c r="P196" i="1"/>
  <c r="O196" i="1"/>
  <c r="P164" i="1"/>
  <c r="O164" i="1"/>
  <c r="P132" i="1"/>
  <c r="O132" i="1"/>
  <c r="P20" i="1"/>
  <c r="P120" i="1"/>
  <c r="P28" i="1"/>
  <c r="P4" i="1"/>
  <c r="P41" i="1"/>
  <c r="P176" i="1"/>
  <c r="P24" i="1"/>
  <c r="P108" i="1"/>
  <c r="P30" i="1"/>
  <c r="P5" i="1"/>
  <c r="P152" i="1"/>
  <c r="P48" i="1"/>
  <c r="P68" i="1"/>
  <c r="P144" i="1"/>
  <c r="P80" i="1"/>
  <c r="P92" i="1"/>
  <c r="P52" i="1"/>
  <c r="P58" i="1"/>
  <c r="P10" i="1"/>
  <c r="P29" i="1"/>
  <c r="P168" i="1"/>
  <c r="P136" i="1"/>
  <c r="P104" i="1"/>
  <c r="P72" i="1"/>
  <c r="P8" i="1"/>
  <c r="P76" i="1"/>
  <c r="P49" i="1"/>
  <c r="P88" i="1"/>
  <c r="P100" i="1"/>
  <c r="P22" i="1"/>
  <c r="P112" i="1"/>
  <c r="P12" i="1"/>
  <c r="P116" i="1"/>
  <c r="P84" i="1"/>
  <c r="P36" i="1"/>
  <c r="P42" i="1"/>
  <c r="P57" i="1"/>
  <c r="P17" i="1"/>
  <c r="P192" i="1"/>
  <c r="P160" i="1"/>
  <c r="P128" i="1"/>
  <c r="P96" i="1"/>
  <c r="P64" i="1"/>
  <c r="P6" i="1"/>
  <c r="T1" i="3" l="1"/>
  <c r="U1" i="2"/>
  <c r="U1" i="4"/>
  <c r="W3" i="1"/>
  <c r="M3" i="7" s="1"/>
  <c r="Z11" i="3"/>
  <c r="J19" i="7" s="1"/>
  <c r="Y10" i="1"/>
  <c r="X11" i="3"/>
  <c r="C6" i="7" s="1"/>
  <c r="X9" i="3"/>
  <c r="E26" i="7" s="1"/>
  <c r="U9" i="3"/>
  <c r="D26" i="7" s="1"/>
  <c r="W10" i="1"/>
  <c r="D4" i="7" s="1"/>
  <c r="W7" i="1"/>
  <c r="E24" i="7" s="1"/>
  <c r="L20" i="7"/>
  <c r="L16" i="7"/>
  <c r="K16" i="7"/>
  <c r="K20" i="7"/>
  <c r="J20" i="7"/>
  <c r="X7" i="4"/>
  <c r="E27" i="7" s="1"/>
  <c r="X8" i="2"/>
  <c r="E25" i="7" s="1"/>
  <c r="X12" i="2"/>
  <c r="E5" i="7" s="1"/>
  <c r="X9" i="4"/>
  <c r="C7" i="7" s="1"/>
  <c r="V8" i="2"/>
  <c r="D25" i="7" s="1"/>
  <c r="V12" i="2"/>
  <c r="W9" i="4"/>
  <c r="V7" i="4"/>
  <c r="D27" i="7" s="1"/>
  <c r="V10" i="1"/>
  <c r="V7" i="1"/>
</calcChain>
</file>

<file path=xl/sharedStrings.xml><?xml version="1.0" encoding="utf-8"?>
<sst xmlns="http://schemas.openxmlformats.org/spreadsheetml/2006/main" count="261" uniqueCount="73">
  <si>
    <t>K</t>
  </si>
  <si>
    <t>T</t>
  </si>
  <si>
    <t>volatility</t>
  </si>
  <si>
    <t>R</t>
  </si>
  <si>
    <t>C</t>
  </si>
  <si>
    <t>Quoted</t>
  </si>
  <si>
    <t>Underlying Value</t>
  </si>
  <si>
    <t>Volatility</t>
  </si>
  <si>
    <t>M.S.E</t>
  </si>
  <si>
    <t>MSE</t>
  </si>
  <si>
    <t>D1</t>
  </si>
  <si>
    <t>N(D1)</t>
  </si>
  <si>
    <t>D2</t>
  </si>
  <si>
    <t>N(D2)</t>
  </si>
  <si>
    <t>Total days</t>
  </si>
  <si>
    <t>start date</t>
  </si>
  <si>
    <t>Expiry</t>
  </si>
  <si>
    <t>Reliance</t>
  </si>
  <si>
    <t>Tata motors</t>
  </si>
  <si>
    <t>SBI</t>
  </si>
  <si>
    <t>Tata Steel</t>
  </si>
  <si>
    <t>Volatility--&gt;</t>
  </si>
  <si>
    <t>0.15-0.25</t>
  </si>
  <si>
    <t>0.25-0.35</t>
  </si>
  <si>
    <t>0.35 and more</t>
  </si>
  <si>
    <t>Volatile</t>
  </si>
  <si>
    <t>Non-Volatile</t>
  </si>
  <si>
    <t>Over-Priced</t>
  </si>
  <si>
    <t>Under-Priced</t>
  </si>
  <si>
    <t xml:space="preserve"> ---</t>
  </si>
  <si>
    <t>MSE(0.25-0.35)</t>
  </si>
  <si>
    <t>MSE(0.35&lt;)</t>
  </si>
  <si>
    <t>Table-1</t>
  </si>
  <si>
    <t>MSE(0.15-0.25)</t>
  </si>
  <si>
    <t>PERCENT</t>
  </si>
  <si>
    <t xml:space="preserve">  --</t>
  </si>
  <si>
    <t>MAPE</t>
  </si>
  <si>
    <t>mape</t>
  </si>
  <si>
    <t xml:space="preserve">  ---</t>
  </si>
  <si>
    <t>MAPE(V)</t>
  </si>
  <si>
    <t xml:space="preserve">  --- </t>
  </si>
  <si>
    <t>Pricing</t>
  </si>
  <si>
    <t>if</t>
  </si>
  <si>
    <t>O-U</t>
  </si>
  <si>
    <t>F/X</t>
  </si>
  <si>
    <t>d1</t>
  </si>
  <si>
    <t>N(d1)</t>
  </si>
  <si>
    <t>d2</t>
  </si>
  <si>
    <t>N(d2)</t>
  </si>
  <si>
    <t>Q/X</t>
  </si>
  <si>
    <t>C/X</t>
  </si>
  <si>
    <t>Mape</t>
  </si>
  <si>
    <t>MAPE(0.15-0.25)</t>
  </si>
  <si>
    <t>MAPE(0.25-0.35)</t>
  </si>
  <si>
    <t xml:space="preserve">IF </t>
  </si>
  <si>
    <t>Overpriced</t>
  </si>
  <si>
    <t>Underpriced</t>
  </si>
  <si>
    <t xml:space="preserve">  -----</t>
  </si>
  <si>
    <t>IF</t>
  </si>
  <si>
    <t>Difference</t>
  </si>
  <si>
    <t xml:space="preserve">    ---</t>
  </si>
  <si>
    <t>Tata Motors</t>
  </si>
  <si>
    <t>Tata steel</t>
  </si>
  <si>
    <t>Stock/Year</t>
  </si>
  <si>
    <t xml:space="preserve">Tata Motors </t>
  </si>
  <si>
    <t>Total number of Observation</t>
  </si>
  <si>
    <t>Black-Scholes</t>
  </si>
  <si>
    <t>MSE(TM-37)</t>
  </si>
  <si>
    <t>MSE(SBI-17)</t>
  </si>
  <si>
    <t>ANN</t>
  </si>
  <si>
    <t>MSE(Rel-63)</t>
  </si>
  <si>
    <t>Under pricing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</si>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</sst>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00000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10" xfId="0" applyBorder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4" xfId="0" applyBorder="1"/>
    <xf numFmtId="167" fontId="0" fillId="0" borderId="1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7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11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3"/>
  <sheetViews>
    <sheetView tabSelected="1" workbookViewId="0"/>
  </sheetViews>
  <sheetFormatPr defaultRowHeight="15" x14ac:dyDescent="0.25"/>
  <cols>
    <col min="1" max="1" width="9.28515625" bestFit="1" customWidth="1"/>
    <col min="2" max="2" width="8.85546875" bestFit="1" customWidth="1"/>
    <col min="3" max="3" width="5.85546875" bestFit="1" customWidth="1"/>
    <col min="4" max="4" width="14.5703125" customWidth="1"/>
    <col min="5" max="5" width="16.42578125" bestFit="1" customWidth="1"/>
    <col min="9" max="12" width="0" hidden="1" customWidth="1"/>
    <col min="15" max="15" width="0" hidden="1" customWidth="1"/>
    <col min="16" max="17" width="11.85546875" bestFit="1" customWidth="1"/>
    <col min="18" max="18" width="9.140625" customWidth="1"/>
    <col min="22" max="22" width="13.5703125" bestFit="1" customWidth="1"/>
  </cols>
  <sheetData>
    <row r="1" spans="1:25" x14ac:dyDescent="0.25">
      <c r="A1" s="31" t="s">
        <v>72</v>
      </c>
      <c r="B1" s="31" t="s">
        <v>15</v>
      </c>
      <c r="C1" s="31" t="s">
        <v>16</v>
      </c>
      <c r="D1" s="31" t="s">
        <v>2</v>
      </c>
      <c r="E1" s="31" t="s">
        <v>6</v>
      </c>
      <c r="F1" s="31" t="s">
        <v>3</v>
      </c>
      <c r="G1" s="31" t="s">
        <v>0</v>
      </c>
      <c r="H1" s="31" t="s">
        <v>1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4</v>
      </c>
      <c r="N1" s="31" t="s">
        <v>5</v>
      </c>
      <c r="O1" s="37" t="s">
        <v>32</v>
      </c>
      <c r="P1" s="31"/>
      <c r="Q1" s="31" t="s">
        <v>37</v>
      </c>
      <c r="R1" s="31" t="s">
        <v>36</v>
      </c>
      <c r="S1" t="s">
        <v>41</v>
      </c>
      <c r="T1" s="31" t="s">
        <v>54</v>
      </c>
      <c r="U1" s="31">
        <f>SUM(R322:R394)*(100/73)</f>
        <v>95.179513216977597</v>
      </c>
      <c r="V1" s="31"/>
      <c r="W1" s="31"/>
      <c r="X1" s="31"/>
      <c r="Y1" s="31"/>
    </row>
    <row r="2" spans="1:25" x14ac:dyDescent="0.25">
      <c r="A2" s="31">
        <v>1</v>
      </c>
      <c r="B2" s="31">
        <v>1</v>
      </c>
      <c r="C2" s="31">
        <v>19</v>
      </c>
      <c r="D2" s="33">
        <v>0.28309395411668953</v>
      </c>
      <c r="E2" s="32">
        <v>424.45</v>
      </c>
      <c r="F2" s="31">
        <v>6.25E-2</v>
      </c>
      <c r="G2" s="31">
        <v>440</v>
      </c>
      <c r="H2" s="31">
        <v>7.3170731707317069E-2</v>
      </c>
      <c r="I2" s="36">
        <f>(LN(E2/G2)+(F2+(D2^2)/2)*H2)/(D2*H2^0.5)</f>
        <v>-0.37185120596377719</v>
      </c>
      <c r="J2" s="36">
        <f>NORMSDIST(I2)</f>
        <v>0.35500181805992803</v>
      </c>
      <c r="K2" s="36">
        <f>I2-(D2*H2^(0.5))</f>
        <v>-0.44842837261926349</v>
      </c>
      <c r="L2" s="36">
        <f>NORMSDIST(K2)</f>
        <v>0.32692203451136392</v>
      </c>
      <c r="M2" s="35">
        <f>(E2*J2)-(G2*(EXP(-F2*H2))*L2)</f>
        <v>7.4911555174246871</v>
      </c>
      <c r="N2" s="34">
        <v>8.75</v>
      </c>
      <c r="O2" s="35">
        <f>(N2-M2)^2</f>
        <v>1.5846894313103073</v>
      </c>
      <c r="P2" s="31">
        <f>(M2-N2)^2</f>
        <v>1.5846894313103073</v>
      </c>
      <c r="Q2" s="31">
        <f>(ABS(N2-M2)/N2)</f>
        <v>0.14386794086575005</v>
      </c>
      <c r="R2" s="31">
        <f>ABS(N2-M2)/N2</f>
        <v>0.14386794086575005</v>
      </c>
      <c r="S2">
        <f>N2-M2</f>
        <v>1.2588444825753129</v>
      </c>
      <c r="T2" s="31">
        <f>IF(S2&lt;0,0,1)</f>
        <v>1</v>
      </c>
      <c r="U2" s="31"/>
      <c r="V2" s="31"/>
      <c r="W2" s="31"/>
      <c r="X2" s="31"/>
      <c r="Y2" s="31"/>
    </row>
    <row r="3" spans="1:25" x14ac:dyDescent="0.25">
      <c r="A3" s="31">
        <v>1</v>
      </c>
      <c r="B3" s="31">
        <v>1</v>
      </c>
      <c r="C3" s="31">
        <v>37</v>
      </c>
      <c r="D3" s="33">
        <v>0.28309395411668953</v>
      </c>
      <c r="E3" s="32">
        <v>424.45</v>
      </c>
      <c r="F3" s="31">
        <v>6.25E-2</v>
      </c>
      <c r="G3" s="31">
        <v>440</v>
      </c>
      <c r="H3" s="31">
        <v>0.14634146341463414</v>
      </c>
      <c r="I3" s="36">
        <f t="shared" ref="I3:I66" si="0">(LN(E3/G3)+(F3+(D3^2)/2)*H3)/(D3*H3^0.5)</f>
        <v>-0.19363613852357489</v>
      </c>
      <c r="J3" s="36">
        <f t="shared" ref="J3:J66" si="1">NORMSDIST(I3)</f>
        <v>0.42323039962911513</v>
      </c>
      <c r="K3" s="36">
        <f t="shared" ref="K3:K66" si="2">I3-(D3*H3^(0.5))</f>
        <v>-0.30193260617586837</v>
      </c>
      <c r="L3" s="36">
        <f t="shared" ref="L3:L66" si="3">NORMSDIST(K3)</f>
        <v>0.3813517194514377</v>
      </c>
      <c r="M3" s="35">
        <f t="shared" ref="M3:M66" si="4">(E3*J3)-(G3*(EXP(-F3*H3))*L3)</f>
        <v>13.373097569830435</v>
      </c>
      <c r="N3" s="34">
        <v>21.5</v>
      </c>
      <c r="O3" s="35">
        <f t="shared" ref="O3:O66" si="5">(N3-M3)^2</f>
        <v>66.046543109495985</v>
      </c>
      <c r="P3" s="31">
        <f t="shared" ref="P3:P66" si="6">(M3-N3)^2</f>
        <v>66.046543109495985</v>
      </c>
      <c r="Q3" s="31">
        <f t="shared" ref="Q3:Q66" si="7">(ABS(N3-M3)/N3)</f>
        <v>0.37799546186835187</v>
      </c>
      <c r="R3" s="31">
        <f t="shared" ref="R3:R66" si="8">ABS(N3-M3)/N3</f>
        <v>0.37799546186835187</v>
      </c>
      <c r="S3">
        <f t="shared" ref="S3:S66" si="9">N3-M3</f>
        <v>8.1269024301695652</v>
      </c>
      <c r="T3" s="31">
        <f t="shared" ref="T3:T66" si="10">IF(S3&lt;0,0,1)</f>
        <v>1</v>
      </c>
      <c r="U3" s="31"/>
      <c r="V3" s="31" t="s">
        <v>67</v>
      </c>
      <c r="W3" s="31">
        <f>AVERAGE(P3:P64)</f>
        <v>10.034666417479929</v>
      </c>
      <c r="X3" s="31"/>
      <c r="Y3" s="31"/>
    </row>
    <row r="4" spans="1:25" x14ac:dyDescent="0.25">
      <c r="A4" s="31">
        <v>2</v>
      </c>
      <c r="B4" s="31">
        <v>2</v>
      </c>
      <c r="C4" s="31">
        <v>19</v>
      </c>
      <c r="D4" s="33">
        <v>0.28392485685811797</v>
      </c>
      <c r="E4" s="32">
        <v>439.3</v>
      </c>
      <c r="F4" s="31">
        <v>6.25E-2</v>
      </c>
      <c r="G4" s="31">
        <v>440</v>
      </c>
      <c r="H4" s="31">
        <v>6.910569105691057E-2</v>
      </c>
      <c r="I4" s="36">
        <f t="shared" si="0"/>
        <v>7.3854408301474203E-2</v>
      </c>
      <c r="J4" s="36">
        <f t="shared" si="1"/>
        <v>0.52943688318573479</v>
      </c>
      <c r="K4" s="36">
        <f t="shared" si="2"/>
        <v>-7.836482584474419E-4</v>
      </c>
      <c r="L4" s="36">
        <f t="shared" si="3"/>
        <v>0.49968736960874033</v>
      </c>
      <c r="M4" s="35">
        <f t="shared" si="4"/>
        <v>13.66674150101457</v>
      </c>
      <c r="N4" s="34">
        <v>14.4</v>
      </c>
      <c r="O4" s="35">
        <f t="shared" si="5"/>
        <v>0.53766802633436594</v>
      </c>
      <c r="P4" s="31">
        <f t="shared" si="6"/>
        <v>0.53766802633436594</v>
      </c>
      <c r="Q4" s="31">
        <f t="shared" si="7"/>
        <v>5.0920729096210419E-2</v>
      </c>
      <c r="R4" s="31">
        <f t="shared" si="8"/>
        <v>5.0920729096210419E-2</v>
      </c>
      <c r="S4">
        <f t="shared" si="9"/>
        <v>0.73325849898543005</v>
      </c>
      <c r="T4" s="31">
        <f t="shared" si="10"/>
        <v>1</v>
      </c>
      <c r="U4" s="31"/>
      <c r="V4" s="31"/>
      <c r="W4" s="31"/>
      <c r="X4" s="31"/>
      <c r="Y4" s="31"/>
    </row>
    <row r="5" spans="1:25" x14ac:dyDescent="0.25">
      <c r="A5" s="31">
        <v>2</v>
      </c>
      <c r="B5" s="31">
        <v>2</v>
      </c>
      <c r="C5" s="31">
        <v>37</v>
      </c>
      <c r="D5" s="33">
        <v>0.28392485685811797</v>
      </c>
      <c r="E5" s="32">
        <v>439.3</v>
      </c>
      <c r="F5" s="31">
        <v>6.25E-2</v>
      </c>
      <c r="G5" s="31">
        <v>440</v>
      </c>
      <c r="H5" s="31">
        <v>0.14227642276422764</v>
      </c>
      <c r="I5" s="36">
        <f t="shared" si="0"/>
        <v>0.12171219497960309</v>
      </c>
      <c r="J5" s="36">
        <f t="shared" si="1"/>
        <v>0.5484365225750043</v>
      </c>
      <c r="K5" s="36">
        <f t="shared" si="2"/>
        <v>1.4617025086193031E-2</v>
      </c>
      <c r="L5" s="36">
        <f t="shared" si="3"/>
        <v>0.50583114167538146</v>
      </c>
      <c r="M5" s="35">
        <f t="shared" si="4"/>
        <v>20.332804379709273</v>
      </c>
      <c r="N5" s="34">
        <v>25.25</v>
      </c>
      <c r="O5" s="35">
        <f t="shared" si="5"/>
        <v>24.178812768206306</v>
      </c>
      <c r="P5" s="31">
        <f t="shared" si="6"/>
        <v>24.178812768206306</v>
      </c>
      <c r="Q5" s="31">
        <f t="shared" si="7"/>
        <v>0.19474042060557334</v>
      </c>
      <c r="R5" s="31">
        <f t="shared" si="8"/>
        <v>0.19474042060557334</v>
      </c>
      <c r="S5">
        <f t="shared" si="9"/>
        <v>4.9171956202907268</v>
      </c>
      <c r="T5" s="31">
        <f t="shared" si="10"/>
        <v>1</v>
      </c>
      <c r="U5" s="31"/>
      <c r="V5" s="31"/>
      <c r="W5" s="31"/>
      <c r="X5" s="31" t="s">
        <v>55</v>
      </c>
      <c r="Y5" s="31" t="s">
        <v>56</v>
      </c>
    </row>
    <row r="6" spans="1:25" x14ac:dyDescent="0.25">
      <c r="A6" s="31">
        <v>3</v>
      </c>
      <c r="B6" s="31">
        <v>3</v>
      </c>
      <c r="C6" s="31">
        <v>19</v>
      </c>
      <c r="D6" s="33">
        <v>0.28757939014134831</v>
      </c>
      <c r="E6" s="32">
        <v>433.9</v>
      </c>
      <c r="F6" s="31">
        <v>6.25E-2</v>
      </c>
      <c r="G6" s="31">
        <v>440</v>
      </c>
      <c r="H6" s="31">
        <v>6.5040650406504072E-2</v>
      </c>
      <c r="I6" s="36">
        <f t="shared" si="0"/>
        <v>-9.8253973798564445E-2</v>
      </c>
      <c r="J6" s="36">
        <f t="shared" si="1"/>
        <v>0.46086531243053419</v>
      </c>
      <c r="K6" s="36">
        <f t="shared" si="2"/>
        <v>-0.17159554272299654</v>
      </c>
      <c r="L6" s="36">
        <f t="shared" si="3"/>
        <v>0.43187775593446842</v>
      </c>
      <c r="M6" s="35">
        <f t="shared" si="4"/>
        <v>10.714142807280354</v>
      </c>
      <c r="N6" s="34">
        <v>11.35</v>
      </c>
      <c r="O6" s="35">
        <f t="shared" si="5"/>
        <v>0.40431436953330918</v>
      </c>
      <c r="P6" s="31">
        <f t="shared" si="6"/>
        <v>0.40431436953330918</v>
      </c>
      <c r="Q6" s="31">
        <f t="shared" si="7"/>
        <v>5.6022660151510674E-2</v>
      </c>
      <c r="R6" s="31">
        <f t="shared" si="8"/>
        <v>5.6022660151510674E-2</v>
      </c>
      <c r="S6">
        <f t="shared" si="9"/>
        <v>0.63585719271964614</v>
      </c>
      <c r="T6" s="31">
        <f t="shared" si="10"/>
        <v>1</v>
      </c>
      <c r="U6" s="31"/>
      <c r="V6" s="31" t="s">
        <v>9</v>
      </c>
      <c r="W6" s="31" t="s">
        <v>36</v>
      </c>
      <c r="X6" s="31"/>
      <c r="Y6" s="31"/>
    </row>
    <row r="7" spans="1:25" x14ac:dyDescent="0.25">
      <c r="A7" s="31">
        <v>3</v>
      </c>
      <c r="B7" s="31">
        <v>3</v>
      </c>
      <c r="C7" s="31">
        <v>37</v>
      </c>
      <c r="D7" s="33">
        <v>0.28757939014134831</v>
      </c>
      <c r="E7" s="32">
        <v>433.9</v>
      </c>
      <c r="F7" s="31">
        <v>6.25E-2</v>
      </c>
      <c r="G7" s="31">
        <v>440</v>
      </c>
      <c r="H7" s="31">
        <v>0.13821138211382114</v>
      </c>
      <c r="I7" s="36">
        <f t="shared" si="0"/>
        <v>3.6735512599627776E-3</v>
      </c>
      <c r="J7" s="36">
        <f t="shared" si="1"/>
        <v>0.5014655316206007</v>
      </c>
      <c r="K7" s="36">
        <f t="shared" si="2"/>
        <v>-0.10323923881274838</v>
      </c>
      <c r="L7" s="36">
        <f t="shared" si="3"/>
        <v>0.45888654910451721</v>
      </c>
      <c r="M7" s="35">
        <f t="shared" si="4"/>
        <v>17.412443039967229</v>
      </c>
      <c r="N7" s="34">
        <v>23</v>
      </c>
      <c r="O7" s="35">
        <f t="shared" si="5"/>
        <v>31.220792781610658</v>
      </c>
      <c r="P7" s="31">
        <f t="shared" si="6"/>
        <v>31.220792781610658</v>
      </c>
      <c r="Q7" s="31">
        <f t="shared" si="7"/>
        <v>0.2429372591318596</v>
      </c>
      <c r="R7" s="31">
        <f t="shared" si="8"/>
        <v>0.2429372591318596</v>
      </c>
      <c r="S7">
        <f t="shared" si="9"/>
        <v>5.5875569600327708</v>
      </c>
      <c r="T7" s="31">
        <f t="shared" si="10"/>
        <v>1</v>
      </c>
      <c r="U7" s="31"/>
      <c r="V7" s="31">
        <f>AVERAGE(P2:P394)</f>
        <v>3.1710466320806523</v>
      </c>
      <c r="W7" s="31">
        <f>SUM(R2:R394)*(100/393)</f>
        <v>75.353253895806674</v>
      </c>
      <c r="X7" s="31"/>
      <c r="Y7" s="31"/>
    </row>
    <row r="8" spans="1:25" x14ac:dyDescent="0.25">
      <c r="A8" s="31">
        <v>4</v>
      </c>
      <c r="B8" s="31">
        <v>4</v>
      </c>
      <c r="C8" s="31">
        <v>19</v>
      </c>
      <c r="D8" s="33">
        <v>0.28759077501148839</v>
      </c>
      <c r="E8" s="32">
        <v>429.95</v>
      </c>
      <c r="F8" s="31">
        <v>6.25E-2</v>
      </c>
      <c r="G8" s="31">
        <v>440</v>
      </c>
      <c r="H8" s="31">
        <v>6.097560975609756E-2</v>
      </c>
      <c r="I8" s="36">
        <f t="shared" si="0"/>
        <v>-0.23619116888736966</v>
      </c>
      <c r="J8" s="36">
        <f t="shared" si="1"/>
        <v>0.40664216594678082</v>
      </c>
      <c r="K8" s="36">
        <f t="shared" si="2"/>
        <v>-0.3072066489379297</v>
      </c>
      <c r="L8" s="36">
        <f t="shared" si="3"/>
        <v>0.37934304247976691</v>
      </c>
      <c r="M8" s="35">
        <f t="shared" si="4"/>
        <v>8.559743543891301</v>
      </c>
      <c r="N8" s="34">
        <v>9.1</v>
      </c>
      <c r="O8" s="35">
        <f t="shared" si="5"/>
        <v>0.29187703836713025</v>
      </c>
      <c r="P8" s="31">
        <f t="shared" si="6"/>
        <v>0.29187703836713025</v>
      </c>
      <c r="Q8" s="31">
        <f t="shared" si="7"/>
        <v>5.9368841330626226E-2</v>
      </c>
      <c r="R8" s="31">
        <f t="shared" si="8"/>
        <v>5.9368841330626226E-2</v>
      </c>
      <c r="S8">
        <f t="shared" si="9"/>
        <v>0.54025645610869866</v>
      </c>
      <c r="T8" s="31">
        <f t="shared" si="10"/>
        <v>1</v>
      </c>
      <c r="U8" s="31"/>
      <c r="V8" s="31"/>
      <c r="W8" s="31"/>
      <c r="X8" s="31"/>
      <c r="Y8" s="31"/>
    </row>
    <row r="9" spans="1:25" x14ac:dyDescent="0.25">
      <c r="A9" s="31">
        <v>4</v>
      </c>
      <c r="B9" s="31">
        <v>4</v>
      </c>
      <c r="C9" s="31">
        <v>37</v>
      </c>
      <c r="D9" s="33">
        <v>0.28759077501148839</v>
      </c>
      <c r="E9" s="32">
        <v>429.95</v>
      </c>
      <c r="F9" s="31">
        <v>6.25E-2</v>
      </c>
      <c r="G9" s="31">
        <v>440</v>
      </c>
      <c r="H9" s="31">
        <v>0.13414634146341464</v>
      </c>
      <c r="I9" s="36">
        <f t="shared" si="0"/>
        <v>-8.7096553625947176E-2</v>
      </c>
      <c r="J9" s="36">
        <f t="shared" si="1"/>
        <v>0.46529738239268437</v>
      </c>
      <c r="K9" s="36">
        <f t="shared" si="2"/>
        <v>-0.19242953276821434</v>
      </c>
      <c r="L9" s="36">
        <f t="shared" si="3"/>
        <v>0.42370288042688575</v>
      </c>
      <c r="M9" s="35">
        <f t="shared" si="4"/>
        <v>15.181858284790025</v>
      </c>
      <c r="N9" s="34">
        <v>17.5</v>
      </c>
      <c r="O9" s="35">
        <f t="shared" si="5"/>
        <v>5.3737810117966474</v>
      </c>
      <c r="P9" s="31">
        <f t="shared" si="6"/>
        <v>5.3737810117966474</v>
      </c>
      <c r="Q9" s="31">
        <f t="shared" si="7"/>
        <v>0.13246524086914147</v>
      </c>
      <c r="R9" s="31">
        <f t="shared" si="8"/>
        <v>0.13246524086914147</v>
      </c>
      <c r="S9">
        <f t="shared" si="9"/>
        <v>2.3181417152099755</v>
      </c>
      <c r="T9" s="31">
        <f t="shared" si="10"/>
        <v>1</v>
      </c>
      <c r="U9" s="31"/>
      <c r="V9" s="31" t="s">
        <v>30</v>
      </c>
      <c r="W9" s="31"/>
      <c r="X9" s="31"/>
      <c r="Y9" s="31"/>
    </row>
    <row r="10" spans="1:25" x14ac:dyDescent="0.25">
      <c r="A10" s="31">
        <v>5</v>
      </c>
      <c r="B10" s="31">
        <v>5</v>
      </c>
      <c r="C10" s="31">
        <v>19</v>
      </c>
      <c r="D10" s="33">
        <v>0.28787242363773841</v>
      </c>
      <c r="E10" s="32">
        <v>431.6</v>
      </c>
      <c r="F10" s="31">
        <v>6.25E-2</v>
      </c>
      <c r="G10" s="31">
        <v>440</v>
      </c>
      <c r="H10" s="31">
        <v>5.6910569105691054E-2</v>
      </c>
      <c r="I10" s="36">
        <f t="shared" si="0"/>
        <v>-0.19454742197411728</v>
      </c>
      <c r="J10" s="36">
        <f t="shared" si="1"/>
        <v>0.42287363380382514</v>
      </c>
      <c r="K10" s="36">
        <f t="shared" si="2"/>
        <v>-0.26322208363892702</v>
      </c>
      <c r="L10" s="36">
        <f t="shared" si="3"/>
        <v>0.39618970526067543</v>
      </c>
      <c r="M10" s="35">
        <f t="shared" si="4"/>
        <v>8.8077415987986853</v>
      </c>
      <c r="N10" s="34">
        <v>9.1</v>
      </c>
      <c r="O10" s="35">
        <f t="shared" si="5"/>
        <v>8.5414973072748396E-2</v>
      </c>
      <c r="P10" s="31">
        <f t="shared" si="6"/>
        <v>8.5414973072748396E-2</v>
      </c>
      <c r="Q10" s="31">
        <f t="shared" si="7"/>
        <v>3.2116307824320255E-2</v>
      </c>
      <c r="R10" s="31">
        <f t="shared" si="8"/>
        <v>3.2116307824320255E-2</v>
      </c>
      <c r="S10">
        <f t="shared" si="9"/>
        <v>0.2922584012013143</v>
      </c>
      <c r="T10" s="31">
        <f t="shared" si="10"/>
        <v>1</v>
      </c>
      <c r="U10" s="31"/>
      <c r="V10" s="36">
        <f>AVERAGE(O2:O321)</f>
        <v>3.7965378100251952</v>
      </c>
      <c r="W10" s="31">
        <f>(SUM(Q2:Q321))*(100/320)</f>
        <v>70.830388488164516</v>
      </c>
      <c r="X10" s="31">
        <v>19.6159</v>
      </c>
      <c r="Y10" s="31">
        <f>SUM(R2:R321)*(100/320)</f>
        <v>70.830388488164516</v>
      </c>
    </row>
    <row r="11" spans="1:25" x14ac:dyDescent="0.25">
      <c r="A11" s="31">
        <v>5</v>
      </c>
      <c r="B11" s="31">
        <v>5</v>
      </c>
      <c r="C11" s="31">
        <v>37</v>
      </c>
      <c r="D11" s="33">
        <v>0.28787242363773841</v>
      </c>
      <c r="E11" s="32">
        <v>431.6</v>
      </c>
      <c r="F11" s="31">
        <v>6.25E-2</v>
      </c>
      <c r="G11" s="31">
        <v>440</v>
      </c>
      <c r="H11" s="31">
        <v>0.13008130081300814</v>
      </c>
      <c r="I11" s="36">
        <f t="shared" si="0"/>
        <v>-5.5433520099939571E-2</v>
      </c>
      <c r="J11" s="36">
        <f t="shared" si="1"/>
        <v>0.47789654585244284</v>
      </c>
      <c r="K11" s="36">
        <f t="shared" si="2"/>
        <v>-0.15925984932084675</v>
      </c>
      <c r="L11" s="36">
        <f t="shared" si="3"/>
        <v>0.43673207627955374</v>
      </c>
      <c r="M11" s="35">
        <f t="shared" si="4"/>
        <v>15.653995621977288</v>
      </c>
      <c r="N11" s="34">
        <v>20.8</v>
      </c>
      <c r="O11" s="35">
        <f t="shared" si="5"/>
        <v>26.481361058628931</v>
      </c>
      <c r="P11" s="31">
        <f t="shared" si="6"/>
        <v>26.481361058628931</v>
      </c>
      <c r="Q11" s="31">
        <f t="shared" si="7"/>
        <v>0.24740405663570736</v>
      </c>
      <c r="R11" s="31">
        <f t="shared" si="8"/>
        <v>0.24740405663570736</v>
      </c>
      <c r="S11">
        <f t="shared" si="9"/>
        <v>5.1460043780227132</v>
      </c>
      <c r="T11" s="31">
        <f t="shared" si="10"/>
        <v>1</v>
      </c>
      <c r="U11" s="31"/>
      <c r="V11" s="31"/>
      <c r="W11" s="31"/>
      <c r="X11" s="31"/>
      <c r="Y11" s="31"/>
    </row>
    <row r="12" spans="1:25" x14ac:dyDescent="0.25">
      <c r="A12" s="31">
        <v>6</v>
      </c>
      <c r="B12" s="31">
        <v>6</v>
      </c>
      <c r="C12" s="31">
        <v>19</v>
      </c>
      <c r="D12" s="33">
        <v>0.28609038656121849</v>
      </c>
      <c r="E12" s="32">
        <v>433.55</v>
      </c>
      <c r="F12" s="31">
        <v>6.25E-2</v>
      </c>
      <c r="G12" s="31">
        <v>440</v>
      </c>
      <c r="H12" s="31">
        <v>5.2845528455284556E-2</v>
      </c>
      <c r="I12" s="36">
        <f t="shared" si="0"/>
        <v>-0.14144058025798045</v>
      </c>
      <c r="J12" s="36">
        <f t="shared" si="1"/>
        <v>0.44376094903709223</v>
      </c>
      <c r="K12" s="36">
        <f t="shared" si="2"/>
        <v>-0.20720748264741407</v>
      </c>
      <c r="L12" s="36">
        <f t="shared" si="3"/>
        <v>0.41792391191030048</v>
      </c>
      <c r="M12" s="35">
        <f t="shared" si="4"/>
        <v>9.1123851026584362</v>
      </c>
      <c r="N12" s="34">
        <v>9.3000000000000007</v>
      </c>
      <c r="O12" s="35">
        <f t="shared" si="5"/>
        <v>3.5199349704485808E-2</v>
      </c>
      <c r="P12" s="31">
        <f t="shared" si="6"/>
        <v>3.5199349704485808E-2</v>
      </c>
      <c r="Q12" s="31">
        <f t="shared" si="7"/>
        <v>2.0173644875437047E-2</v>
      </c>
      <c r="R12" s="31">
        <f t="shared" si="8"/>
        <v>2.0173644875437047E-2</v>
      </c>
      <c r="S12">
        <f t="shared" si="9"/>
        <v>0.18761489734156456</v>
      </c>
      <c r="T12" s="31">
        <f t="shared" si="10"/>
        <v>1</v>
      </c>
      <c r="U12" s="31"/>
      <c r="V12" s="31" t="s">
        <v>31</v>
      </c>
      <c r="W12" s="31"/>
      <c r="X12" s="31"/>
      <c r="Y12" s="31"/>
    </row>
    <row r="13" spans="1:25" x14ac:dyDescent="0.25">
      <c r="A13" s="31">
        <v>6</v>
      </c>
      <c r="B13" s="31">
        <v>6</v>
      </c>
      <c r="C13" s="31">
        <v>37</v>
      </c>
      <c r="D13" s="33">
        <v>0.28609038656121849</v>
      </c>
      <c r="E13" s="32">
        <v>433.55</v>
      </c>
      <c r="F13" s="31">
        <v>6.25E-2</v>
      </c>
      <c r="G13" s="31">
        <v>440</v>
      </c>
      <c r="H13" s="31">
        <v>0.12601626016260162</v>
      </c>
      <c r="I13" s="36">
        <f t="shared" si="0"/>
        <v>-1.7078911139289773E-2</v>
      </c>
      <c r="J13" s="36">
        <f t="shared" si="1"/>
        <v>0.49318683146621473</v>
      </c>
      <c r="K13" s="36">
        <f t="shared" si="2"/>
        <v>-0.11863747664061852</v>
      </c>
      <c r="L13" s="36">
        <f t="shared" si="3"/>
        <v>0.45278128647423777</v>
      </c>
      <c r="M13" s="35">
        <f t="shared" si="4"/>
        <v>16.160311456946346</v>
      </c>
      <c r="N13" s="34">
        <v>21</v>
      </c>
      <c r="O13" s="35">
        <f t="shared" si="5"/>
        <v>23.422585193764803</v>
      </c>
      <c r="P13" s="31">
        <f t="shared" si="6"/>
        <v>23.422585193764803</v>
      </c>
      <c r="Q13" s="31">
        <f t="shared" si="7"/>
        <v>0.23046135919303115</v>
      </c>
      <c r="R13" s="31">
        <f t="shared" si="8"/>
        <v>0.23046135919303115</v>
      </c>
      <c r="S13">
        <f t="shared" si="9"/>
        <v>4.8396885430536543</v>
      </c>
      <c r="T13" s="31">
        <f t="shared" si="10"/>
        <v>1</v>
      </c>
      <c r="U13" s="31"/>
      <c r="V13" s="31">
        <v>0.4291674958853941</v>
      </c>
      <c r="W13" s="31">
        <v>95.179513216977597</v>
      </c>
      <c r="X13" s="31" t="s">
        <v>40</v>
      </c>
      <c r="Y13" s="31">
        <v>95.179500000000004</v>
      </c>
    </row>
    <row r="14" spans="1:25" x14ac:dyDescent="0.25">
      <c r="A14" s="31">
        <v>7</v>
      </c>
      <c r="B14" s="31">
        <v>7</v>
      </c>
      <c r="C14" s="31">
        <v>19</v>
      </c>
      <c r="D14" s="33">
        <v>0.28441522709209094</v>
      </c>
      <c r="E14" s="32">
        <v>437.55</v>
      </c>
      <c r="F14" s="31">
        <v>6.25E-2</v>
      </c>
      <c r="G14" s="31">
        <v>440</v>
      </c>
      <c r="H14" s="31">
        <v>4.878048780487805E-2</v>
      </c>
      <c r="I14" s="36">
        <f t="shared" si="0"/>
        <v>-8.9464152188539654E-3</v>
      </c>
      <c r="J14" s="36">
        <f t="shared" si="1"/>
        <v>0.49643094432145429</v>
      </c>
      <c r="K14" s="36">
        <f t="shared" si="2"/>
        <v>-7.1763230352261245E-2</v>
      </c>
      <c r="L14" s="36">
        <f t="shared" si="3"/>
        <v>0.47139516763512412</v>
      </c>
      <c r="M14" s="35">
        <f t="shared" si="4"/>
        <v>10.430882316049832</v>
      </c>
      <c r="N14" s="34">
        <v>10.45</v>
      </c>
      <c r="O14" s="35">
        <f t="shared" si="5"/>
        <v>3.6548583961848127E-4</v>
      </c>
      <c r="P14" s="31">
        <f t="shared" si="6"/>
        <v>3.6548583961848127E-4</v>
      </c>
      <c r="Q14" s="31">
        <f t="shared" si="7"/>
        <v>1.8294434402073895E-3</v>
      </c>
      <c r="R14" s="31">
        <f t="shared" si="8"/>
        <v>1.8294434402073895E-3</v>
      </c>
      <c r="S14">
        <f t="shared" si="9"/>
        <v>1.9117683950167219E-2</v>
      </c>
      <c r="T14" s="31">
        <f t="shared" si="10"/>
        <v>1</v>
      </c>
      <c r="U14" s="31"/>
      <c r="V14" s="31"/>
      <c r="W14" s="31"/>
      <c r="X14" s="31"/>
      <c r="Y14" s="31"/>
    </row>
    <row r="15" spans="1:25" x14ac:dyDescent="0.25">
      <c r="A15" s="31">
        <v>7</v>
      </c>
      <c r="B15" s="31">
        <v>7</v>
      </c>
      <c r="C15" s="31">
        <v>37</v>
      </c>
      <c r="D15" s="33">
        <v>0.28441522709209094</v>
      </c>
      <c r="E15" s="32">
        <v>437.55</v>
      </c>
      <c r="F15" s="31">
        <v>6.25E-2</v>
      </c>
      <c r="G15" s="31">
        <v>440</v>
      </c>
      <c r="H15" s="31">
        <v>0.12195121951219512</v>
      </c>
      <c r="I15" s="36">
        <f t="shared" si="0"/>
        <v>7.0182257786857896E-2</v>
      </c>
      <c r="J15" s="36">
        <f t="shared" si="1"/>
        <v>0.52797570213226352</v>
      </c>
      <c r="K15" s="36">
        <f t="shared" si="2"/>
        <v>-2.913984780279251E-2</v>
      </c>
      <c r="L15" s="36">
        <f t="shared" si="3"/>
        <v>0.48837652766486955</v>
      </c>
      <c r="M15" s="35">
        <f t="shared" si="4"/>
        <v>17.761718435354766</v>
      </c>
      <c r="N15" s="34">
        <v>22.25</v>
      </c>
      <c r="O15" s="35">
        <f t="shared" si="5"/>
        <v>20.144671403534272</v>
      </c>
      <c r="P15" s="31">
        <f t="shared" si="6"/>
        <v>20.144671403534272</v>
      </c>
      <c r="Q15" s="31">
        <f t="shared" si="7"/>
        <v>0.20172051975933639</v>
      </c>
      <c r="R15" s="31">
        <f t="shared" si="8"/>
        <v>0.20172051975933639</v>
      </c>
      <c r="S15">
        <f t="shared" si="9"/>
        <v>4.4882815646452343</v>
      </c>
      <c r="T15" s="31">
        <f t="shared" si="10"/>
        <v>1</v>
      </c>
      <c r="U15" s="31"/>
      <c r="V15" s="31"/>
      <c r="W15" s="31"/>
      <c r="X15" s="31"/>
      <c r="Y15" s="31"/>
    </row>
    <row r="16" spans="1:25" x14ac:dyDescent="0.25">
      <c r="A16" s="31">
        <v>7</v>
      </c>
      <c r="B16" s="31">
        <v>7</v>
      </c>
      <c r="C16" s="31">
        <v>60</v>
      </c>
      <c r="D16" s="33">
        <v>0.28441522709209094</v>
      </c>
      <c r="E16" s="32">
        <v>437.55</v>
      </c>
      <c r="F16" s="31">
        <v>6.25E-2</v>
      </c>
      <c r="G16" s="31">
        <v>440</v>
      </c>
      <c r="H16" s="31">
        <v>0.21544715447154472</v>
      </c>
      <c r="I16" s="36">
        <f t="shared" si="0"/>
        <v>0.12571060282221333</v>
      </c>
      <c r="J16" s="36">
        <f t="shared" si="1"/>
        <v>0.55001949569174546</v>
      </c>
      <c r="K16" s="36">
        <f t="shared" si="2"/>
        <v>-6.3043805337638925E-3</v>
      </c>
      <c r="L16" s="36">
        <f t="shared" si="3"/>
        <v>0.49748493271366739</v>
      </c>
      <c r="M16" s="35">
        <f t="shared" si="4"/>
        <v>24.695401147584704</v>
      </c>
      <c r="N16" s="34">
        <v>30</v>
      </c>
      <c r="O16" s="35">
        <f t="shared" si="5"/>
        <v>28.138768985045676</v>
      </c>
      <c r="P16" s="31">
        <f t="shared" si="6"/>
        <v>28.138768985045676</v>
      </c>
      <c r="Q16" s="31">
        <f t="shared" si="7"/>
        <v>0.17681996174717654</v>
      </c>
      <c r="R16" s="31">
        <f t="shared" si="8"/>
        <v>0.17681996174717654</v>
      </c>
      <c r="S16">
        <f t="shared" si="9"/>
        <v>5.3045988524152961</v>
      </c>
      <c r="T16" s="31">
        <f t="shared" si="10"/>
        <v>1</v>
      </c>
      <c r="U16" s="31"/>
      <c r="V16" s="31"/>
      <c r="W16" s="31"/>
      <c r="X16" s="31"/>
      <c r="Y16" s="31"/>
    </row>
    <row r="17" spans="1:25" x14ac:dyDescent="0.25">
      <c r="A17" s="31">
        <v>8</v>
      </c>
      <c r="B17" s="31">
        <v>8</v>
      </c>
      <c r="C17" s="31">
        <v>19</v>
      </c>
      <c r="D17" s="33">
        <v>0.28443888283544183</v>
      </c>
      <c r="E17" s="32">
        <v>433.3</v>
      </c>
      <c r="F17" s="31">
        <v>6.25E-2</v>
      </c>
      <c r="G17" s="31">
        <v>440</v>
      </c>
      <c r="H17" s="31">
        <v>4.4715447154471545E-2</v>
      </c>
      <c r="I17" s="36">
        <f t="shared" si="0"/>
        <v>-0.17857460642751069</v>
      </c>
      <c r="J17" s="36">
        <f t="shared" si="1"/>
        <v>0.42913586754599098</v>
      </c>
      <c r="K17" s="36">
        <f t="shared" si="2"/>
        <v>-0.23872213030910583</v>
      </c>
      <c r="L17" s="36">
        <f t="shared" si="3"/>
        <v>0.40566052765435756</v>
      </c>
      <c r="M17" s="35">
        <f t="shared" si="4"/>
        <v>7.9520733708568798</v>
      </c>
      <c r="N17" s="34">
        <v>8.15</v>
      </c>
      <c r="O17" s="35">
        <f t="shared" si="5"/>
        <v>3.917495052395837E-2</v>
      </c>
      <c r="P17" s="31">
        <f t="shared" si="6"/>
        <v>3.917495052395837E-2</v>
      </c>
      <c r="Q17" s="31">
        <f t="shared" si="7"/>
        <v>2.4285475968481046E-2</v>
      </c>
      <c r="R17" s="31">
        <f t="shared" si="8"/>
        <v>2.4285475968481046E-2</v>
      </c>
      <c r="S17">
        <f t="shared" si="9"/>
        <v>0.19792662914312054</v>
      </c>
      <c r="T17" s="31">
        <f t="shared" si="10"/>
        <v>1</v>
      </c>
      <c r="U17" s="31"/>
      <c r="V17" s="31"/>
      <c r="W17" s="31"/>
      <c r="X17" s="31"/>
      <c r="Y17" s="31"/>
    </row>
    <row r="18" spans="1:25" x14ac:dyDescent="0.25">
      <c r="A18" s="31">
        <v>8</v>
      </c>
      <c r="B18" s="31">
        <v>8</v>
      </c>
      <c r="C18" s="31">
        <v>37</v>
      </c>
      <c r="D18" s="33">
        <v>0.28443888283544183</v>
      </c>
      <c r="E18" s="32">
        <v>433.3</v>
      </c>
      <c r="F18" s="31">
        <v>6.25E-2</v>
      </c>
      <c r="G18" s="31">
        <v>440</v>
      </c>
      <c r="H18" s="31">
        <v>0.11788617886178862</v>
      </c>
      <c r="I18" s="36">
        <f t="shared" si="0"/>
        <v>-3.2845237625439297E-2</v>
      </c>
      <c r="J18" s="36">
        <f t="shared" si="1"/>
        <v>0.4868990016242673</v>
      </c>
      <c r="K18" s="36">
        <f t="shared" si="2"/>
        <v>-0.13050606732958547</v>
      </c>
      <c r="L18" s="36">
        <f t="shared" si="3"/>
        <v>0.44808302708151199</v>
      </c>
      <c r="M18" s="35">
        <f t="shared" si="4"/>
        <v>15.26409409837413</v>
      </c>
      <c r="N18" s="34">
        <v>20</v>
      </c>
      <c r="O18" s="35">
        <f t="shared" si="5"/>
        <v>22.428804709054742</v>
      </c>
      <c r="P18" s="31">
        <f t="shared" si="6"/>
        <v>22.428804709054742</v>
      </c>
      <c r="Q18" s="31">
        <f t="shared" si="7"/>
        <v>0.23679529508129349</v>
      </c>
      <c r="R18" s="31">
        <f t="shared" si="8"/>
        <v>0.23679529508129349</v>
      </c>
      <c r="S18">
        <f t="shared" si="9"/>
        <v>4.7359059016258698</v>
      </c>
      <c r="T18" s="31">
        <f t="shared" si="10"/>
        <v>1</v>
      </c>
      <c r="U18" s="31"/>
      <c r="V18" s="31"/>
      <c r="W18" s="31"/>
      <c r="X18" s="31"/>
      <c r="Y18" s="31"/>
    </row>
    <row r="19" spans="1:25" x14ac:dyDescent="0.25">
      <c r="A19" s="31">
        <v>9</v>
      </c>
      <c r="B19" s="31">
        <v>9</v>
      </c>
      <c r="C19" s="31">
        <v>19</v>
      </c>
      <c r="D19" s="33">
        <v>0.284691277429161</v>
      </c>
      <c r="E19" s="32">
        <v>434.75</v>
      </c>
      <c r="F19" s="31">
        <v>6.25E-2</v>
      </c>
      <c r="G19" s="31">
        <v>440</v>
      </c>
      <c r="H19" s="31">
        <v>4.065040650406504E-2</v>
      </c>
      <c r="I19" s="36">
        <f t="shared" si="0"/>
        <v>-0.13616164582584292</v>
      </c>
      <c r="J19" s="36">
        <f t="shared" si="1"/>
        <v>0.44584674746042641</v>
      </c>
      <c r="K19" s="36">
        <f t="shared" si="2"/>
        <v>-0.19356094734430052</v>
      </c>
      <c r="L19" s="36">
        <f t="shared" si="3"/>
        <v>0.4232598396556696</v>
      </c>
      <c r="M19" s="35">
        <f t="shared" si="4"/>
        <v>8.0700997810462525</v>
      </c>
      <c r="N19" s="34">
        <v>7.85</v>
      </c>
      <c r="O19" s="35">
        <f t="shared" si="5"/>
        <v>4.8443913616608436E-2</v>
      </c>
      <c r="P19" s="31">
        <f t="shared" si="6"/>
        <v>4.8443913616608436E-2</v>
      </c>
      <c r="Q19" s="31">
        <f t="shared" si="7"/>
        <v>2.8038188668312463E-2</v>
      </c>
      <c r="R19" s="31">
        <f t="shared" si="8"/>
        <v>2.8038188668312463E-2</v>
      </c>
      <c r="S19">
        <f t="shared" si="9"/>
        <v>-0.22009978104625283</v>
      </c>
      <c r="T19" s="31">
        <f t="shared" si="10"/>
        <v>0</v>
      </c>
      <c r="U19" s="31"/>
      <c r="V19" s="31"/>
      <c r="W19" s="31"/>
      <c r="X19" s="31"/>
      <c r="Y19" s="31"/>
    </row>
    <row r="20" spans="1:25" x14ac:dyDescent="0.25">
      <c r="A20" s="31">
        <v>9</v>
      </c>
      <c r="B20" s="31">
        <v>9</v>
      </c>
      <c r="C20" s="31">
        <v>37</v>
      </c>
      <c r="D20" s="33">
        <v>0.284691277429161</v>
      </c>
      <c r="E20" s="32">
        <v>434.75</v>
      </c>
      <c r="F20" s="31">
        <v>6.25E-2</v>
      </c>
      <c r="G20" s="31">
        <v>440</v>
      </c>
      <c r="H20" s="31">
        <v>0.11382113821138211</v>
      </c>
      <c r="I20" s="36">
        <f t="shared" si="0"/>
        <v>-2.8860832510043269E-3</v>
      </c>
      <c r="J20" s="36">
        <f t="shared" si="1"/>
        <v>0.49884862096481364</v>
      </c>
      <c r="K20" s="36">
        <f t="shared" si="2"/>
        <v>-9.8933485513944611E-2</v>
      </c>
      <c r="L20" s="36">
        <f t="shared" si="3"/>
        <v>0.46059554086141641</v>
      </c>
      <c r="M20" s="35">
        <f t="shared" si="4"/>
        <v>15.648985610155762</v>
      </c>
      <c r="N20" s="34">
        <v>21.1</v>
      </c>
      <c r="O20" s="35">
        <f t="shared" si="5"/>
        <v>29.713557878288967</v>
      </c>
      <c r="P20" s="31">
        <f t="shared" si="6"/>
        <v>29.713557878288967</v>
      </c>
      <c r="Q20" s="31">
        <f t="shared" si="7"/>
        <v>0.25834191421062747</v>
      </c>
      <c r="R20" s="31">
        <f t="shared" si="8"/>
        <v>0.25834191421062747</v>
      </c>
      <c r="S20">
        <f t="shared" si="9"/>
        <v>5.4510143898442394</v>
      </c>
      <c r="T20" s="31">
        <f t="shared" si="10"/>
        <v>1</v>
      </c>
      <c r="U20" s="31"/>
      <c r="V20" s="31"/>
      <c r="W20" s="31"/>
      <c r="X20" s="31"/>
      <c r="Y20" s="31"/>
    </row>
    <row r="21" spans="1:25" x14ac:dyDescent="0.25">
      <c r="A21" s="31">
        <v>10</v>
      </c>
      <c r="B21" s="31">
        <v>10</v>
      </c>
      <c r="C21" s="31">
        <v>19</v>
      </c>
      <c r="D21" s="33">
        <v>0.28377297604025681</v>
      </c>
      <c r="E21" s="32">
        <v>437.1</v>
      </c>
      <c r="F21" s="31">
        <v>6.25E-2</v>
      </c>
      <c r="G21" s="31">
        <v>440</v>
      </c>
      <c r="H21" s="31">
        <v>3.6585365853658534E-2</v>
      </c>
      <c r="I21" s="36">
        <f t="shared" si="0"/>
        <v>-5.2564151710623161E-2</v>
      </c>
      <c r="J21" s="36">
        <f t="shared" si="1"/>
        <v>0.479039590127329</v>
      </c>
      <c r="K21" s="36">
        <f t="shared" si="2"/>
        <v>-0.10684226410660767</v>
      </c>
      <c r="L21" s="36">
        <f t="shared" si="3"/>
        <v>0.45745705872315445</v>
      </c>
      <c r="M21" s="35">
        <f t="shared" si="4"/>
        <v>8.5668196419582046</v>
      </c>
      <c r="N21" s="34">
        <v>8.1</v>
      </c>
      <c r="O21" s="35">
        <f t="shared" si="5"/>
        <v>0.21792057811798662</v>
      </c>
      <c r="P21" s="31">
        <f t="shared" si="6"/>
        <v>0.21792057811798662</v>
      </c>
      <c r="Q21" s="31">
        <f t="shared" si="7"/>
        <v>5.7632054562741349E-2</v>
      </c>
      <c r="R21" s="31">
        <f t="shared" si="8"/>
        <v>5.7632054562741349E-2</v>
      </c>
      <c r="S21">
        <f t="shared" si="9"/>
        <v>-0.46681964195820491</v>
      </c>
      <c r="T21" s="31">
        <f t="shared" si="10"/>
        <v>0</v>
      </c>
      <c r="U21" s="31"/>
      <c r="V21" s="31"/>
      <c r="W21" s="31"/>
      <c r="X21" s="31"/>
      <c r="Y21" s="31"/>
    </row>
    <row r="22" spans="1:25" x14ac:dyDescent="0.25">
      <c r="A22" s="31">
        <v>10</v>
      </c>
      <c r="B22" s="31">
        <v>10</v>
      </c>
      <c r="C22" s="31">
        <v>37</v>
      </c>
      <c r="D22" s="33">
        <v>0.28377297604025681</v>
      </c>
      <c r="E22" s="32">
        <v>437.1</v>
      </c>
      <c r="F22" s="31">
        <v>6.25E-2</v>
      </c>
      <c r="G22" s="31">
        <v>440</v>
      </c>
      <c r="H22" s="31">
        <v>0.10975609756097561</v>
      </c>
      <c r="I22" s="36">
        <f t="shared" si="0"/>
        <v>4.9633866167811791E-2</v>
      </c>
      <c r="J22" s="36">
        <f t="shared" si="1"/>
        <v>0.51979292070911931</v>
      </c>
      <c r="K22" s="36">
        <f t="shared" si="2"/>
        <v>-4.4378582240967468E-2</v>
      </c>
      <c r="L22" s="36">
        <f t="shared" si="3"/>
        <v>0.48230131686090599</v>
      </c>
      <c r="M22" s="35">
        <f t="shared" si="4"/>
        <v>16.439651191602223</v>
      </c>
      <c r="N22" s="34">
        <v>20.7</v>
      </c>
      <c r="O22" s="35">
        <f t="shared" si="5"/>
        <v>18.150571969216347</v>
      </c>
      <c r="P22" s="31">
        <f t="shared" si="6"/>
        <v>18.150571969216347</v>
      </c>
      <c r="Q22" s="31">
        <f t="shared" si="7"/>
        <v>0.2058139520965109</v>
      </c>
      <c r="R22" s="31">
        <f t="shared" si="8"/>
        <v>0.2058139520965109</v>
      </c>
      <c r="S22">
        <f t="shared" si="9"/>
        <v>4.2603488083977759</v>
      </c>
      <c r="T22" s="31">
        <f t="shared" si="10"/>
        <v>1</v>
      </c>
      <c r="U22" s="31"/>
      <c r="V22" s="31"/>
      <c r="W22" s="31"/>
      <c r="X22" s="31"/>
      <c r="Y22" s="31"/>
    </row>
    <row r="23" spans="1:25" x14ac:dyDescent="0.25">
      <c r="A23" s="31">
        <v>11</v>
      </c>
      <c r="B23" s="31">
        <v>11</v>
      </c>
      <c r="C23" s="31">
        <v>19</v>
      </c>
      <c r="D23" s="33">
        <v>0.28373410213323447</v>
      </c>
      <c r="E23" s="32">
        <v>432.35</v>
      </c>
      <c r="F23" s="31">
        <v>6.25E-2</v>
      </c>
      <c r="G23" s="31">
        <v>440</v>
      </c>
      <c r="H23" s="31">
        <v>3.2520325203252036E-2</v>
      </c>
      <c r="I23" s="36">
        <f t="shared" si="0"/>
        <v>-0.2774790017426445</v>
      </c>
      <c r="J23" s="36">
        <f t="shared" si="1"/>
        <v>0.39070616361138599</v>
      </c>
      <c r="K23" s="36">
        <f t="shared" si="2"/>
        <v>-0.3286458865852776</v>
      </c>
      <c r="L23" s="36">
        <f t="shared" si="3"/>
        <v>0.37121168018693135</v>
      </c>
      <c r="M23" s="35">
        <f t="shared" si="4"/>
        <v>5.9203113330213455</v>
      </c>
      <c r="N23" s="34">
        <v>5.7</v>
      </c>
      <c r="O23" s="35">
        <f t="shared" si="5"/>
        <v>4.853708345764212E-2</v>
      </c>
      <c r="P23" s="31">
        <f t="shared" si="6"/>
        <v>4.853708345764212E-2</v>
      </c>
      <c r="Q23" s="31">
        <f t="shared" si="7"/>
        <v>3.8651111056376371E-2</v>
      </c>
      <c r="R23" s="31">
        <f t="shared" si="8"/>
        <v>3.8651111056376371E-2</v>
      </c>
      <c r="S23">
        <f t="shared" si="9"/>
        <v>-0.22031133302134531</v>
      </c>
      <c r="T23" s="31">
        <f t="shared" si="10"/>
        <v>0</v>
      </c>
      <c r="U23" s="31"/>
      <c r="V23" s="31"/>
      <c r="W23" s="31"/>
      <c r="X23" s="31"/>
      <c r="Y23" s="31"/>
    </row>
    <row r="24" spans="1:25" x14ac:dyDescent="0.25">
      <c r="A24" s="31">
        <v>11</v>
      </c>
      <c r="B24" s="31">
        <v>11</v>
      </c>
      <c r="C24" s="31">
        <v>37</v>
      </c>
      <c r="D24" s="33">
        <v>0.28373410213323447</v>
      </c>
      <c r="E24" s="32">
        <v>432.35</v>
      </c>
      <c r="F24" s="31">
        <v>6.25E-2</v>
      </c>
      <c r="G24" s="31">
        <v>440</v>
      </c>
      <c r="H24" s="31">
        <v>0.10569105691056911</v>
      </c>
      <c r="I24" s="36">
        <f t="shared" si="0"/>
        <v>-7.2409846827711954E-2</v>
      </c>
      <c r="J24" s="36">
        <f t="shared" si="1"/>
        <v>0.4711378743658115</v>
      </c>
      <c r="K24" s="36">
        <f t="shared" si="2"/>
        <v>-0.16465226028064936</v>
      </c>
      <c r="L24" s="36">
        <f t="shared" si="3"/>
        <v>0.43460884738720112</v>
      </c>
      <c r="M24" s="35">
        <f t="shared" si="4"/>
        <v>13.727596555462554</v>
      </c>
      <c r="N24" s="34">
        <v>17.95</v>
      </c>
      <c r="O24" s="35">
        <f t="shared" si="5"/>
        <v>17.828690848441681</v>
      </c>
      <c r="P24" s="31">
        <f t="shared" si="6"/>
        <v>17.828690848441681</v>
      </c>
      <c r="Q24" s="31">
        <f t="shared" si="7"/>
        <v>0.23523138966782425</v>
      </c>
      <c r="R24" s="31">
        <f t="shared" si="8"/>
        <v>0.23523138966782425</v>
      </c>
      <c r="S24">
        <f t="shared" si="9"/>
        <v>4.222403444537445</v>
      </c>
      <c r="T24" s="31">
        <f t="shared" si="10"/>
        <v>1</v>
      </c>
      <c r="U24" s="31"/>
      <c r="V24" s="31"/>
      <c r="W24" s="31"/>
      <c r="X24" s="31"/>
      <c r="Y24" s="31"/>
    </row>
    <row r="25" spans="1:25" x14ac:dyDescent="0.25">
      <c r="A25" s="31">
        <v>12</v>
      </c>
      <c r="B25" s="31">
        <v>12</v>
      </c>
      <c r="C25" s="31">
        <v>19</v>
      </c>
      <c r="D25" s="33">
        <v>0.28404414117771776</v>
      </c>
      <c r="E25" s="32">
        <v>421.9</v>
      </c>
      <c r="F25" s="31">
        <v>6.25E-2</v>
      </c>
      <c r="G25" s="31">
        <v>440</v>
      </c>
      <c r="H25" s="31">
        <v>2.8455284552845527E-2</v>
      </c>
      <c r="I25" s="36">
        <f t="shared" si="0"/>
        <v>-0.81561991235758813</v>
      </c>
      <c r="J25" s="36">
        <f t="shared" si="1"/>
        <v>0.20735877857396848</v>
      </c>
      <c r="K25" s="36">
        <f t="shared" si="2"/>
        <v>-0.86353445005345431</v>
      </c>
      <c r="L25" s="36">
        <f t="shared" si="3"/>
        <v>0.19392184338801119</v>
      </c>
      <c r="M25" s="35">
        <f t="shared" si="4"/>
        <v>2.310670515218618</v>
      </c>
      <c r="N25" s="34">
        <v>2.4500000000000002</v>
      </c>
      <c r="O25" s="35">
        <f t="shared" si="5"/>
        <v>1.9412705329445411E-2</v>
      </c>
      <c r="P25" s="31">
        <f t="shared" si="6"/>
        <v>1.9412705329445411E-2</v>
      </c>
      <c r="Q25" s="31">
        <f t="shared" si="7"/>
        <v>5.6869177461788642E-2</v>
      </c>
      <c r="R25" s="31">
        <f t="shared" si="8"/>
        <v>5.6869177461788642E-2</v>
      </c>
      <c r="S25">
        <f t="shared" si="9"/>
        <v>0.13932948478138218</v>
      </c>
      <c r="T25" s="31">
        <f t="shared" si="10"/>
        <v>1</v>
      </c>
      <c r="U25" s="31"/>
      <c r="V25" s="31"/>
      <c r="W25" s="31"/>
      <c r="X25" s="31"/>
      <c r="Y25" s="31"/>
    </row>
    <row r="26" spans="1:25" x14ac:dyDescent="0.25">
      <c r="A26" s="31">
        <v>12</v>
      </c>
      <c r="B26" s="31">
        <v>12</v>
      </c>
      <c r="C26" s="31">
        <v>37</v>
      </c>
      <c r="D26" s="33">
        <v>0.28404414117771776</v>
      </c>
      <c r="E26" s="32">
        <v>421.9</v>
      </c>
      <c r="F26" s="31">
        <v>6.25E-2</v>
      </c>
      <c r="G26" s="31">
        <v>440</v>
      </c>
      <c r="H26" s="31">
        <v>0.1016260162601626</v>
      </c>
      <c r="I26" s="36">
        <f t="shared" si="0"/>
        <v>-0.34848311324709952</v>
      </c>
      <c r="J26" s="36">
        <f t="shared" si="1"/>
        <v>0.36373869684047</v>
      </c>
      <c r="K26" s="36">
        <f t="shared" si="2"/>
        <v>-0.43903307819559356</v>
      </c>
      <c r="L26" s="36">
        <f t="shared" si="3"/>
        <v>0.33031878421670757</v>
      </c>
      <c r="M26" s="35">
        <f t="shared" si="4"/>
        <v>9.0413126053662722</v>
      </c>
      <c r="N26" s="34">
        <v>13.25</v>
      </c>
      <c r="O26" s="35">
        <f t="shared" si="5"/>
        <v>17.713049585748834</v>
      </c>
      <c r="P26" s="31">
        <f t="shared" si="6"/>
        <v>17.713049585748834</v>
      </c>
      <c r="Q26" s="31">
        <f t="shared" si="7"/>
        <v>0.31763678450065869</v>
      </c>
      <c r="R26" s="31">
        <f t="shared" si="8"/>
        <v>0.31763678450065869</v>
      </c>
      <c r="S26">
        <f t="shared" si="9"/>
        <v>4.2086873946337278</v>
      </c>
      <c r="T26" s="31">
        <f t="shared" si="10"/>
        <v>1</v>
      </c>
      <c r="U26" s="31"/>
      <c r="V26" s="31"/>
      <c r="W26" s="31"/>
      <c r="X26" s="31"/>
      <c r="Y26" s="31"/>
    </row>
    <row r="27" spans="1:25" x14ac:dyDescent="0.25">
      <c r="A27" s="31">
        <v>13</v>
      </c>
      <c r="B27" s="31">
        <v>13</v>
      </c>
      <c r="C27" s="31">
        <v>19</v>
      </c>
      <c r="D27" s="33">
        <v>0.28566489604394102</v>
      </c>
      <c r="E27" s="32">
        <v>422.95</v>
      </c>
      <c r="F27" s="31">
        <v>6.25E-2</v>
      </c>
      <c r="G27" s="31">
        <v>440</v>
      </c>
      <c r="H27" s="31">
        <v>2.4390243902439025E-2</v>
      </c>
      <c r="I27" s="36">
        <f t="shared" si="0"/>
        <v>-0.82937466942068228</v>
      </c>
      <c r="J27" s="36">
        <f t="shared" si="1"/>
        <v>0.20344621520463119</v>
      </c>
      <c r="K27" s="36">
        <f t="shared" si="2"/>
        <v>-0.87398803087538213</v>
      </c>
      <c r="L27" s="36">
        <f t="shared" si="3"/>
        <v>0.19106238599037195</v>
      </c>
      <c r="M27" s="35">
        <f t="shared" si="4"/>
        <v>2.1081808584832942</v>
      </c>
      <c r="N27" s="34">
        <v>2.65</v>
      </c>
      <c r="O27" s="35">
        <f t="shared" si="5"/>
        <v>0.29356798211390001</v>
      </c>
      <c r="P27" s="31">
        <f t="shared" si="6"/>
        <v>0.29356798211390001</v>
      </c>
      <c r="Q27" s="31">
        <f t="shared" si="7"/>
        <v>0.20446005340253048</v>
      </c>
      <c r="R27" s="31">
        <f t="shared" si="8"/>
        <v>0.20446005340253048</v>
      </c>
      <c r="S27">
        <f t="shared" si="9"/>
        <v>0.54181914151670574</v>
      </c>
      <c r="T27" s="31">
        <f t="shared" si="10"/>
        <v>1</v>
      </c>
      <c r="U27" s="31"/>
      <c r="V27" s="31"/>
      <c r="W27" s="31"/>
      <c r="X27" s="31"/>
      <c r="Y27" s="31"/>
    </row>
    <row r="28" spans="1:25" x14ac:dyDescent="0.25">
      <c r="A28" s="31">
        <v>13</v>
      </c>
      <c r="B28" s="31">
        <v>13</v>
      </c>
      <c r="C28" s="31">
        <v>37</v>
      </c>
      <c r="D28" s="33">
        <v>0.28566489604394102</v>
      </c>
      <c r="E28" s="32">
        <v>422.95</v>
      </c>
      <c r="F28" s="31">
        <v>6.25E-2</v>
      </c>
      <c r="G28" s="31">
        <v>440</v>
      </c>
      <c r="H28" s="31">
        <v>9.7560975609756101E-2</v>
      </c>
      <c r="I28" s="36">
        <f t="shared" si="0"/>
        <v>-0.32997393814400161</v>
      </c>
      <c r="J28" s="36">
        <f t="shared" si="1"/>
        <v>0.37070982728851393</v>
      </c>
      <c r="K28" s="36">
        <f t="shared" si="2"/>
        <v>-0.41920066105340131</v>
      </c>
      <c r="L28" s="36">
        <f t="shared" si="3"/>
        <v>0.33753474451280724</v>
      </c>
      <c r="M28" s="35">
        <f t="shared" si="4"/>
        <v>9.1792595732333666</v>
      </c>
      <c r="N28" s="34">
        <v>13.15</v>
      </c>
      <c r="O28" s="35">
        <f t="shared" si="5"/>
        <v>15.766779536758868</v>
      </c>
      <c r="P28" s="31">
        <f t="shared" si="6"/>
        <v>15.766779536758868</v>
      </c>
      <c r="Q28" s="31">
        <f t="shared" si="7"/>
        <v>0.30195744690240561</v>
      </c>
      <c r="R28" s="31">
        <f t="shared" si="8"/>
        <v>0.30195744690240561</v>
      </c>
      <c r="S28">
        <f t="shared" si="9"/>
        <v>3.9707404267666337</v>
      </c>
      <c r="T28" s="31">
        <f t="shared" si="10"/>
        <v>1</v>
      </c>
      <c r="U28" s="31"/>
      <c r="V28" s="31"/>
      <c r="W28" s="31"/>
      <c r="X28" s="31"/>
      <c r="Y28" s="31"/>
    </row>
    <row r="29" spans="1:25" x14ac:dyDescent="0.25">
      <c r="A29" s="31">
        <v>14</v>
      </c>
      <c r="B29" s="31">
        <v>14</v>
      </c>
      <c r="C29" s="31">
        <v>19</v>
      </c>
      <c r="D29" s="33">
        <v>0.28569971619052015</v>
      </c>
      <c r="E29" s="32">
        <v>418.95</v>
      </c>
      <c r="F29" s="31">
        <v>6.25E-2</v>
      </c>
      <c r="G29" s="31">
        <v>440</v>
      </c>
      <c r="H29" s="31">
        <v>2.032520325203252E-2</v>
      </c>
      <c r="I29" s="36">
        <f t="shared" si="0"/>
        <v>-1.1520234971153129</v>
      </c>
      <c r="J29" s="36">
        <f t="shared" si="1"/>
        <v>0.124655708947754</v>
      </c>
      <c r="K29" s="36">
        <f t="shared" si="2"/>
        <v>-1.1927547020260763</v>
      </c>
      <c r="L29" s="36">
        <f t="shared" si="3"/>
        <v>0.11648272762830227</v>
      </c>
      <c r="M29" s="35">
        <f t="shared" si="4"/>
        <v>1.0371749866912765</v>
      </c>
      <c r="N29" s="34">
        <v>1.9</v>
      </c>
      <c r="O29" s="35">
        <f t="shared" si="5"/>
        <v>0.74446700359119877</v>
      </c>
      <c r="P29" s="31">
        <f t="shared" si="6"/>
        <v>0.74446700359119877</v>
      </c>
      <c r="Q29" s="31">
        <f t="shared" si="7"/>
        <v>0.45411842805722286</v>
      </c>
      <c r="R29" s="31">
        <f t="shared" si="8"/>
        <v>0.45411842805722286</v>
      </c>
      <c r="S29">
        <f t="shared" si="9"/>
        <v>0.86282501330872341</v>
      </c>
      <c r="T29" s="31">
        <f t="shared" si="10"/>
        <v>1</v>
      </c>
      <c r="U29" s="31"/>
      <c r="V29" s="31"/>
      <c r="W29" s="31"/>
      <c r="X29" s="31"/>
      <c r="Y29" s="31"/>
    </row>
    <row r="30" spans="1:25" x14ac:dyDescent="0.25">
      <c r="A30" s="31">
        <v>14</v>
      </c>
      <c r="B30" s="31">
        <v>14</v>
      </c>
      <c r="C30" s="31">
        <v>37</v>
      </c>
      <c r="D30" s="33">
        <v>0.28569971619052015</v>
      </c>
      <c r="E30" s="32">
        <v>418.95</v>
      </c>
      <c r="F30" s="31">
        <v>6.25E-2</v>
      </c>
      <c r="G30" s="31">
        <v>440</v>
      </c>
      <c r="H30" s="31">
        <v>9.3495934959349589E-2</v>
      </c>
      <c r="I30" s="36">
        <f t="shared" si="0"/>
        <v>-0.45060054137895433</v>
      </c>
      <c r="J30" s="36">
        <f t="shared" si="1"/>
        <v>0.32613873819451622</v>
      </c>
      <c r="K30" s="36">
        <f t="shared" si="2"/>
        <v>-0.53795924355578351</v>
      </c>
      <c r="L30" s="36">
        <f t="shared" si="3"/>
        <v>0.2953025931637715</v>
      </c>
      <c r="M30" s="35">
        <f t="shared" si="4"/>
        <v>7.4597330930485271</v>
      </c>
      <c r="N30" s="34">
        <v>11.45</v>
      </c>
      <c r="O30" s="35">
        <f t="shared" si="5"/>
        <v>15.922229988712068</v>
      </c>
      <c r="P30" s="31">
        <f t="shared" si="6"/>
        <v>15.922229988712068</v>
      </c>
      <c r="Q30" s="31">
        <f t="shared" si="7"/>
        <v>0.34849492637130763</v>
      </c>
      <c r="R30" s="31">
        <f t="shared" si="8"/>
        <v>0.34849492637130763</v>
      </c>
      <c r="S30">
        <f t="shared" si="9"/>
        <v>3.9902669069514722</v>
      </c>
      <c r="T30" s="31">
        <f t="shared" si="10"/>
        <v>1</v>
      </c>
      <c r="U30" s="31"/>
      <c r="V30" s="31"/>
      <c r="W30" s="31"/>
      <c r="X30" s="31"/>
      <c r="Y30" s="31"/>
    </row>
    <row r="31" spans="1:25" x14ac:dyDescent="0.25">
      <c r="A31" s="31">
        <v>15</v>
      </c>
      <c r="B31" s="31">
        <v>15</v>
      </c>
      <c r="C31" s="31">
        <v>19</v>
      </c>
      <c r="D31" s="33">
        <v>0.28559106637117454</v>
      </c>
      <c r="E31" s="32">
        <v>418.05</v>
      </c>
      <c r="F31" s="31">
        <v>6.25E-2</v>
      </c>
      <c r="G31" s="31">
        <v>440</v>
      </c>
      <c r="H31" s="31">
        <v>1.6260162601626018E-2</v>
      </c>
      <c r="I31" s="36">
        <f t="shared" si="0"/>
        <v>-1.3590901654116756</v>
      </c>
      <c r="J31" s="36">
        <f t="shared" si="1"/>
        <v>8.705900941621901E-2</v>
      </c>
      <c r="K31" s="36">
        <f t="shared" si="2"/>
        <v>-1.395507408087113</v>
      </c>
      <c r="L31" s="36">
        <f t="shared" si="3"/>
        <v>8.1431441208228914E-2</v>
      </c>
      <c r="M31" s="35">
        <f t="shared" si="4"/>
        <v>0.6015786919037609</v>
      </c>
      <c r="N31" s="34">
        <v>1.25</v>
      </c>
      <c r="O31" s="35">
        <f t="shared" si="5"/>
        <v>0.42045019279323781</v>
      </c>
      <c r="P31" s="31">
        <f t="shared" si="6"/>
        <v>0.42045019279323781</v>
      </c>
      <c r="Q31" s="31">
        <f t="shared" si="7"/>
        <v>0.51873704647699126</v>
      </c>
      <c r="R31" s="31">
        <f t="shared" si="8"/>
        <v>0.51873704647699126</v>
      </c>
      <c r="S31">
        <f t="shared" si="9"/>
        <v>0.6484213080962391</v>
      </c>
      <c r="T31" s="31">
        <f t="shared" si="10"/>
        <v>1</v>
      </c>
      <c r="U31" s="31"/>
      <c r="V31" s="31"/>
      <c r="W31" s="31"/>
      <c r="X31" s="31"/>
      <c r="Y31" s="31"/>
    </row>
    <row r="32" spans="1:25" x14ac:dyDescent="0.25">
      <c r="A32" s="31">
        <v>15</v>
      </c>
      <c r="B32" s="31">
        <v>15</v>
      </c>
      <c r="C32" s="31">
        <v>37</v>
      </c>
      <c r="D32" s="33">
        <v>0.28559106637117454</v>
      </c>
      <c r="E32" s="32">
        <v>418.05</v>
      </c>
      <c r="F32" s="31">
        <v>6.25E-2</v>
      </c>
      <c r="G32" s="31">
        <v>440</v>
      </c>
      <c r="H32" s="31">
        <v>8.943089430894309E-2</v>
      </c>
      <c r="I32" s="36">
        <f t="shared" si="0"/>
        <v>-0.49103292997442571</v>
      </c>
      <c r="J32" s="36">
        <f t="shared" si="1"/>
        <v>0.31170157855097791</v>
      </c>
      <c r="K32" s="36">
        <f t="shared" si="2"/>
        <v>-0.57643893446151873</v>
      </c>
      <c r="L32" s="36">
        <f t="shared" si="3"/>
        <v>0.28215926708346384</v>
      </c>
      <c r="M32" s="35">
        <f t="shared" si="4"/>
        <v>6.8487599514459134</v>
      </c>
      <c r="N32" s="34">
        <v>11.45</v>
      </c>
      <c r="O32" s="35">
        <f t="shared" si="5"/>
        <v>21.171409984418005</v>
      </c>
      <c r="P32" s="31">
        <f t="shared" si="6"/>
        <v>21.171409984418005</v>
      </c>
      <c r="Q32" s="31">
        <f t="shared" si="7"/>
        <v>0.40185502607459267</v>
      </c>
      <c r="R32" s="31">
        <f t="shared" si="8"/>
        <v>0.40185502607459267</v>
      </c>
      <c r="S32">
        <f t="shared" si="9"/>
        <v>4.6012400485540859</v>
      </c>
      <c r="T32" s="31">
        <f t="shared" si="10"/>
        <v>1</v>
      </c>
      <c r="U32" s="31"/>
      <c r="V32" s="31"/>
      <c r="W32" s="31"/>
      <c r="X32" s="31"/>
      <c r="Y32" s="31"/>
    </row>
    <row r="33" spans="1:25" x14ac:dyDescent="0.25">
      <c r="A33" s="31">
        <v>16</v>
      </c>
      <c r="B33" s="31">
        <v>16</v>
      </c>
      <c r="C33" s="31">
        <v>19</v>
      </c>
      <c r="D33" s="33">
        <v>0.28559633595507328</v>
      </c>
      <c r="E33" s="32">
        <v>421.9</v>
      </c>
      <c r="F33" s="31">
        <v>6.25E-2</v>
      </c>
      <c r="G33" s="31">
        <v>440</v>
      </c>
      <c r="H33" s="31">
        <v>1.2195121951219513E-2</v>
      </c>
      <c r="I33" s="36">
        <f t="shared" si="0"/>
        <v>-1.2919582482083058</v>
      </c>
      <c r="J33" s="36">
        <f t="shared" si="1"/>
        <v>9.8185802004720366E-2</v>
      </c>
      <c r="K33" s="36">
        <f t="shared" si="2"/>
        <v>-1.3234970874292091</v>
      </c>
      <c r="L33" s="36">
        <f t="shared" si="3"/>
        <v>9.2835062118800105E-2</v>
      </c>
      <c r="M33" s="35">
        <f t="shared" si="4"/>
        <v>0.60828438140939767</v>
      </c>
      <c r="N33" s="34">
        <v>1</v>
      </c>
      <c r="O33" s="35">
        <f t="shared" si="5"/>
        <v>0.15344112584781824</v>
      </c>
      <c r="P33" s="31">
        <f t="shared" si="6"/>
        <v>0.15344112584781824</v>
      </c>
      <c r="Q33" s="31">
        <f t="shared" si="7"/>
        <v>0.39171561859060233</v>
      </c>
      <c r="R33" s="31">
        <f t="shared" si="8"/>
        <v>0.39171561859060233</v>
      </c>
      <c r="S33">
        <f t="shared" si="9"/>
        <v>0.39171561859060233</v>
      </c>
      <c r="T33" s="31">
        <f t="shared" si="10"/>
        <v>1</v>
      </c>
      <c r="U33" s="31"/>
      <c r="V33" s="31"/>
      <c r="W33" s="31"/>
      <c r="X33" s="31"/>
      <c r="Y33" s="31"/>
    </row>
    <row r="34" spans="1:25" x14ac:dyDescent="0.25">
      <c r="A34" s="31">
        <v>16</v>
      </c>
      <c r="B34" s="31">
        <v>16</v>
      </c>
      <c r="C34" s="31">
        <v>37</v>
      </c>
      <c r="D34" s="33">
        <v>0.28559633595507328</v>
      </c>
      <c r="E34" s="32">
        <v>421.9</v>
      </c>
      <c r="F34" s="31">
        <v>6.25E-2</v>
      </c>
      <c r="G34" s="31">
        <v>440</v>
      </c>
      <c r="H34" s="31">
        <v>8.5365853658536592E-2</v>
      </c>
      <c r="I34" s="36">
        <f t="shared" si="0"/>
        <v>-0.39774731969613963</v>
      </c>
      <c r="J34" s="36">
        <f t="shared" si="1"/>
        <v>0.34540822645382591</v>
      </c>
      <c r="K34" s="36">
        <f t="shared" si="2"/>
        <v>-0.48119124491429988</v>
      </c>
      <c r="L34" s="36">
        <f t="shared" si="3"/>
        <v>0.31519029136247856</v>
      </c>
      <c r="M34" s="35">
        <f t="shared" si="4"/>
        <v>7.7819605806435845</v>
      </c>
      <c r="N34" s="34">
        <v>11.55</v>
      </c>
      <c r="O34" s="35">
        <f t="shared" si="5"/>
        <v>14.198121065823837</v>
      </c>
      <c r="P34" s="31">
        <f t="shared" si="6"/>
        <v>14.198121065823837</v>
      </c>
      <c r="Q34" s="31">
        <f t="shared" si="7"/>
        <v>0.32623717916505768</v>
      </c>
      <c r="R34" s="31">
        <f t="shared" si="8"/>
        <v>0.32623717916505768</v>
      </c>
      <c r="S34">
        <f t="shared" si="9"/>
        <v>3.7680394193564162</v>
      </c>
      <c r="T34" s="31">
        <f t="shared" si="10"/>
        <v>1</v>
      </c>
      <c r="U34" s="31"/>
      <c r="V34" s="31"/>
      <c r="W34" s="31"/>
      <c r="X34" s="31"/>
      <c r="Y34" s="31"/>
    </row>
    <row r="35" spans="1:25" x14ac:dyDescent="0.25">
      <c r="A35" s="31">
        <v>17</v>
      </c>
      <c r="B35" s="31">
        <v>17</v>
      </c>
      <c r="C35" s="31">
        <v>19</v>
      </c>
      <c r="D35" s="33">
        <v>0.28499780821385173</v>
      </c>
      <c r="E35" s="32">
        <v>418</v>
      </c>
      <c r="F35" s="31">
        <v>6.25E-2</v>
      </c>
      <c r="G35" s="31">
        <v>440</v>
      </c>
      <c r="H35" s="31">
        <v>8.130081300813009E-3</v>
      </c>
      <c r="I35" s="36">
        <f t="shared" si="0"/>
        <v>-1.9634286759924171</v>
      </c>
      <c r="J35" s="36">
        <f t="shared" si="1"/>
        <v>2.4798192251111083E-2</v>
      </c>
      <c r="K35" s="36">
        <f t="shared" si="2"/>
        <v>-1.9891260629537373</v>
      </c>
      <c r="L35" s="36">
        <f t="shared" si="3"/>
        <v>2.3343645118656345E-2</v>
      </c>
      <c r="M35" s="35">
        <f t="shared" si="4"/>
        <v>9.9658290635888491E-2</v>
      </c>
      <c r="N35" s="34">
        <v>0.65</v>
      </c>
      <c r="O35" s="35">
        <f t="shared" si="5"/>
        <v>0.3028759970658122</v>
      </c>
      <c r="P35" s="31">
        <f t="shared" si="6"/>
        <v>0.3028759970658122</v>
      </c>
      <c r="Q35" s="31">
        <f t="shared" si="7"/>
        <v>0.84667955286786389</v>
      </c>
      <c r="R35" s="31">
        <f t="shared" si="8"/>
        <v>0.84667955286786389</v>
      </c>
      <c r="S35">
        <f t="shared" si="9"/>
        <v>0.55034170936411153</v>
      </c>
      <c r="T35" s="31">
        <f t="shared" si="10"/>
        <v>1</v>
      </c>
      <c r="U35" s="31"/>
      <c r="V35" s="31"/>
      <c r="W35" s="31"/>
      <c r="X35" s="31"/>
      <c r="Y35" s="31"/>
    </row>
    <row r="36" spans="1:25" x14ac:dyDescent="0.25">
      <c r="A36" s="31">
        <v>17</v>
      </c>
      <c r="B36" s="31">
        <v>17</v>
      </c>
      <c r="C36" s="31">
        <v>37</v>
      </c>
      <c r="D36" s="33">
        <v>0.28499780821385173</v>
      </c>
      <c r="E36" s="32">
        <v>418</v>
      </c>
      <c r="F36" s="31">
        <v>6.25E-2</v>
      </c>
      <c r="G36" s="31">
        <v>440</v>
      </c>
      <c r="H36" s="31">
        <v>8.1300813008130079E-2</v>
      </c>
      <c r="I36" s="36">
        <f t="shared" si="0"/>
        <v>-0.52804596350835864</v>
      </c>
      <c r="J36" s="36">
        <f t="shared" si="1"/>
        <v>0.29873371723430425</v>
      </c>
      <c r="K36" s="36">
        <f t="shared" si="2"/>
        <v>-0.60930823622084396</v>
      </c>
      <c r="L36" s="36">
        <f t="shared" si="3"/>
        <v>0.27116007443245638</v>
      </c>
      <c r="M36" s="35">
        <f t="shared" si="4"/>
        <v>6.1649755832530104</v>
      </c>
      <c r="N36" s="34">
        <v>10.65</v>
      </c>
      <c r="O36" s="35">
        <f t="shared" si="5"/>
        <v>20.115444018816678</v>
      </c>
      <c r="P36" s="31">
        <f t="shared" si="6"/>
        <v>20.115444018816678</v>
      </c>
      <c r="Q36" s="31">
        <f t="shared" si="7"/>
        <v>0.42112905321567978</v>
      </c>
      <c r="R36" s="31">
        <f t="shared" si="8"/>
        <v>0.42112905321567978</v>
      </c>
      <c r="S36">
        <f t="shared" si="9"/>
        <v>4.4850244167469899</v>
      </c>
      <c r="T36" s="31">
        <f t="shared" si="10"/>
        <v>1</v>
      </c>
      <c r="U36" s="31"/>
      <c r="V36" s="31"/>
      <c r="W36" s="31"/>
      <c r="X36" s="31"/>
      <c r="Y36" s="31"/>
    </row>
    <row r="37" spans="1:25" x14ac:dyDescent="0.25">
      <c r="A37" s="31">
        <v>18</v>
      </c>
      <c r="B37" s="31">
        <v>18</v>
      </c>
      <c r="C37" s="31">
        <v>19</v>
      </c>
      <c r="D37" s="33">
        <v>0.28521775773540575</v>
      </c>
      <c r="E37" s="32">
        <v>403.6</v>
      </c>
      <c r="F37" s="31">
        <v>6.25E-2</v>
      </c>
      <c r="G37" s="31">
        <v>440</v>
      </c>
      <c r="H37" s="31">
        <v>4.0650406504065045E-3</v>
      </c>
      <c r="I37" s="36">
        <f t="shared" si="0"/>
        <v>-4.7254264448745573</v>
      </c>
      <c r="J37" s="36">
        <f t="shared" si="1"/>
        <v>1.1481647242878828E-6</v>
      </c>
      <c r="K37" s="36">
        <f t="shared" si="2"/>
        <v>-4.7436112649229809</v>
      </c>
      <c r="L37" s="36">
        <f t="shared" si="3"/>
        <v>1.0497077276471555E-6</v>
      </c>
      <c r="M37" s="35">
        <f t="shared" si="4"/>
        <v>1.6452130284827005E-6</v>
      </c>
      <c r="N37" s="34">
        <v>0.2</v>
      </c>
      <c r="O37" s="35">
        <f t="shared" si="5"/>
        <v>3.9999341917495337E-2</v>
      </c>
      <c r="P37" s="31">
        <f t="shared" si="6"/>
        <v>3.9999341917495337E-2</v>
      </c>
      <c r="Q37" s="31">
        <f t="shared" si="7"/>
        <v>0.99999177393485761</v>
      </c>
      <c r="R37" s="31">
        <f t="shared" si="8"/>
        <v>0.99999177393485761</v>
      </c>
      <c r="S37">
        <f t="shared" si="9"/>
        <v>0.19999835478697153</v>
      </c>
      <c r="T37" s="31">
        <f t="shared" si="10"/>
        <v>1</v>
      </c>
      <c r="U37" s="31"/>
      <c r="V37" s="31"/>
      <c r="W37" s="31"/>
      <c r="X37" s="31"/>
      <c r="Y37" s="31"/>
    </row>
    <row r="38" spans="1:25" x14ac:dyDescent="0.25">
      <c r="A38" s="31">
        <v>18</v>
      </c>
      <c r="B38" s="31">
        <v>18</v>
      </c>
      <c r="C38" s="31">
        <v>37</v>
      </c>
      <c r="D38" s="33">
        <v>0.28521775773540575</v>
      </c>
      <c r="E38" s="32">
        <v>403.6</v>
      </c>
      <c r="F38" s="31">
        <v>6.25E-2</v>
      </c>
      <c r="G38" s="31">
        <v>440</v>
      </c>
      <c r="H38" s="31">
        <v>7.7235772357723581E-2</v>
      </c>
      <c r="I38" s="36">
        <f t="shared" si="0"/>
        <v>-0.98884609405173096</v>
      </c>
      <c r="J38" s="36">
        <f t="shared" si="1"/>
        <v>0.16136922406487936</v>
      </c>
      <c r="K38" s="36">
        <f t="shared" si="2"/>
        <v>-1.0681118869492816</v>
      </c>
      <c r="L38" s="36">
        <f t="shared" si="3"/>
        <v>0.14273502224097648</v>
      </c>
      <c r="M38" s="35">
        <f t="shared" si="4"/>
        <v>2.6276453599196117</v>
      </c>
      <c r="N38" s="34">
        <v>7.3</v>
      </c>
      <c r="O38" s="35">
        <f t="shared" si="5"/>
        <v>21.830897882680734</v>
      </c>
      <c r="P38" s="31">
        <f t="shared" si="6"/>
        <v>21.830897882680734</v>
      </c>
      <c r="Q38" s="31">
        <f t="shared" si="7"/>
        <v>0.64004858083292993</v>
      </c>
      <c r="R38" s="31">
        <f t="shared" si="8"/>
        <v>0.64004858083292993</v>
      </c>
      <c r="S38">
        <f t="shared" si="9"/>
        <v>4.6723546400803881</v>
      </c>
      <c r="T38" s="31">
        <f t="shared" si="10"/>
        <v>1</v>
      </c>
      <c r="U38" s="31"/>
      <c r="V38" s="31"/>
      <c r="W38" s="31"/>
      <c r="X38" s="31"/>
      <c r="Y38" s="31"/>
    </row>
    <row r="39" spans="1:25" x14ac:dyDescent="0.25">
      <c r="A39" s="31">
        <v>18</v>
      </c>
      <c r="B39" s="31">
        <v>18</v>
      </c>
      <c r="C39" s="31">
        <v>60</v>
      </c>
      <c r="D39" s="33">
        <v>0.28521775773540575</v>
      </c>
      <c r="E39" s="32">
        <v>403.6</v>
      </c>
      <c r="F39" s="31">
        <v>6.25E-2</v>
      </c>
      <c r="G39" s="31">
        <v>440</v>
      </c>
      <c r="H39" s="31">
        <v>0.17073170731707318</v>
      </c>
      <c r="I39" s="36">
        <f t="shared" si="0"/>
        <v>-0.5832382003181863</v>
      </c>
      <c r="J39" s="36">
        <f t="shared" si="1"/>
        <v>0.27986647929931852</v>
      </c>
      <c r="K39" s="36">
        <f t="shared" si="2"/>
        <v>-0.70108930369922806</v>
      </c>
      <c r="L39" s="36">
        <f t="shared" si="3"/>
        <v>0.24162364257290603</v>
      </c>
      <c r="M39" s="35">
        <f t="shared" si="4"/>
        <v>7.7681295340125587</v>
      </c>
      <c r="N39" s="34">
        <v>12</v>
      </c>
      <c r="O39" s="35">
        <f t="shared" si="5"/>
        <v>17.908727640896764</v>
      </c>
      <c r="P39" s="31">
        <f t="shared" si="6"/>
        <v>17.908727640896764</v>
      </c>
      <c r="Q39" s="31">
        <f t="shared" si="7"/>
        <v>0.35265587216562011</v>
      </c>
      <c r="R39" s="31">
        <f t="shared" si="8"/>
        <v>0.35265587216562011</v>
      </c>
      <c r="S39">
        <f t="shared" si="9"/>
        <v>4.2318704659874413</v>
      </c>
      <c r="T39" s="31">
        <f t="shared" si="10"/>
        <v>1</v>
      </c>
      <c r="U39" s="31"/>
      <c r="V39" s="31"/>
      <c r="W39" s="31"/>
      <c r="X39" s="31"/>
      <c r="Y39" s="31"/>
    </row>
    <row r="40" spans="1:25" x14ac:dyDescent="0.25">
      <c r="A40" s="31">
        <v>19</v>
      </c>
      <c r="B40" s="31">
        <v>19</v>
      </c>
      <c r="C40" s="31">
        <v>37</v>
      </c>
      <c r="D40" s="33">
        <v>0.2870225549301938</v>
      </c>
      <c r="E40" s="32">
        <v>400.3</v>
      </c>
      <c r="F40" s="31">
        <v>6.25E-2</v>
      </c>
      <c r="G40" s="31">
        <v>440</v>
      </c>
      <c r="H40" s="31">
        <v>7.3170731707317069E-2</v>
      </c>
      <c r="I40" s="36">
        <f t="shared" si="0"/>
        <v>-1.1202147999268153</v>
      </c>
      <c r="J40" s="36">
        <f t="shared" si="1"/>
        <v>0.13131111931075465</v>
      </c>
      <c r="K40" s="36">
        <f t="shared" si="2"/>
        <v>-1.1978546566003816</v>
      </c>
      <c r="L40" s="36">
        <f t="shared" si="3"/>
        <v>0.1154868023779443</v>
      </c>
      <c r="M40" s="35">
        <f t="shared" si="4"/>
        <v>1.9814994420352434</v>
      </c>
      <c r="N40" s="34">
        <v>5.9</v>
      </c>
      <c r="O40" s="35">
        <f t="shared" si="5"/>
        <v>15.354646622770112</v>
      </c>
      <c r="P40" s="31">
        <f t="shared" si="6"/>
        <v>15.354646622770112</v>
      </c>
      <c r="Q40" s="31">
        <f t="shared" si="7"/>
        <v>0.66415263694317905</v>
      </c>
      <c r="R40" s="31">
        <f t="shared" si="8"/>
        <v>0.66415263694317905</v>
      </c>
      <c r="S40">
        <f t="shared" si="9"/>
        <v>3.9185005579647569</v>
      </c>
      <c r="T40" s="31">
        <f t="shared" si="10"/>
        <v>1</v>
      </c>
      <c r="U40" s="31"/>
      <c r="V40" s="31"/>
      <c r="W40" s="31"/>
      <c r="X40" s="31"/>
      <c r="Y40" s="31"/>
    </row>
    <row r="41" spans="1:25" x14ac:dyDescent="0.25">
      <c r="A41" s="31">
        <v>20</v>
      </c>
      <c r="B41" s="31">
        <v>20</v>
      </c>
      <c r="C41" s="31">
        <v>37</v>
      </c>
      <c r="D41" s="33">
        <v>0.28719890746310495</v>
      </c>
      <c r="E41" s="32">
        <v>399.25</v>
      </c>
      <c r="F41" s="31">
        <v>6.25E-2</v>
      </c>
      <c r="G41" s="31">
        <v>440</v>
      </c>
      <c r="H41" s="31">
        <v>6.910569105691057E-2</v>
      </c>
      <c r="I41" s="36">
        <f t="shared" si="0"/>
        <v>-1.1923087345581627</v>
      </c>
      <c r="J41" s="36">
        <f t="shared" si="1"/>
        <v>0.11657010545297501</v>
      </c>
      <c r="K41" s="36">
        <f t="shared" si="2"/>
        <v>-1.2678074722748496</v>
      </c>
      <c r="L41" s="36">
        <f t="shared" si="3"/>
        <v>0.10243335654367884</v>
      </c>
      <c r="M41" s="35">
        <f t="shared" si="4"/>
        <v>1.6641829550814506</v>
      </c>
      <c r="N41" s="34">
        <v>5.55</v>
      </c>
      <c r="O41" s="35">
        <f t="shared" si="5"/>
        <v>15.099574106579526</v>
      </c>
      <c r="P41" s="31">
        <f t="shared" si="6"/>
        <v>15.099574106579526</v>
      </c>
      <c r="Q41" s="31">
        <f t="shared" si="7"/>
        <v>0.7001472153006395</v>
      </c>
      <c r="R41" s="31">
        <f t="shared" si="8"/>
        <v>0.7001472153006395</v>
      </c>
      <c r="S41">
        <f t="shared" si="9"/>
        <v>3.8858170449185492</v>
      </c>
      <c r="T41" s="31">
        <f t="shared" si="10"/>
        <v>1</v>
      </c>
      <c r="U41" s="31"/>
      <c r="V41" s="31"/>
      <c r="W41" s="31"/>
      <c r="X41" s="31"/>
      <c r="Y41" s="31"/>
    </row>
    <row r="42" spans="1:25" x14ac:dyDescent="0.25">
      <c r="A42" s="31">
        <v>20</v>
      </c>
      <c r="B42" s="31">
        <v>20</v>
      </c>
      <c r="C42" s="31">
        <v>60</v>
      </c>
      <c r="D42" s="33">
        <v>0.28719890746310495</v>
      </c>
      <c r="E42" s="32">
        <v>399.25</v>
      </c>
      <c r="F42" s="31">
        <v>6.25E-2</v>
      </c>
      <c r="G42" s="31">
        <v>440</v>
      </c>
      <c r="H42" s="31">
        <v>0.16260162601626016</v>
      </c>
      <c r="I42" s="36">
        <f t="shared" si="0"/>
        <v>-0.69353717792588399</v>
      </c>
      <c r="J42" s="36">
        <f t="shared" si="1"/>
        <v>0.24398625141722913</v>
      </c>
      <c r="K42" s="36">
        <f t="shared" si="2"/>
        <v>-0.80934695498762266</v>
      </c>
      <c r="L42" s="36">
        <f t="shared" si="3"/>
        <v>0.20915780232610359</v>
      </c>
      <c r="M42" s="35">
        <f t="shared" si="4"/>
        <v>6.3126000487863081</v>
      </c>
      <c r="N42" s="34">
        <v>12.3</v>
      </c>
      <c r="O42" s="35">
        <f t="shared" si="5"/>
        <v>35.848958175793726</v>
      </c>
      <c r="P42" s="31">
        <f t="shared" si="6"/>
        <v>35.848958175793726</v>
      </c>
      <c r="Q42" s="31">
        <f t="shared" si="7"/>
        <v>0.48678048383851158</v>
      </c>
      <c r="R42" s="31">
        <f t="shared" si="8"/>
        <v>0.48678048383851158</v>
      </c>
      <c r="S42">
        <f t="shared" si="9"/>
        <v>5.9873999512136926</v>
      </c>
      <c r="T42" s="31">
        <f t="shared" si="10"/>
        <v>1</v>
      </c>
      <c r="U42" s="31"/>
      <c r="V42" s="31"/>
      <c r="W42" s="31"/>
      <c r="X42" s="31"/>
      <c r="Y42" s="31"/>
    </row>
    <row r="43" spans="1:25" x14ac:dyDescent="0.25">
      <c r="A43" s="31">
        <v>21</v>
      </c>
      <c r="B43" s="31">
        <v>21</v>
      </c>
      <c r="C43" s="31">
        <v>37</v>
      </c>
      <c r="D43" s="33">
        <v>0.28719659492926658</v>
      </c>
      <c r="E43" s="32">
        <v>395.85</v>
      </c>
      <c r="F43" s="31">
        <v>6.25E-2</v>
      </c>
      <c r="G43" s="31">
        <v>440</v>
      </c>
      <c r="H43" s="31">
        <v>6.5040650406504072E-2</v>
      </c>
      <c r="I43" s="36">
        <f t="shared" si="0"/>
        <v>-1.3515383116091564</v>
      </c>
      <c r="J43" s="36">
        <f t="shared" si="1"/>
        <v>8.8261528006721587E-2</v>
      </c>
      <c r="K43" s="36">
        <f t="shared" si="2"/>
        <v>-1.4247822560083503</v>
      </c>
      <c r="L43" s="36">
        <f t="shared" si="3"/>
        <v>7.7110076513585993E-2</v>
      </c>
      <c r="M43" s="35">
        <f t="shared" si="4"/>
        <v>1.1475327108573481</v>
      </c>
      <c r="N43" s="34">
        <v>4.45</v>
      </c>
      <c r="O43" s="35">
        <f t="shared" si="5"/>
        <v>10.906290195857217</v>
      </c>
      <c r="P43" s="31">
        <f t="shared" si="6"/>
        <v>10.906290195857217</v>
      </c>
      <c r="Q43" s="31">
        <f t="shared" si="7"/>
        <v>0.74212748070621393</v>
      </c>
      <c r="R43" s="31">
        <f t="shared" si="8"/>
        <v>0.74212748070621393</v>
      </c>
      <c r="S43">
        <f t="shared" si="9"/>
        <v>3.3024672891426521</v>
      </c>
      <c r="T43" s="31">
        <f t="shared" si="10"/>
        <v>1</v>
      </c>
      <c r="U43" s="31"/>
      <c r="V43" s="31"/>
      <c r="W43" s="31"/>
      <c r="X43" s="31"/>
      <c r="Y43" s="31"/>
    </row>
    <row r="44" spans="1:25" x14ac:dyDescent="0.25">
      <c r="A44" s="31">
        <v>21</v>
      </c>
      <c r="B44" s="31">
        <v>21</v>
      </c>
      <c r="C44" s="31">
        <v>60</v>
      </c>
      <c r="D44" s="33">
        <v>0.28719659492926658</v>
      </c>
      <c r="E44" s="32">
        <v>395.85</v>
      </c>
      <c r="F44" s="31">
        <v>6.25E-2</v>
      </c>
      <c r="G44" s="31">
        <v>440</v>
      </c>
      <c r="H44" s="31">
        <v>0.15853658536585366</v>
      </c>
      <c r="I44" s="36">
        <f t="shared" si="0"/>
        <v>-0.78085721904723393</v>
      </c>
      <c r="J44" s="36">
        <f t="shared" si="1"/>
        <v>0.21744323806298144</v>
      </c>
      <c r="K44" s="36">
        <f t="shared" si="2"/>
        <v>-0.89520929058917631</v>
      </c>
      <c r="L44" s="36">
        <f t="shared" si="3"/>
        <v>0.185337609622345</v>
      </c>
      <c r="M44" s="35">
        <f t="shared" si="4"/>
        <v>5.3303943348356881</v>
      </c>
      <c r="N44" s="34">
        <v>9.4499999999999993</v>
      </c>
      <c r="O44" s="35">
        <f t="shared" si="5"/>
        <v>16.971150836453887</v>
      </c>
      <c r="P44" s="31">
        <f t="shared" si="6"/>
        <v>16.971150836453887</v>
      </c>
      <c r="Q44" s="31">
        <f t="shared" si="7"/>
        <v>0.43593710742479486</v>
      </c>
      <c r="R44" s="31">
        <f t="shared" si="8"/>
        <v>0.43593710742479486</v>
      </c>
      <c r="S44">
        <f t="shared" si="9"/>
        <v>4.1196056651643111</v>
      </c>
      <c r="T44" s="31">
        <f t="shared" si="10"/>
        <v>1</v>
      </c>
      <c r="U44" s="31"/>
      <c r="V44" s="31"/>
      <c r="W44" s="31"/>
      <c r="X44" s="31"/>
      <c r="Y44" s="31"/>
    </row>
    <row r="45" spans="1:25" x14ac:dyDescent="0.25">
      <c r="A45" s="31">
        <v>22</v>
      </c>
      <c r="B45" s="31">
        <v>22</v>
      </c>
      <c r="C45" s="31">
        <v>37</v>
      </c>
      <c r="D45" s="33">
        <v>0.28726983867951716</v>
      </c>
      <c r="E45" s="32">
        <v>399.5</v>
      </c>
      <c r="F45" s="31">
        <v>6.25E-2</v>
      </c>
      <c r="G45" s="31">
        <v>440</v>
      </c>
      <c r="H45" s="31">
        <v>6.097560975609756E-2</v>
      </c>
      <c r="I45" s="36">
        <f t="shared" si="0"/>
        <v>-1.272044075345649</v>
      </c>
      <c r="J45" s="36">
        <f t="shared" si="1"/>
        <v>0.10167872979522033</v>
      </c>
      <c r="K45" s="36">
        <f t="shared" si="2"/>
        <v>-1.3429803058177769</v>
      </c>
      <c r="L45" s="36">
        <f t="shared" si="3"/>
        <v>8.963917549584309E-2</v>
      </c>
      <c r="M45" s="35">
        <f t="shared" si="4"/>
        <v>1.3294388784714855</v>
      </c>
      <c r="N45" s="34">
        <v>4.7</v>
      </c>
      <c r="O45" s="35">
        <f t="shared" si="5"/>
        <v>11.36068227395956</v>
      </c>
      <c r="P45" s="31">
        <f t="shared" si="6"/>
        <v>11.36068227395956</v>
      </c>
      <c r="Q45" s="31">
        <f t="shared" si="7"/>
        <v>0.7171406641550031</v>
      </c>
      <c r="R45" s="31">
        <f t="shared" si="8"/>
        <v>0.7171406641550031</v>
      </c>
      <c r="S45">
        <f t="shared" si="9"/>
        <v>3.3705611215285147</v>
      </c>
      <c r="T45" s="31">
        <f t="shared" si="10"/>
        <v>1</v>
      </c>
      <c r="U45" s="31"/>
      <c r="V45" s="31"/>
      <c r="W45" s="31"/>
      <c r="X45" s="31"/>
      <c r="Y45" s="31"/>
    </row>
    <row r="46" spans="1:25" x14ac:dyDescent="0.25">
      <c r="A46" s="31">
        <v>23</v>
      </c>
      <c r="B46" s="31">
        <v>23</v>
      </c>
      <c r="C46" s="31">
        <v>37</v>
      </c>
      <c r="D46" s="33">
        <v>0.2869535757191356</v>
      </c>
      <c r="E46" s="32">
        <v>393.65</v>
      </c>
      <c r="F46" s="31">
        <v>6.25E-2</v>
      </c>
      <c r="G46" s="31">
        <v>440</v>
      </c>
      <c r="H46" s="31">
        <v>5.6910569105691054E-2</v>
      </c>
      <c r="I46" s="36">
        <f t="shared" si="0"/>
        <v>-1.5398705766971386</v>
      </c>
      <c r="J46" s="36">
        <f t="shared" si="1"/>
        <v>6.1795952077211898E-2</v>
      </c>
      <c r="K46" s="36">
        <f t="shared" si="2"/>
        <v>-1.6083260385888889</v>
      </c>
      <c r="L46" s="36">
        <f t="shared" si="3"/>
        <v>5.3881895373389325E-2</v>
      </c>
      <c r="M46" s="35">
        <f t="shared" si="4"/>
        <v>0.70212013270536389</v>
      </c>
      <c r="N46" s="34">
        <v>3.7</v>
      </c>
      <c r="O46" s="35">
        <f t="shared" si="5"/>
        <v>8.987283698730506</v>
      </c>
      <c r="P46" s="31">
        <f t="shared" si="6"/>
        <v>8.987283698730506</v>
      </c>
      <c r="Q46" s="31">
        <f t="shared" si="7"/>
        <v>0.81023780197152329</v>
      </c>
      <c r="R46" s="31">
        <f t="shared" si="8"/>
        <v>0.81023780197152329</v>
      </c>
      <c r="S46">
        <f t="shared" si="9"/>
        <v>2.9978798672946363</v>
      </c>
      <c r="T46" s="31">
        <f t="shared" si="10"/>
        <v>1</v>
      </c>
      <c r="U46" s="31"/>
      <c r="V46" s="31"/>
      <c r="W46" s="31"/>
      <c r="X46" s="31"/>
      <c r="Y46" s="31"/>
    </row>
    <row r="47" spans="1:25" x14ac:dyDescent="0.25">
      <c r="A47" s="31">
        <v>24</v>
      </c>
      <c r="B47" s="31">
        <v>24</v>
      </c>
      <c r="C47" s="31">
        <v>37</v>
      </c>
      <c r="D47" s="33">
        <v>0.2862937604506115</v>
      </c>
      <c r="E47" s="32">
        <v>383.75</v>
      </c>
      <c r="F47" s="31">
        <v>6.25E-2</v>
      </c>
      <c r="G47" s="31">
        <v>440</v>
      </c>
      <c r="H47" s="31">
        <v>5.2845528455284556E-2</v>
      </c>
      <c r="I47" s="36">
        <f t="shared" si="0"/>
        <v>-1.995252586158502</v>
      </c>
      <c r="J47" s="36">
        <f t="shared" si="1"/>
        <v>2.3007669145698989E-2</v>
      </c>
      <c r="K47" s="36">
        <f t="shared" si="2"/>
        <v>-2.061066240453489</v>
      </c>
      <c r="L47" s="36">
        <f t="shared" si="3"/>
        <v>1.9648360509757493E-2</v>
      </c>
      <c r="M47" s="35">
        <f t="shared" si="4"/>
        <v>0.21242132732892571</v>
      </c>
      <c r="N47" s="34">
        <v>3.05</v>
      </c>
      <c r="O47" s="35">
        <f t="shared" si="5"/>
        <v>8.0518527235977349</v>
      </c>
      <c r="P47" s="31">
        <f t="shared" si="6"/>
        <v>8.0518527235977349</v>
      </c>
      <c r="Q47" s="31">
        <f t="shared" si="7"/>
        <v>0.930353663170844</v>
      </c>
      <c r="R47" s="31">
        <f t="shared" si="8"/>
        <v>0.930353663170844</v>
      </c>
      <c r="S47">
        <f t="shared" si="9"/>
        <v>2.8375786726710741</v>
      </c>
      <c r="T47" s="31">
        <f t="shared" si="10"/>
        <v>1</v>
      </c>
      <c r="U47" s="31"/>
      <c r="V47" s="31"/>
      <c r="W47" s="31"/>
      <c r="X47" s="31"/>
      <c r="Y47" s="31"/>
    </row>
    <row r="48" spans="1:25" x14ac:dyDescent="0.25">
      <c r="A48" s="31">
        <v>25</v>
      </c>
      <c r="B48" s="31">
        <v>25</v>
      </c>
      <c r="C48" s="31">
        <v>37</v>
      </c>
      <c r="D48" s="33">
        <v>0.28800508176241407</v>
      </c>
      <c r="E48" s="32">
        <v>395.8</v>
      </c>
      <c r="F48" s="31">
        <v>6.25E-2</v>
      </c>
      <c r="G48" s="31">
        <v>440</v>
      </c>
      <c r="H48" s="31">
        <v>4.878048780487805E-2</v>
      </c>
      <c r="I48" s="36">
        <f t="shared" si="0"/>
        <v>-1.5845672430017104</v>
      </c>
      <c r="J48" s="36">
        <f t="shared" si="1"/>
        <v>5.6532346211804224E-2</v>
      </c>
      <c r="K48" s="36">
        <f t="shared" si="2"/>
        <v>-1.6481769243943791</v>
      </c>
      <c r="L48" s="36">
        <f t="shared" si="3"/>
        <v>4.9658185308547223E-2</v>
      </c>
      <c r="M48" s="35">
        <f t="shared" si="4"/>
        <v>0.59241429011360225</v>
      </c>
      <c r="N48" s="34">
        <v>4.2</v>
      </c>
      <c r="O48" s="35">
        <f t="shared" si="5"/>
        <v>13.014674654176545</v>
      </c>
      <c r="P48" s="31">
        <f t="shared" si="6"/>
        <v>13.014674654176545</v>
      </c>
      <c r="Q48" s="31">
        <f t="shared" si="7"/>
        <v>0.85894897854438046</v>
      </c>
      <c r="R48" s="31">
        <f t="shared" si="8"/>
        <v>0.85894897854438046</v>
      </c>
      <c r="S48">
        <f t="shared" si="9"/>
        <v>3.6075857098863979</v>
      </c>
      <c r="T48" s="31">
        <f t="shared" si="10"/>
        <v>1</v>
      </c>
      <c r="U48" s="31"/>
      <c r="V48" s="31"/>
      <c r="W48" s="31"/>
      <c r="X48" s="31"/>
      <c r="Y48" s="31"/>
    </row>
    <row r="49" spans="1:25" x14ac:dyDescent="0.25">
      <c r="A49" s="31">
        <v>26</v>
      </c>
      <c r="B49" s="31">
        <v>26</v>
      </c>
      <c r="C49" s="31">
        <v>37</v>
      </c>
      <c r="D49" s="33">
        <v>0.29096091290072118</v>
      </c>
      <c r="E49" s="32">
        <v>375.45</v>
      </c>
      <c r="F49" s="31">
        <v>6.25E-2</v>
      </c>
      <c r="G49" s="31">
        <v>440</v>
      </c>
      <c r="H49" s="31">
        <v>4.4715447154471545E-2</v>
      </c>
      <c r="I49" s="36">
        <f t="shared" si="0"/>
        <v>-2.5023608256551375</v>
      </c>
      <c r="J49" s="36">
        <f t="shared" si="1"/>
        <v>6.1684059800853949E-3</v>
      </c>
      <c r="K49" s="36">
        <f t="shared" si="2"/>
        <v>-2.5638874997963503</v>
      </c>
      <c r="L49" s="36">
        <f t="shared" si="3"/>
        <v>5.1753544067195973E-3</v>
      </c>
      <c r="M49" s="35">
        <f t="shared" si="4"/>
        <v>4.5127204634531903E-2</v>
      </c>
      <c r="N49" s="34">
        <v>1.6</v>
      </c>
      <c r="O49" s="35">
        <f t="shared" si="5"/>
        <v>2.417629409767625</v>
      </c>
      <c r="P49" s="31">
        <f t="shared" si="6"/>
        <v>2.417629409767625</v>
      </c>
      <c r="Q49" s="31">
        <f t="shared" si="7"/>
        <v>0.97179549710341762</v>
      </c>
      <c r="R49" s="31">
        <f t="shared" si="8"/>
        <v>0.97179549710341762</v>
      </c>
      <c r="S49">
        <f t="shared" si="9"/>
        <v>1.5548727953654682</v>
      </c>
      <c r="T49" s="31">
        <f t="shared" si="10"/>
        <v>1</v>
      </c>
      <c r="U49" s="31"/>
      <c r="V49" s="31"/>
      <c r="W49" s="31"/>
      <c r="X49" s="31"/>
      <c r="Y49" s="31"/>
    </row>
    <row r="50" spans="1:25" x14ac:dyDescent="0.25">
      <c r="A50" s="31">
        <v>27</v>
      </c>
      <c r="B50" s="31">
        <v>27</v>
      </c>
      <c r="C50" s="31">
        <v>37</v>
      </c>
      <c r="D50" s="35">
        <v>0.30000168100532099</v>
      </c>
      <c r="E50" s="32">
        <v>377.8</v>
      </c>
      <c r="F50" s="31">
        <v>6.25E-2</v>
      </c>
      <c r="G50" s="31">
        <v>440</v>
      </c>
      <c r="H50" s="31">
        <v>4.065040650406504E-2</v>
      </c>
      <c r="I50" s="36">
        <f t="shared" si="0"/>
        <v>-2.4474985929445352</v>
      </c>
      <c r="J50" s="36">
        <f t="shared" si="1"/>
        <v>7.1925843433667822E-3</v>
      </c>
      <c r="K50" s="36">
        <f t="shared" si="2"/>
        <v>-2.5079847697588331</v>
      </c>
      <c r="L50" s="36">
        <f t="shared" si="3"/>
        <v>6.0710950281732462E-3</v>
      </c>
      <c r="M50" s="36">
        <f t="shared" si="4"/>
        <v>5.2854731612529182E-2</v>
      </c>
      <c r="N50" s="32">
        <v>1.3</v>
      </c>
      <c r="O50" s="35">
        <f t="shared" si="5"/>
        <v>1.5553713204612567</v>
      </c>
      <c r="P50" s="31">
        <f t="shared" si="6"/>
        <v>1.5553713204612567</v>
      </c>
      <c r="Q50" s="31">
        <f t="shared" si="7"/>
        <v>0.95934251414420835</v>
      </c>
      <c r="R50" s="31">
        <f t="shared" si="8"/>
        <v>0.95934251414420835</v>
      </c>
      <c r="S50">
        <f t="shared" si="9"/>
        <v>1.2471452683874709</v>
      </c>
      <c r="T50" s="31">
        <f t="shared" si="10"/>
        <v>1</v>
      </c>
      <c r="U50" s="31"/>
      <c r="V50" s="31"/>
      <c r="W50" s="31"/>
      <c r="X50" s="31"/>
      <c r="Y50" s="31"/>
    </row>
    <row r="51" spans="1:25" x14ac:dyDescent="0.25">
      <c r="A51" s="31">
        <v>28</v>
      </c>
      <c r="B51" s="31">
        <v>28</v>
      </c>
      <c r="C51" s="31">
        <v>37</v>
      </c>
      <c r="D51" s="35">
        <v>0.2967593241342068</v>
      </c>
      <c r="E51" s="32">
        <v>374.85</v>
      </c>
      <c r="F51" s="31">
        <v>6.25E-2</v>
      </c>
      <c r="G51" s="31">
        <v>440</v>
      </c>
      <c r="H51" s="31">
        <v>3.6585365853658534E-2</v>
      </c>
      <c r="I51" s="36">
        <f t="shared" si="0"/>
        <v>-2.7545028675584367</v>
      </c>
      <c r="J51" s="36">
        <f t="shared" si="1"/>
        <v>2.9390687430353997E-3</v>
      </c>
      <c r="K51" s="36">
        <f t="shared" si="2"/>
        <v>-2.8112649178941522</v>
      </c>
      <c r="L51" s="36">
        <f t="shared" si="3"/>
        <v>2.4673568318836392E-3</v>
      </c>
      <c r="M51" s="36">
        <f t="shared" si="4"/>
        <v>1.8552478038902809E-2</v>
      </c>
      <c r="N51" s="32">
        <v>0.85</v>
      </c>
      <c r="O51" s="35">
        <f t="shared" si="5"/>
        <v>0.69130498177524913</v>
      </c>
      <c r="P51" s="31">
        <f t="shared" si="6"/>
        <v>0.69130498177524913</v>
      </c>
      <c r="Q51" s="31">
        <f t="shared" si="7"/>
        <v>0.97817355524834959</v>
      </c>
      <c r="R51" s="31">
        <f t="shared" si="8"/>
        <v>0.97817355524834959</v>
      </c>
      <c r="S51">
        <f t="shared" si="9"/>
        <v>0.83144752196109717</v>
      </c>
      <c r="T51" s="31">
        <f t="shared" si="10"/>
        <v>1</v>
      </c>
      <c r="U51" s="31"/>
      <c r="V51" s="31"/>
      <c r="W51" s="31"/>
      <c r="X51" s="31"/>
      <c r="Y51" s="31"/>
    </row>
    <row r="52" spans="1:25" x14ac:dyDescent="0.25">
      <c r="A52" s="31">
        <v>29</v>
      </c>
      <c r="B52" s="31">
        <v>29</v>
      </c>
      <c r="C52" s="31">
        <v>37</v>
      </c>
      <c r="D52" s="33">
        <v>0.26874829317960469</v>
      </c>
      <c r="E52" s="32">
        <v>368.75</v>
      </c>
      <c r="F52" s="31">
        <v>6.25E-2</v>
      </c>
      <c r="G52" s="31">
        <v>440</v>
      </c>
      <c r="H52" s="31">
        <v>3.2520325203252036E-2</v>
      </c>
      <c r="I52" s="36">
        <f t="shared" si="0"/>
        <v>-3.5788903340076241</v>
      </c>
      <c r="J52" s="36">
        <f t="shared" si="1"/>
        <v>1.7252810694884702E-4</v>
      </c>
      <c r="K52" s="36">
        <f t="shared" si="2"/>
        <v>-3.6273547690733743</v>
      </c>
      <c r="L52" s="36">
        <f t="shared" si="3"/>
        <v>1.4316986903395467E-4</v>
      </c>
      <c r="M52" s="35">
        <f t="shared" si="4"/>
        <v>7.5290512480322147E-4</v>
      </c>
      <c r="N52" s="34">
        <v>0.65</v>
      </c>
      <c r="O52" s="35">
        <f t="shared" si="5"/>
        <v>0.42152179020388281</v>
      </c>
      <c r="P52" s="31">
        <f t="shared" si="6"/>
        <v>0.42152179020388281</v>
      </c>
      <c r="Q52" s="31">
        <f t="shared" si="7"/>
        <v>0.99884168442337973</v>
      </c>
      <c r="R52" s="31">
        <f t="shared" si="8"/>
        <v>0.99884168442337973</v>
      </c>
      <c r="S52">
        <f t="shared" si="9"/>
        <v>0.64924709487519683</v>
      </c>
      <c r="T52" s="31">
        <f t="shared" si="10"/>
        <v>1</v>
      </c>
      <c r="U52" s="31"/>
      <c r="V52" s="31"/>
      <c r="W52" s="31"/>
      <c r="X52" s="31"/>
      <c r="Y52" s="31"/>
    </row>
    <row r="53" spans="1:25" x14ac:dyDescent="0.25">
      <c r="A53" s="31">
        <v>30</v>
      </c>
      <c r="B53" s="31">
        <v>30</v>
      </c>
      <c r="C53" s="31">
        <v>37</v>
      </c>
      <c r="D53" s="33">
        <v>0.26889847202837475</v>
      </c>
      <c r="E53" s="32">
        <v>371.8</v>
      </c>
      <c r="F53" s="31">
        <v>6.25E-2</v>
      </c>
      <c r="G53" s="31">
        <v>440</v>
      </c>
      <c r="H53" s="31">
        <v>2.8455284552845527E-2</v>
      </c>
      <c r="I53" s="36">
        <f t="shared" si="0"/>
        <v>-3.6510732881692016</v>
      </c>
      <c r="J53" s="36">
        <f t="shared" si="1"/>
        <v>1.3057335026026763E-4</v>
      </c>
      <c r="K53" s="36">
        <f t="shared" si="2"/>
        <v>-3.6964329492449184</v>
      </c>
      <c r="L53" s="36">
        <f t="shared" si="3"/>
        <v>1.0932498610724618E-4</v>
      </c>
      <c r="M53" s="35">
        <f t="shared" si="4"/>
        <v>5.2965073578122024E-4</v>
      </c>
      <c r="N53" s="34">
        <v>0.5</v>
      </c>
      <c r="O53" s="35">
        <f t="shared" si="5"/>
        <v>0.24947062979412071</v>
      </c>
      <c r="P53" s="31">
        <f t="shared" si="6"/>
        <v>0.24947062979412071</v>
      </c>
      <c r="Q53" s="31">
        <f t="shared" si="7"/>
        <v>0.99894069852843759</v>
      </c>
      <c r="R53" s="31">
        <f t="shared" si="8"/>
        <v>0.99894069852843759</v>
      </c>
      <c r="S53">
        <f t="shared" si="9"/>
        <v>0.49947034926421879</v>
      </c>
      <c r="T53" s="31">
        <f t="shared" si="10"/>
        <v>1</v>
      </c>
      <c r="U53" s="31"/>
      <c r="V53" s="31"/>
      <c r="W53" s="31"/>
      <c r="X53" s="31"/>
      <c r="Y53" s="31"/>
    </row>
    <row r="54" spans="1:25" x14ac:dyDescent="0.25">
      <c r="A54" s="31">
        <v>31</v>
      </c>
      <c r="B54" s="31">
        <v>31</v>
      </c>
      <c r="C54" s="31">
        <v>37</v>
      </c>
      <c r="D54" s="33">
        <v>0.26913177135989685</v>
      </c>
      <c r="E54" s="32">
        <v>376.85</v>
      </c>
      <c r="F54" s="31">
        <v>6.25E-2</v>
      </c>
      <c r="G54" s="31">
        <v>440</v>
      </c>
      <c r="H54" s="31">
        <v>2.4390243902439025E-2</v>
      </c>
      <c r="I54" s="36">
        <f t="shared" si="0"/>
        <v>-3.6287174927628252</v>
      </c>
      <c r="J54" s="36">
        <f t="shared" si="1"/>
        <v>1.4241636430649166E-4</v>
      </c>
      <c r="K54" s="36">
        <f t="shared" si="2"/>
        <v>-3.6707488139398445</v>
      </c>
      <c r="L54" s="36">
        <f t="shared" si="3"/>
        <v>1.2092045940988283E-4</v>
      </c>
      <c r="M54" s="35">
        <f t="shared" si="4"/>
        <v>5.4564814816481649E-4</v>
      </c>
      <c r="N54" s="34">
        <v>0.4</v>
      </c>
      <c r="O54" s="35">
        <f t="shared" si="5"/>
        <v>0.15956377921336976</v>
      </c>
      <c r="P54" s="31">
        <f t="shared" si="6"/>
        <v>0.15956377921336976</v>
      </c>
      <c r="Q54" s="31">
        <f t="shared" si="7"/>
        <v>0.998635879629588</v>
      </c>
      <c r="R54" s="31">
        <f t="shared" si="8"/>
        <v>0.998635879629588</v>
      </c>
      <c r="S54">
        <f t="shared" si="9"/>
        <v>0.3994543518518352</v>
      </c>
      <c r="T54" s="31">
        <f t="shared" si="10"/>
        <v>1</v>
      </c>
      <c r="U54" s="31"/>
      <c r="V54" s="31"/>
      <c r="W54" s="31"/>
      <c r="X54" s="31"/>
      <c r="Y54" s="31"/>
    </row>
    <row r="55" spans="1:25" x14ac:dyDescent="0.25">
      <c r="A55" s="31">
        <v>31</v>
      </c>
      <c r="B55" s="31">
        <v>31</v>
      </c>
      <c r="C55" s="31">
        <v>60</v>
      </c>
      <c r="D55" s="33">
        <v>0.26913177135989685</v>
      </c>
      <c r="E55" s="32">
        <v>376.85</v>
      </c>
      <c r="F55" s="31">
        <v>6.25E-2</v>
      </c>
      <c r="G55" s="31">
        <v>440</v>
      </c>
      <c r="H55" s="31">
        <v>0.11788617886178862</v>
      </c>
      <c r="I55" s="36">
        <f t="shared" si="0"/>
        <v>-1.5506729988728658</v>
      </c>
      <c r="J55" s="36">
        <f t="shared" si="1"/>
        <v>6.0490034196719729E-2</v>
      </c>
      <c r="K55" s="36">
        <f t="shared" si="2"/>
        <v>-1.643078199697537</v>
      </c>
      <c r="L55" s="36">
        <f t="shared" si="3"/>
        <v>5.0183377360281389E-2</v>
      </c>
      <c r="M55" s="35">
        <f t="shared" si="4"/>
        <v>0.87707346596040736</v>
      </c>
      <c r="N55" s="34">
        <v>4.5</v>
      </c>
      <c r="O55" s="35">
        <f t="shared" si="5"/>
        <v>13.125596671048136</v>
      </c>
      <c r="P55" s="31">
        <f t="shared" si="6"/>
        <v>13.125596671048136</v>
      </c>
      <c r="Q55" s="31">
        <f t="shared" si="7"/>
        <v>0.80509478534213175</v>
      </c>
      <c r="R55" s="31">
        <f t="shared" si="8"/>
        <v>0.80509478534213175</v>
      </c>
      <c r="S55">
        <f t="shared" si="9"/>
        <v>3.6229265340395926</v>
      </c>
      <c r="T55" s="31">
        <f t="shared" si="10"/>
        <v>1</v>
      </c>
      <c r="U55" s="31"/>
      <c r="V55" s="31"/>
      <c r="W55" s="31"/>
      <c r="X55" s="31"/>
      <c r="Y55" s="31"/>
    </row>
    <row r="56" spans="1:25" x14ac:dyDescent="0.25">
      <c r="A56" s="31">
        <v>32</v>
      </c>
      <c r="B56" s="31">
        <v>32</v>
      </c>
      <c r="C56" s="31">
        <v>37</v>
      </c>
      <c r="D56" s="33">
        <v>0.26490319832505199</v>
      </c>
      <c r="E56" s="32">
        <v>375.8</v>
      </c>
      <c r="F56" s="31">
        <v>6.25E-2</v>
      </c>
      <c r="G56" s="31">
        <v>440</v>
      </c>
      <c r="H56" s="31">
        <v>2.032520325203252E-2</v>
      </c>
      <c r="I56" s="36">
        <f t="shared" si="0"/>
        <v>-4.1236258620301056</v>
      </c>
      <c r="J56" s="36">
        <f t="shared" si="1"/>
        <v>1.8647725760084154E-5</v>
      </c>
      <c r="K56" s="36">
        <f t="shared" si="2"/>
        <v>-4.1613921804442935</v>
      </c>
      <c r="L56" s="36">
        <f t="shared" si="3"/>
        <v>1.5815666649678006E-5</v>
      </c>
      <c r="M56" s="35">
        <f t="shared" si="4"/>
        <v>5.7756459862730314E-5</v>
      </c>
      <c r="N56" s="34">
        <v>0.3</v>
      </c>
      <c r="O56" s="35">
        <f t="shared" si="5"/>
        <v>8.9965349459891014E-2</v>
      </c>
      <c r="P56" s="31">
        <f t="shared" si="6"/>
        <v>8.9965349459891014E-2</v>
      </c>
      <c r="Q56" s="31">
        <f t="shared" si="7"/>
        <v>0.99980747846712426</v>
      </c>
      <c r="R56" s="31">
        <f t="shared" si="8"/>
        <v>0.99980747846712426</v>
      </c>
      <c r="S56">
        <f t="shared" si="9"/>
        <v>0.29994224354013727</v>
      </c>
      <c r="T56" s="31">
        <f t="shared" si="10"/>
        <v>1</v>
      </c>
      <c r="U56" s="31"/>
      <c r="V56" s="31"/>
      <c r="W56" s="31"/>
      <c r="X56" s="31"/>
      <c r="Y56" s="31"/>
    </row>
    <row r="57" spans="1:25" x14ac:dyDescent="0.25">
      <c r="A57" s="31">
        <v>32</v>
      </c>
      <c r="B57" s="31">
        <v>32</v>
      </c>
      <c r="C57" s="31">
        <v>60</v>
      </c>
      <c r="D57" s="33">
        <v>0.26490319832505199</v>
      </c>
      <c r="E57" s="32">
        <v>375.8</v>
      </c>
      <c r="F57" s="31">
        <v>6.25E-2</v>
      </c>
      <c r="G57" s="31">
        <v>440</v>
      </c>
      <c r="H57" s="31">
        <v>0.11382113821138211</v>
      </c>
      <c r="I57" s="36">
        <f t="shared" si="0"/>
        <v>-1.6404594608067966</v>
      </c>
      <c r="J57" s="36">
        <f t="shared" si="1"/>
        <v>5.0454835418763222E-2</v>
      </c>
      <c r="K57" s="36">
        <f t="shared" si="2"/>
        <v>-1.7298308819477084</v>
      </c>
      <c r="L57" s="36">
        <f t="shared" si="3"/>
        <v>4.1830247583099313E-2</v>
      </c>
      <c r="M57" s="35">
        <f t="shared" si="4"/>
        <v>0.68608567826502309</v>
      </c>
      <c r="N57" s="34">
        <v>2.2000000000000002</v>
      </c>
      <c r="O57" s="35">
        <f t="shared" si="5"/>
        <v>2.2919365735542758</v>
      </c>
      <c r="P57" s="31">
        <f t="shared" si="6"/>
        <v>2.2919365735542758</v>
      </c>
      <c r="Q57" s="31">
        <f t="shared" si="7"/>
        <v>0.68814287351589865</v>
      </c>
      <c r="R57" s="31">
        <f t="shared" si="8"/>
        <v>0.68814287351589865</v>
      </c>
      <c r="S57">
        <f t="shared" si="9"/>
        <v>1.5139143217349771</v>
      </c>
      <c r="T57" s="31">
        <f t="shared" si="10"/>
        <v>1</v>
      </c>
      <c r="U57" s="31"/>
      <c r="V57" s="31"/>
      <c r="W57" s="31"/>
      <c r="X57" s="31"/>
      <c r="Y57" s="31"/>
    </row>
    <row r="58" spans="1:25" x14ac:dyDescent="0.25">
      <c r="A58" s="31">
        <v>33</v>
      </c>
      <c r="B58" s="31">
        <v>33</v>
      </c>
      <c r="C58" s="31">
        <v>37</v>
      </c>
      <c r="D58" s="33">
        <v>0.26455540412156214</v>
      </c>
      <c r="E58" s="32">
        <v>370.75</v>
      </c>
      <c r="F58" s="31">
        <v>6.25E-2</v>
      </c>
      <c r="G58" s="31">
        <v>440</v>
      </c>
      <c r="H58" s="31">
        <v>1.6260162601626018E-2</v>
      </c>
      <c r="I58" s="36">
        <f t="shared" si="0"/>
        <v>-5.029260519840892</v>
      </c>
      <c r="J58" s="36">
        <f t="shared" si="1"/>
        <v>2.4618751548976773E-7</v>
      </c>
      <c r="K58" s="36">
        <f t="shared" si="2"/>
        <v>-5.062995392837486</v>
      </c>
      <c r="L58" s="36">
        <f t="shared" si="3"/>
        <v>2.0635991555723496E-7</v>
      </c>
      <c r="M58" s="35">
        <f t="shared" si="4"/>
        <v>5.6788640993550663E-7</v>
      </c>
      <c r="N58" s="34">
        <v>0.2</v>
      </c>
      <c r="O58" s="35">
        <f t="shared" si="5"/>
        <v>3.9999772845758529E-2</v>
      </c>
      <c r="P58" s="31">
        <f t="shared" si="6"/>
        <v>3.9999772845758529E-2</v>
      </c>
      <c r="Q58" s="31">
        <f t="shared" si="7"/>
        <v>0.9999971605679504</v>
      </c>
      <c r="R58" s="31">
        <f t="shared" si="8"/>
        <v>0.9999971605679504</v>
      </c>
      <c r="S58">
        <f t="shared" si="9"/>
        <v>0.19999943211359009</v>
      </c>
      <c r="T58" s="31">
        <f t="shared" si="10"/>
        <v>1</v>
      </c>
      <c r="U58" s="31"/>
      <c r="V58" s="31"/>
      <c r="W58" s="31"/>
      <c r="X58" s="31"/>
      <c r="Y58" s="31"/>
    </row>
    <row r="59" spans="1:25" x14ac:dyDescent="0.25">
      <c r="A59" s="31">
        <v>33</v>
      </c>
      <c r="B59" s="31">
        <v>33</v>
      </c>
      <c r="C59" s="31">
        <v>60</v>
      </c>
      <c r="D59" s="33">
        <v>0.26455540412156214</v>
      </c>
      <c r="E59" s="32">
        <v>370.75</v>
      </c>
      <c r="F59" s="31">
        <v>6.25E-2</v>
      </c>
      <c r="G59" s="31">
        <v>440</v>
      </c>
      <c r="H59" s="31">
        <v>0.10975609756097561</v>
      </c>
      <c r="I59" s="36">
        <f t="shared" si="0"/>
        <v>-1.8317609318618939</v>
      </c>
      <c r="J59" s="36">
        <f t="shared" si="1"/>
        <v>3.349352310094484E-2</v>
      </c>
      <c r="K59" s="36">
        <f t="shared" si="2"/>
        <v>-1.9194067028873696</v>
      </c>
      <c r="L59" s="36">
        <f t="shared" si="3"/>
        <v>2.7466441657239892E-2</v>
      </c>
      <c r="M59" s="35">
        <f t="shared" si="4"/>
        <v>0.41510742650430643</v>
      </c>
      <c r="N59" s="34">
        <v>1.65</v>
      </c>
      <c r="O59" s="35">
        <f t="shared" si="5"/>
        <v>1.5249596680748168</v>
      </c>
      <c r="P59" s="31">
        <f t="shared" si="6"/>
        <v>1.5249596680748168</v>
      </c>
      <c r="Q59" s="31">
        <f t="shared" si="7"/>
        <v>0.74841974151254154</v>
      </c>
      <c r="R59" s="31">
        <f t="shared" si="8"/>
        <v>0.74841974151254154</v>
      </c>
      <c r="S59">
        <f t="shared" si="9"/>
        <v>1.2348925734956935</v>
      </c>
      <c r="T59" s="31">
        <f t="shared" si="10"/>
        <v>1</v>
      </c>
      <c r="U59" s="31"/>
      <c r="V59" s="31"/>
      <c r="W59" s="31"/>
      <c r="X59" s="31"/>
      <c r="Y59" s="31"/>
    </row>
    <row r="60" spans="1:25" x14ac:dyDescent="0.25">
      <c r="A60" s="31">
        <v>34</v>
      </c>
      <c r="B60" s="31">
        <v>34</v>
      </c>
      <c r="C60" s="31">
        <v>37</v>
      </c>
      <c r="D60" s="33">
        <v>0.26462635661344996</v>
      </c>
      <c r="E60" s="32">
        <v>368.75</v>
      </c>
      <c r="F60" s="31">
        <v>6.25E-2</v>
      </c>
      <c r="G60" s="31">
        <v>440</v>
      </c>
      <c r="H60" s="31">
        <v>1.2195121951219513E-2</v>
      </c>
      <c r="I60" s="36">
        <f t="shared" si="0"/>
        <v>-6.0043826699498259</v>
      </c>
      <c r="J60" s="36">
        <f t="shared" si="1"/>
        <v>9.6030620359818479E-10</v>
      </c>
      <c r="K60" s="36">
        <f t="shared" si="2"/>
        <v>-6.0336057623502759</v>
      </c>
      <c r="L60" s="36">
        <f t="shared" si="3"/>
        <v>8.0170482447044034E-10</v>
      </c>
      <c r="M60" s="35">
        <f t="shared" si="4"/>
        <v>1.6315517951292135E-9</v>
      </c>
      <c r="N60" s="34">
        <v>0.1</v>
      </c>
      <c r="O60" s="35">
        <f t="shared" si="5"/>
        <v>9.9999996736896447E-3</v>
      </c>
      <c r="P60" s="31">
        <f t="shared" si="6"/>
        <v>9.9999996736896447E-3</v>
      </c>
      <c r="Q60" s="31">
        <f t="shared" si="7"/>
        <v>0.99999998368448206</v>
      </c>
      <c r="R60" s="31">
        <f t="shared" si="8"/>
        <v>0.99999998368448206</v>
      </c>
      <c r="S60">
        <f t="shared" si="9"/>
        <v>9.9999998368448209E-2</v>
      </c>
      <c r="T60" s="31">
        <f t="shared" si="10"/>
        <v>1</v>
      </c>
      <c r="U60" s="31"/>
      <c r="V60" s="31"/>
      <c r="W60" s="31"/>
      <c r="X60" s="31"/>
      <c r="Y60" s="31"/>
    </row>
    <row r="61" spans="1:25" x14ac:dyDescent="0.25">
      <c r="A61" s="31">
        <v>34</v>
      </c>
      <c r="B61" s="31">
        <v>34</v>
      </c>
      <c r="C61" s="31">
        <v>60</v>
      </c>
      <c r="D61" s="33">
        <v>0.26462635661344996</v>
      </c>
      <c r="E61" s="32">
        <v>368.75</v>
      </c>
      <c r="F61" s="31">
        <v>6.25E-2</v>
      </c>
      <c r="G61" s="31">
        <v>440</v>
      </c>
      <c r="H61" s="31">
        <v>0.10569105691056911</v>
      </c>
      <c r="I61" s="36">
        <f t="shared" si="0"/>
        <v>-1.9336118747505233</v>
      </c>
      <c r="J61" s="36">
        <f t="shared" si="1"/>
        <v>2.6580433075357363E-2</v>
      </c>
      <c r="K61" s="36">
        <f t="shared" si="2"/>
        <v>-2.019642329368982</v>
      </c>
      <c r="L61" s="36">
        <f t="shared" si="3"/>
        <v>2.1710250548230538E-2</v>
      </c>
      <c r="M61" s="35">
        <f t="shared" si="4"/>
        <v>0.31191743230502667</v>
      </c>
      <c r="N61" s="34">
        <v>1.7</v>
      </c>
      <c r="O61" s="35">
        <f t="shared" si="5"/>
        <v>1.92677321473867</v>
      </c>
      <c r="P61" s="31">
        <f t="shared" si="6"/>
        <v>1.92677321473867</v>
      </c>
      <c r="Q61" s="31">
        <f t="shared" si="7"/>
        <v>0.81651915746763137</v>
      </c>
      <c r="R61" s="31">
        <f t="shared" si="8"/>
        <v>0.81651915746763137</v>
      </c>
      <c r="S61">
        <f t="shared" si="9"/>
        <v>1.3880825676949733</v>
      </c>
      <c r="T61" s="31">
        <f t="shared" si="10"/>
        <v>1</v>
      </c>
      <c r="U61" s="31"/>
      <c r="V61" s="31"/>
      <c r="W61" s="31"/>
      <c r="X61" s="31"/>
      <c r="Y61" s="31"/>
    </row>
    <row r="62" spans="1:25" x14ac:dyDescent="0.25">
      <c r="A62" s="31">
        <v>35</v>
      </c>
      <c r="B62" s="31">
        <v>35</v>
      </c>
      <c r="C62" s="31">
        <v>37</v>
      </c>
      <c r="D62" s="33">
        <v>0.26378432123731149</v>
      </c>
      <c r="E62" s="32">
        <v>369.3</v>
      </c>
      <c r="F62" s="31">
        <v>6.25E-2</v>
      </c>
      <c r="G62" s="31">
        <v>440</v>
      </c>
      <c r="H62" s="31">
        <v>8.130081300813009E-3</v>
      </c>
      <c r="I62" s="36">
        <f t="shared" si="0"/>
        <v>-7.3313905417701557</v>
      </c>
      <c r="J62" s="36">
        <f t="shared" si="1"/>
        <v>1.1388841053015429E-13</v>
      </c>
      <c r="K62" s="36">
        <f t="shared" si="2"/>
        <v>-7.35517517302626</v>
      </c>
      <c r="L62" s="36">
        <f t="shared" si="3"/>
        <v>9.5338447835076273E-14</v>
      </c>
      <c r="M62" s="35">
        <f t="shared" si="4"/>
        <v>1.3138305337430149E-13</v>
      </c>
      <c r="N62" s="34">
        <v>0.1</v>
      </c>
      <c r="O62" s="35">
        <f t="shared" si="5"/>
        <v>9.9999999999737244E-3</v>
      </c>
      <c r="P62" s="31">
        <f t="shared" si="6"/>
        <v>9.9999999999737244E-3</v>
      </c>
      <c r="Q62" s="31">
        <f t="shared" si="7"/>
        <v>0.99999999999868616</v>
      </c>
      <c r="R62" s="31">
        <f t="shared" si="8"/>
        <v>0.99999999999868616</v>
      </c>
      <c r="S62">
        <f t="shared" si="9"/>
        <v>9.9999999999868625E-2</v>
      </c>
      <c r="T62" s="31">
        <f t="shared" si="10"/>
        <v>1</v>
      </c>
      <c r="U62" s="31"/>
      <c r="V62" s="31"/>
      <c r="W62" s="31"/>
      <c r="X62" s="31"/>
      <c r="Y62" s="31"/>
    </row>
    <row r="63" spans="1:25" x14ac:dyDescent="0.25">
      <c r="A63" s="31">
        <v>35</v>
      </c>
      <c r="B63" s="31">
        <v>35</v>
      </c>
      <c r="C63" s="31">
        <v>60</v>
      </c>
      <c r="D63" s="33">
        <v>0.26378432123731149</v>
      </c>
      <c r="E63" s="32">
        <v>369.3</v>
      </c>
      <c r="F63" s="31">
        <v>6.25E-2</v>
      </c>
      <c r="G63" s="31">
        <v>440</v>
      </c>
      <c r="H63" s="31">
        <v>0.1016260162601626</v>
      </c>
      <c r="I63" s="36">
        <f t="shared" si="0"/>
        <v>-1.9654585158853926</v>
      </c>
      <c r="J63" s="36">
        <f t="shared" si="1"/>
        <v>2.4680596272983555E-2</v>
      </c>
      <c r="K63" s="36">
        <f t="shared" si="2"/>
        <v>-2.0495498861314569</v>
      </c>
      <c r="L63" s="36">
        <f t="shared" si="3"/>
        <v>2.0204187504835547E-2</v>
      </c>
      <c r="M63" s="35">
        <f t="shared" si="4"/>
        <v>0.28098771332411054</v>
      </c>
      <c r="N63" s="34">
        <v>1.05</v>
      </c>
      <c r="O63" s="35">
        <f t="shared" si="5"/>
        <v>0.59137989705848049</v>
      </c>
      <c r="P63" s="31">
        <f t="shared" si="6"/>
        <v>0.59137989705848049</v>
      </c>
      <c r="Q63" s="31">
        <f t="shared" si="7"/>
        <v>0.73239265397703757</v>
      </c>
      <c r="R63" s="31">
        <f t="shared" si="8"/>
        <v>0.73239265397703757</v>
      </c>
      <c r="S63">
        <f t="shared" si="9"/>
        <v>0.7690122866758895</v>
      </c>
      <c r="T63" s="31">
        <f t="shared" si="10"/>
        <v>1</v>
      </c>
      <c r="U63" s="31"/>
      <c r="V63" s="31"/>
      <c r="W63" s="31"/>
      <c r="X63" s="31"/>
      <c r="Y63" s="31"/>
    </row>
    <row r="64" spans="1:25" x14ac:dyDescent="0.25">
      <c r="A64" s="31">
        <v>36</v>
      </c>
      <c r="B64" s="31">
        <v>36</v>
      </c>
      <c r="C64" s="31">
        <v>37</v>
      </c>
      <c r="D64" s="33">
        <v>0.26378037531623411</v>
      </c>
      <c r="E64" s="32">
        <v>364.45</v>
      </c>
      <c r="F64" s="31">
        <v>6.25E-2</v>
      </c>
      <c r="G64" s="31">
        <v>440</v>
      </c>
      <c r="H64" s="31">
        <v>4.0650406504065045E-3</v>
      </c>
      <c r="I64" s="36">
        <f t="shared" si="0"/>
        <v>-11.177882029729993</v>
      </c>
      <c r="J64" s="36">
        <f t="shared" si="1"/>
        <v>2.6161910389378315E-29</v>
      </c>
      <c r="K64" s="36">
        <f t="shared" si="2"/>
        <v>-11.194700052196467</v>
      </c>
      <c r="L64" s="36">
        <f t="shared" si="3"/>
        <v>2.1643234894202076E-29</v>
      </c>
      <c r="M64" s="35">
        <f t="shared" si="4"/>
        <v>1.4104047950417198E-29</v>
      </c>
      <c r="N64" s="34">
        <v>0.1</v>
      </c>
      <c r="O64" s="35">
        <f t="shared" si="5"/>
        <v>1.0000000000000002E-2</v>
      </c>
      <c r="P64" s="31">
        <f t="shared" si="6"/>
        <v>1.0000000000000002E-2</v>
      </c>
      <c r="Q64" s="31">
        <f t="shared" si="7"/>
        <v>1</v>
      </c>
      <c r="R64" s="31">
        <f t="shared" si="8"/>
        <v>1</v>
      </c>
      <c r="S64">
        <f t="shared" si="9"/>
        <v>0.1</v>
      </c>
      <c r="T64" s="31">
        <f t="shared" si="10"/>
        <v>1</v>
      </c>
      <c r="U64" s="31"/>
      <c r="V64" s="31"/>
      <c r="W64" s="31"/>
      <c r="X64" s="31"/>
      <c r="Y64" s="31"/>
    </row>
    <row r="65" spans="1:25" x14ac:dyDescent="0.25">
      <c r="A65" s="31">
        <v>36</v>
      </c>
      <c r="B65" s="31">
        <v>36</v>
      </c>
      <c r="C65" s="31">
        <v>60</v>
      </c>
      <c r="D65" s="33">
        <v>0.26378037531623411</v>
      </c>
      <c r="E65" s="32">
        <v>364.45</v>
      </c>
      <c r="F65" s="31">
        <v>6.25E-2</v>
      </c>
      <c r="G65" s="31">
        <v>440</v>
      </c>
      <c r="H65" s="31">
        <v>9.7560975609756101E-2</v>
      </c>
      <c r="I65" s="36">
        <f t="shared" si="0"/>
        <v>-2.1712726907593511</v>
      </c>
      <c r="J65" s="36">
        <f t="shared" si="1"/>
        <v>1.4955282691664564E-2</v>
      </c>
      <c r="K65" s="36">
        <f t="shared" si="2"/>
        <v>-2.2536638378104006</v>
      </c>
      <c r="L65" s="36">
        <f t="shared" si="3"/>
        <v>1.2108661984497655E-2</v>
      </c>
      <c r="M65" s="35">
        <f t="shared" si="4"/>
        <v>0.15502931422960131</v>
      </c>
      <c r="N65" s="34">
        <v>0.95</v>
      </c>
      <c r="O65" s="35">
        <f t="shared" si="5"/>
        <v>0.63197839123425792</v>
      </c>
      <c r="P65" s="31">
        <f t="shared" si="6"/>
        <v>0.63197839123425792</v>
      </c>
      <c r="Q65" s="31">
        <f t="shared" si="7"/>
        <v>0.83681124817936703</v>
      </c>
      <c r="R65" s="31">
        <f t="shared" si="8"/>
        <v>0.83681124817936703</v>
      </c>
      <c r="S65">
        <f t="shared" si="9"/>
        <v>0.79497068577039864</v>
      </c>
      <c r="T65" s="31">
        <f t="shared" si="10"/>
        <v>1</v>
      </c>
      <c r="U65" s="31"/>
      <c r="V65" s="31"/>
      <c r="W65" s="31"/>
      <c r="X65" s="31"/>
      <c r="Y65" s="31"/>
    </row>
    <row r="66" spans="1:25" x14ac:dyDescent="0.25">
      <c r="A66" s="31">
        <v>37</v>
      </c>
      <c r="B66" s="31">
        <v>37</v>
      </c>
      <c r="C66" s="31">
        <v>60</v>
      </c>
      <c r="D66" s="33">
        <v>0.26332045411097621</v>
      </c>
      <c r="E66" s="32">
        <v>358.5</v>
      </c>
      <c r="F66" s="31">
        <v>6.25E-2</v>
      </c>
      <c r="G66" s="31">
        <v>440</v>
      </c>
      <c r="H66" s="31">
        <v>9.3495934959349589E-2</v>
      </c>
      <c r="I66" s="36">
        <f t="shared" si="0"/>
        <v>-2.4313395005881207</v>
      </c>
      <c r="J66" s="36">
        <f t="shared" si="1"/>
        <v>7.5215557544440403E-3</v>
      </c>
      <c r="K66" s="36">
        <f t="shared" si="2"/>
        <v>-2.5118552723028125</v>
      </c>
      <c r="L66" s="36">
        <f t="shared" si="3"/>
        <v>6.0049165602026906E-3</v>
      </c>
      <c r="M66" s="35">
        <f t="shared" si="4"/>
        <v>6.9708899400729774E-2</v>
      </c>
      <c r="N66" s="34">
        <v>0.6</v>
      </c>
      <c r="O66" s="35">
        <f t="shared" si="5"/>
        <v>0.28120865137478529</v>
      </c>
      <c r="P66" s="31">
        <f t="shared" si="6"/>
        <v>0.28120865137478529</v>
      </c>
      <c r="Q66" s="31">
        <f t="shared" si="7"/>
        <v>0.88381850099878367</v>
      </c>
      <c r="R66" s="31">
        <f t="shared" si="8"/>
        <v>0.88381850099878367</v>
      </c>
      <c r="S66">
        <f t="shared" si="9"/>
        <v>0.5302911005992702</v>
      </c>
      <c r="T66" s="31">
        <f t="shared" si="10"/>
        <v>1</v>
      </c>
      <c r="U66" s="31"/>
      <c r="V66" s="31"/>
      <c r="W66" s="31"/>
      <c r="X66" s="31"/>
      <c r="Y66" s="31"/>
    </row>
    <row r="67" spans="1:25" x14ac:dyDescent="0.25">
      <c r="A67" s="31">
        <v>38</v>
      </c>
      <c r="B67" s="31">
        <v>38</v>
      </c>
      <c r="C67" s="31">
        <v>60</v>
      </c>
      <c r="D67" s="33">
        <v>0.26379308455634182</v>
      </c>
      <c r="E67" s="32">
        <v>360.2</v>
      </c>
      <c r="F67" s="31">
        <v>6.25E-2</v>
      </c>
      <c r="G67" s="31">
        <v>440</v>
      </c>
      <c r="H67" s="31">
        <v>8.943089430894309E-2</v>
      </c>
      <c r="I67" s="36">
        <f t="shared" ref="I67:I130" si="11">(LN(E67/G67)+(F67+(D67^2)/2)*H67)/(D67*H67^0.5)</f>
        <v>-2.4264262348742909</v>
      </c>
      <c r="J67" s="36">
        <f t="shared" ref="J67:J130" si="12">NORMSDIST(I67)</f>
        <v>7.6241748997575038E-3</v>
      </c>
      <c r="K67" s="36">
        <f t="shared" ref="K67:K130" si="13">I67-(D67*H67^(0.5))</f>
        <v>-2.5053135531981843</v>
      </c>
      <c r="L67" s="36">
        <f t="shared" ref="L67:L130" si="14">NORMSDIST(K67)</f>
        <v>6.1171440866354624E-3</v>
      </c>
      <c r="M67" s="35">
        <f t="shared" ref="M67:M130" si="15">(E67*J67)-(G67*(EXP(-F67*H67))*L67)</f>
        <v>6.9686630574547159E-2</v>
      </c>
      <c r="N67" s="34">
        <v>0.5</v>
      </c>
      <c r="O67" s="35">
        <f t="shared" ref="O67:O130" si="16">(N67-M67)^2</f>
        <v>0.18516959590628626</v>
      </c>
      <c r="P67" s="31">
        <f t="shared" ref="P67:P130" si="17">(M67-N67)^2</f>
        <v>0.18516959590628626</v>
      </c>
      <c r="Q67" s="31">
        <f t="shared" ref="Q67:Q130" si="18">(ABS(N67-M67)/N67)</f>
        <v>0.86062673885090568</v>
      </c>
      <c r="R67" s="31">
        <f t="shared" ref="R67:R130" si="19">ABS(N67-M67)/N67</f>
        <v>0.86062673885090568</v>
      </c>
      <c r="S67">
        <f t="shared" ref="S67:S130" si="20">N67-M67</f>
        <v>0.43031336942545284</v>
      </c>
      <c r="T67" s="31">
        <f t="shared" ref="T67:T130" si="21">IF(S67&lt;0,0,1)</f>
        <v>1</v>
      </c>
      <c r="U67" s="31"/>
      <c r="V67" s="31"/>
      <c r="W67" s="31"/>
      <c r="X67" s="31"/>
      <c r="Y67" s="31"/>
    </row>
    <row r="68" spans="1:25" x14ac:dyDescent="0.25">
      <c r="A68" s="31">
        <v>39</v>
      </c>
      <c r="B68" s="31">
        <v>39</v>
      </c>
      <c r="C68" s="31">
        <v>60</v>
      </c>
      <c r="D68" s="33">
        <v>0.2633336642130536</v>
      </c>
      <c r="E68" s="32">
        <v>372.05</v>
      </c>
      <c r="F68" s="31">
        <v>6.25E-2</v>
      </c>
      <c r="G68" s="31">
        <v>440</v>
      </c>
      <c r="H68" s="31">
        <v>8.5365853658536592E-2</v>
      </c>
      <c r="I68" s="36">
        <f t="shared" si="11"/>
        <v>-2.0724283409608337</v>
      </c>
      <c r="J68" s="36">
        <f t="shared" si="12"/>
        <v>1.9112756306758683E-2</v>
      </c>
      <c r="K68" s="36">
        <f t="shared" si="13"/>
        <v>-2.1493676844245218</v>
      </c>
      <c r="L68" s="36">
        <f t="shared" si="14"/>
        <v>1.5802632503427918E-2</v>
      </c>
      <c r="M68" s="35">
        <f t="shared" si="15"/>
        <v>0.1947415368182428</v>
      </c>
      <c r="N68" s="34">
        <v>0.65</v>
      </c>
      <c r="O68" s="35">
        <f t="shared" si="16"/>
        <v>0.20726026829861541</v>
      </c>
      <c r="P68" s="31">
        <f t="shared" si="17"/>
        <v>0.20726026829861541</v>
      </c>
      <c r="Q68" s="31">
        <f t="shared" si="18"/>
        <v>0.70039763566424185</v>
      </c>
      <c r="R68" s="31">
        <f t="shared" si="19"/>
        <v>0.70039763566424185</v>
      </c>
      <c r="S68">
        <f t="shared" si="20"/>
        <v>0.45525846318175722</v>
      </c>
      <c r="T68" s="31">
        <f t="shared" si="21"/>
        <v>1</v>
      </c>
      <c r="U68" s="31"/>
      <c r="V68" s="31"/>
      <c r="W68" s="31"/>
      <c r="X68" s="31"/>
      <c r="Y68" s="31"/>
    </row>
    <row r="69" spans="1:25" x14ac:dyDescent="0.25">
      <c r="A69" s="31">
        <v>40</v>
      </c>
      <c r="B69" s="31">
        <v>40</v>
      </c>
      <c r="C69" s="31">
        <v>60</v>
      </c>
      <c r="D69" s="33">
        <v>0.26706110012767836</v>
      </c>
      <c r="E69" s="32">
        <v>372.55</v>
      </c>
      <c r="F69" s="31">
        <v>6.25E-2</v>
      </c>
      <c r="G69" s="31">
        <v>440</v>
      </c>
      <c r="H69" s="31">
        <v>8.1300813008130079E-2</v>
      </c>
      <c r="I69" s="36">
        <f t="shared" si="11"/>
        <v>-2.0804626542391591</v>
      </c>
      <c r="J69" s="36">
        <f t="shared" si="12"/>
        <v>1.8741558820246484E-2</v>
      </c>
      <c r="K69" s="36">
        <f t="shared" si="13"/>
        <v>-2.1566105800266704</v>
      </c>
      <c r="L69" s="36">
        <f t="shared" si="14"/>
        <v>1.5518009741331223E-2</v>
      </c>
      <c r="M69" s="35">
        <f t="shared" si="15"/>
        <v>0.18885019143674686</v>
      </c>
      <c r="N69" s="34">
        <v>0.75</v>
      </c>
      <c r="O69" s="35">
        <f t="shared" si="16"/>
        <v>0.31488910765057565</v>
      </c>
      <c r="P69" s="31">
        <f t="shared" si="17"/>
        <v>0.31488910765057565</v>
      </c>
      <c r="Q69" s="31">
        <f t="shared" si="18"/>
        <v>0.74819974475100415</v>
      </c>
      <c r="R69" s="31">
        <f t="shared" si="19"/>
        <v>0.74819974475100415</v>
      </c>
      <c r="S69">
        <f t="shared" si="20"/>
        <v>0.56114980856325314</v>
      </c>
      <c r="T69" s="31">
        <f t="shared" si="21"/>
        <v>1</v>
      </c>
      <c r="U69" s="31"/>
      <c r="V69" s="31"/>
      <c r="W69" s="31"/>
      <c r="X69" s="31"/>
      <c r="Y69" s="31"/>
    </row>
    <row r="70" spans="1:25" x14ac:dyDescent="0.25">
      <c r="A70" s="31">
        <v>41</v>
      </c>
      <c r="B70" s="31">
        <v>41</v>
      </c>
      <c r="C70" s="31">
        <v>60</v>
      </c>
      <c r="D70" s="33">
        <v>0.26691346151931783</v>
      </c>
      <c r="E70" s="32">
        <v>369.9</v>
      </c>
      <c r="F70" s="31">
        <v>6.25E-2</v>
      </c>
      <c r="G70" s="31">
        <v>440</v>
      </c>
      <c r="H70" s="31">
        <v>7.7235772357723581E-2</v>
      </c>
      <c r="I70" s="36">
        <f t="shared" si="11"/>
        <v>-2.2373451212405571</v>
      </c>
      <c r="J70" s="36">
        <f t="shared" si="12"/>
        <v>1.2631896160165412E-2</v>
      </c>
      <c r="K70" s="36">
        <f t="shared" si="13"/>
        <v>-2.3115239077591228</v>
      </c>
      <c r="L70" s="36">
        <f t="shared" si="14"/>
        <v>1.0401967085124657E-2</v>
      </c>
      <c r="M70" s="35">
        <f t="shared" si="15"/>
        <v>0.11771324131324867</v>
      </c>
      <c r="N70" s="34">
        <v>0.7</v>
      </c>
      <c r="O70" s="35">
        <f t="shared" si="16"/>
        <v>0.33905786934192295</v>
      </c>
      <c r="P70" s="31">
        <f t="shared" si="17"/>
        <v>0.33905786934192295</v>
      </c>
      <c r="Q70" s="31">
        <f t="shared" si="18"/>
        <v>0.83183822669535901</v>
      </c>
      <c r="R70" s="31">
        <f t="shared" si="19"/>
        <v>0.83183822669535901</v>
      </c>
      <c r="S70">
        <f t="shared" si="20"/>
        <v>0.58228675868675128</v>
      </c>
      <c r="T70" s="31">
        <f t="shared" si="21"/>
        <v>1</v>
      </c>
      <c r="U70" s="31"/>
      <c r="V70" s="31"/>
      <c r="W70" s="31"/>
      <c r="X70" s="31"/>
      <c r="Y70" s="31"/>
    </row>
    <row r="71" spans="1:25" x14ac:dyDescent="0.25">
      <c r="A71" s="31">
        <v>42</v>
      </c>
      <c r="B71" s="31">
        <v>42</v>
      </c>
      <c r="C71" s="31">
        <v>60</v>
      </c>
      <c r="D71" s="33">
        <v>0.26700168601298924</v>
      </c>
      <c r="E71" s="32">
        <v>370.75</v>
      </c>
      <c r="F71" s="31">
        <v>6.25E-2</v>
      </c>
      <c r="G71" s="31">
        <v>440</v>
      </c>
      <c r="H71" s="31">
        <v>7.3170731707317069E-2</v>
      </c>
      <c r="I71" s="36">
        <f t="shared" si="11"/>
        <v>-2.2716128686797354</v>
      </c>
      <c r="J71" s="36">
        <f t="shared" si="12"/>
        <v>1.1554951473156697E-2</v>
      </c>
      <c r="K71" s="36">
        <f t="shared" si="13"/>
        <v>-2.3438370624846114</v>
      </c>
      <c r="L71" s="36">
        <f t="shared" si="14"/>
        <v>9.5432537610410147E-3</v>
      </c>
      <c r="M71" s="35">
        <f t="shared" si="15"/>
        <v>0.10412565029416676</v>
      </c>
      <c r="N71" s="34">
        <v>0.55000000000000004</v>
      </c>
      <c r="O71" s="35">
        <f t="shared" si="16"/>
        <v>0.19880393572559971</v>
      </c>
      <c r="P71" s="31">
        <f t="shared" si="17"/>
        <v>0.19880393572559971</v>
      </c>
      <c r="Q71" s="31">
        <f t="shared" si="18"/>
        <v>0.81068063582878769</v>
      </c>
      <c r="R71" s="31">
        <f t="shared" si="19"/>
        <v>0.81068063582878769</v>
      </c>
      <c r="S71">
        <f t="shared" si="20"/>
        <v>0.44587434970583328</v>
      </c>
      <c r="T71" s="31">
        <f t="shared" si="21"/>
        <v>1</v>
      </c>
      <c r="U71" s="31"/>
      <c r="V71" s="31"/>
      <c r="W71" s="31"/>
      <c r="X71" s="31"/>
      <c r="Y71" s="31"/>
    </row>
    <row r="72" spans="1:25" x14ac:dyDescent="0.25">
      <c r="A72" s="31">
        <v>43</v>
      </c>
      <c r="B72" s="31">
        <v>43</v>
      </c>
      <c r="C72" s="31">
        <v>60</v>
      </c>
      <c r="D72" s="33">
        <v>0.26173400318240786</v>
      </c>
      <c r="E72" s="32">
        <v>352.05</v>
      </c>
      <c r="F72" s="31">
        <v>6.25E-2</v>
      </c>
      <c r="G72" s="31">
        <v>440</v>
      </c>
      <c r="H72" s="31">
        <v>6.910569105691057E-2</v>
      </c>
      <c r="I72" s="36">
        <f t="shared" si="11"/>
        <v>-3.143911705330265</v>
      </c>
      <c r="J72" s="36">
        <f t="shared" si="12"/>
        <v>8.3352865442636059E-4</v>
      </c>
      <c r="K72" s="36">
        <f t="shared" si="13"/>
        <v>-3.2127162388584631</v>
      </c>
      <c r="L72" s="36">
        <f t="shared" si="14"/>
        <v>6.5743063495861452E-4</v>
      </c>
      <c r="M72" s="35">
        <f t="shared" si="15"/>
        <v>5.4209746300320494E-3</v>
      </c>
      <c r="N72" s="34">
        <v>0.35</v>
      </c>
      <c r="O72" s="35">
        <f t="shared" si="16"/>
        <v>0.118734704724917</v>
      </c>
      <c r="P72" s="31">
        <f t="shared" si="17"/>
        <v>0.118734704724917</v>
      </c>
      <c r="Q72" s="31">
        <f t="shared" si="18"/>
        <v>0.98451150105705132</v>
      </c>
      <c r="R72" s="31">
        <f t="shared" si="19"/>
        <v>0.98451150105705132</v>
      </c>
      <c r="S72">
        <f t="shared" si="20"/>
        <v>0.34457902536996793</v>
      </c>
      <c r="T72" s="31">
        <f t="shared" si="21"/>
        <v>1</v>
      </c>
      <c r="U72" s="31"/>
      <c r="V72" s="31"/>
      <c r="W72" s="31"/>
      <c r="X72" s="31"/>
      <c r="Y72" s="31"/>
    </row>
    <row r="73" spans="1:25" x14ac:dyDescent="0.25">
      <c r="A73" s="31">
        <v>44</v>
      </c>
      <c r="B73" s="31">
        <v>44</v>
      </c>
      <c r="C73" s="31">
        <v>60</v>
      </c>
      <c r="D73" s="33">
        <v>0.27020732879075254</v>
      </c>
      <c r="E73" s="32">
        <v>346.5</v>
      </c>
      <c r="F73" s="31">
        <v>6.25E-2</v>
      </c>
      <c r="G73" s="31">
        <v>440</v>
      </c>
      <c r="H73" s="31">
        <v>6.5040650406504072E-2</v>
      </c>
      <c r="I73" s="36">
        <f t="shared" si="11"/>
        <v>-3.3732198515832805</v>
      </c>
      <c r="J73" s="36">
        <f t="shared" si="12"/>
        <v>3.7147302975446987E-4</v>
      </c>
      <c r="K73" s="36">
        <f t="shared" si="13"/>
        <v>-3.4421310117976938</v>
      </c>
      <c r="L73" s="36">
        <f t="shared" si="14"/>
        <v>2.8857532712212941E-4</v>
      </c>
      <c r="M73" s="35">
        <f t="shared" si="15"/>
        <v>2.257364200490275E-3</v>
      </c>
      <c r="N73" s="34">
        <v>0.35</v>
      </c>
      <c r="O73" s="35">
        <f t="shared" si="16"/>
        <v>0.12092494075279045</v>
      </c>
      <c r="P73" s="31">
        <f t="shared" si="17"/>
        <v>0.12092494075279045</v>
      </c>
      <c r="Q73" s="31">
        <f t="shared" si="18"/>
        <v>0.99355038799859918</v>
      </c>
      <c r="R73" s="31">
        <f t="shared" si="19"/>
        <v>0.99355038799859918</v>
      </c>
      <c r="S73">
        <f t="shared" si="20"/>
        <v>0.3477426357995097</v>
      </c>
      <c r="T73" s="31">
        <f t="shared" si="21"/>
        <v>1</v>
      </c>
      <c r="U73" s="31"/>
      <c r="V73" s="31"/>
      <c r="W73" s="31"/>
      <c r="X73" s="31"/>
      <c r="Y73" s="31"/>
    </row>
    <row r="74" spans="1:25" x14ac:dyDescent="0.25">
      <c r="A74" s="31">
        <v>45</v>
      </c>
      <c r="B74" s="31">
        <v>45</v>
      </c>
      <c r="C74" s="31">
        <v>60</v>
      </c>
      <c r="D74" s="33">
        <v>0.27041163175575278</v>
      </c>
      <c r="E74" s="32">
        <v>347.8</v>
      </c>
      <c r="F74" s="31">
        <v>6.25E-2</v>
      </c>
      <c r="G74" s="31">
        <v>440</v>
      </c>
      <c r="H74" s="31">
        <v>6.097560975609756E-2</v>
      </c>
      <c r="I74" s="36">
        <f t="shared" si="11"/>
        <v>-3.4311092504756915</v>
      </c>
      <c r="J74" s="36">
        <f t="shared" si="12"/>
        <v>3.005592275810832E-4</v>
      </c>
      <c r="K74" s="36">
        <f t="shared" si="13"/>
        <v>-3.4978826434665584</v>
      </c>
      <c r="L74" s="36">
        <f t="shared" si="14"/>
        <v>2.3448372171497558E-4</v>
      </c>
      <c r="M74" s="35">
        <f t="shared" si="15"/>
        <v>1.7541026993010272E-3</v>
      </c>
      <c r="N74" s="34">
        <v>0.25</v>
      </c>
      <c r="O74" s="35">
        <f t="shared" si="16"/>
        <v>6.1626025526629172E-2</v>
      </c>
      <c r="P74" s="31">
        <f t="shared" si="17"/>
        <v>6.1626025526629172E-2</v>
      </c>
      <c r="Q74" s="31">
        <f t="shared" si="18"/>
        <v>0.99298358920279584</v>
      </c>
      <c r="R74" s="31">
        <f t="shared" si="19"/>
        <v>0.99298358920279584</v>
      </c>
      <c r="S74">
        <f t="shared" si="20"/>
        <v>0.24824589730069896</v>
      </c>
      <c r="T74" s="31">
        <f t="shared" si="21"/>
        <v>1</v>
      </c>
      <c r="U74" s="31"/>
      <c r="V74" s="31"/>
      <c r="W74" s="31"/>
      <c r="X74" s="31"/>
      <c r="Y74" s="31"/>
    </row>
    <row r="75" spans="1:25" x14ac:dyDescent="0.25">
      <c r="A75" s="31">
        <v>46</v>
      </c>
      <c r="B75" s="31">
        <v>46</v>
      </c>
      <c r="C75" s="31">
        <v>60</v>
      </c>
      <c r="D75" s="33">
        <v>0.26983964285639633</v>
      </c>
      <c r="E75" s="32">
        <v>345.15</v>
      </c>
      <c r="F75" s="31">
        <v>6.25E-2</v>
      </c>
      <c r="G75" s="31">
        <v>440</v>
      </c>
      <c r="H75" s="31">
        <v>5.6910569105691054E-2</v>
      </c>
      <c r="I75" s="36">
        <f t="shared" si="11"/>
        <v>-3.6842716761527567</v>
      </c>
      <c r="J75" s="36">
        <f t="shared" si="12"/>
        <v>1.1467875605092299E-4</v>
      </c>
      <c r="K75" s="36">
        <f t="shared" si="13"/>
        <v>-3.7486444491427666</v>
      </c>
      <c r="L75" s="36">
        <f t="shared" si="14"/>
        <v>8.8896463308699982E-5</v>
      </c>
      <c r="M75" s="35">
        <f t="shared" si="15"/>
        <v>6.0580823660627559E-4</v>
      </c>
      <c r="N75" s="34">
        <v>0.35</v>
      </c>
      <c r="O75" s="35">
        <f t="shared" si="16"/>
        <v>0.12207630123799514</v>
      </c>
      <c r="P75" s="31">
        <f t="shared" si="17"/>
        <v>0.12207630123799514</v>
      </c>
      <c r="Q75" s="31">
        <f t="shared" si="18"/>
        <v>0.9982691193239821</v>
      </c>
      <c r="R75" s="31">
        <f t="shared" si="19"/>
        <v>0.9982691193239821</v>
      </c>
      <c r="S75">
        <f t="shared" si="20"/>
        <v>0.3493941917633937</v>
      </c>
      <c r="T75" s="31">
        <f t="shared" si="21"/>
        <v>1</v>
      </c>
      <c r="U75" s="31"/>
      <c r="V75" s="31"/>
      <c r="W75" s="31"/>
      <c r="X75" s="31"/>
      <c r="Y75" s="31"/>
    </row>
    <row r="76" spans="1:25" x14ac:dyDescent="0.25">
      <c r="A76" s="31">
        <v>47</v>
      </c>
      <c r="B76" s="31">
        <v>47</v>
      </c>
      <c r="C76" s="31">
        <v>60</v>
      </c>
      <c r="D76" s="33">
        <v>0.26955256809831057</v>
      </c>
      <c r="E76" s="32">
        <v>341.5</v>
      </c>
      <c r="F76" s="31">
        <v>6.25E-2</v>
      </c>
      <c r="G76" s="31">
        <v>440</v>
      </c>
      <c r="H76" s="31">
        <v>5.2845528455284556E-2</v>
      </c>
      <c r="I76" s="36">
        <f t="shared" si="11"/>
        <v>-4.0055468211261651</v>
      </c>
      <c r="J76" s="36">
        <f t="shared" si="12"/>
        <v>3.0937087853530344E-5</v>
      </c>
      <c r="K76" s="36">
        <f t="shared" si="13"/>
        <v>-4.0675119841224738</v>
      </c>
      <c r="L76" s="36">
        <f t="shared" si="14"/>
        <v>2.3758882764683358E-5</v>
      </c>
      <c r="M76" s="35">
        <f t="shared" si="15"/>
        <v>1.4557777317371692E-4</v>
      </c>
      <c r="N76" s="34">
        <v>0.25</v>
      </c>
      <c r="O76" s="35">
        <f t="shared" si="16"/>
        <v>6.2427232306301178E-2</v>
      </c>
      <c r="P76" s="31">
        <f t="shared" si="17"/>
        <v>6.2427232306301178E-2</v>
      </c>
      <c r="Q76" s="31">
        <f t="shared" si="18"/>
        <v>0.99941768890730509</v>
      </c>
      <c r="R76" s="31">
        <f t="shared" si="19"/>
        <v>0.99941768890730509</v>
      </c>
      <c r="S76">
        <f t="shared" si="20"/>
        <v>0.24985442222682627</v>
      </c>
      <c r="T76" s="31">
        <f t="shared" si="21"/>
        <v>1</v>
      </c>
      <c r="U76" s="31"/>
      <c r="V76" s="31"/>
      <c r="W76" s="31"/>
      <c r="X76" s="31"/>
      <c r="Y76" s="31"/>
    </row>
    <row r="77" spans="1:25" x14ac:dyDescent="0.25">
      <c r="A77" s="31">
        <v>48</v>
      </c>
      <c r="B77" s="31">
        <v>48</v>
      </c>
      <c r="C77" s="31">
        <v>60</v>
      </c>
      <c r="D77" s="33">
        <v>0.26970593082278699</v>
      </c>
      <c r="E77" s="32">
        <v>352.6</v>
      </c>
      <c r="F77" s="31">
        <v>6.25E-2</v>
      </c>
      <c r="G77" s="31">
        <v>440</v>
      </c>
      <c r="H77" s="31">
        <v>4.878048780487805E-2</v>
      </c>
      <c r="I77" s="36">
        <f t="shared" si="11"/>
        <v>-3.6364696768046292</v>
      </c>
      <c r="J77" s="36">
        <f t="shared" si="12"/>
        <v>1.3820008177458152E-4</v>
      </c>
      <c r="K77" s="36">
        <f t="shared" si="13"/>
        <v>-3.6960377518690239</v>
      </c>
      <c r="L77" s="36">
        <f t="shared" si="14"/>
        <v>1.0949521164845425E-4</v>
      </c>
      <c r="M77" s="35">
        <f t="shared" si="15"/>
        <v>6.9811584801435234E-4</v>
      </c>
      <c r="N77" s="34">
        <v>0.2</v>
      </c>
      <c r="O77" s="35">
        <f t="shared" si="16"/>
        <v>3.9721241026531511E-2</v>
      </c>
      <c r="P77" s="31">
        <f t="shared" si="17"/>
        <v>3.9721241026531511E-2</v>
      </c>
      <c r="Q77" s="31">
        <f t="shared" si="18"/>
        <v>0.99650942075992821</v>
      </c>
      <c r="R77" s="31">
        <f t="shared" si="19"/>
        <v>0.99650942075992821</v>
      </c>
      <c r="S77">
        <f t="shared" si="20"/>
        <v>0.19930188415198566</v>
      </c>
      <c r="T77" s="31">
        <f t="shared" si="21"/>
        <v>1</v>
      </c>
      <c r="U77" s="31"/>
      <c r="V77" s="31"/>
      <c r="W77" s="31"/>
      <c r="X77" s="31"/>
      <c r="Y77" s="31"/>
    </row>
    <row r="78" spans="1:25" x14ac:dyDescent="0.25">
      <c r="A78" s="31">
        <v>49</v>
      </c>
      <c r="B78" s="31">
        <v>49</v>
      </c>
      <c r="C78" s="31">
        <v>60</v>
      </c>
      <c r="D78" s="33">
        <v>0.27358437788602502</v>
      </c>
      <c r="E78" s="32">
        <v>353.15</v>
      </c>
      <c r="F78" s="31">
        <v>6.25E-2</v>
      </c>
      <c r="G78" s="31">
        <v>440</v>
      </c>
      <c r="H78" s="31">
        <v>4.4715447154471545E-2</v>
      </c>
      <c r="I78" s="36">
        <f t="shared" si="11"/>
        <v>-3.7235156806382874</v>
      </c>
      <c r="J78" s="36">
        <f t="shared" si="12"/>
        <v>9.8233826248688506E-5</v>
      </c>
      <c r="K78" s="36">
        <f t="shared" si="13"/>
        <v>-3.7813679079375033</v>
      </c>
      <c r="L78" s="36">
        <f t="shared" si="14"/>
        <v>7.7984486812900881E-5</v>
      </c>
      <c r="M78" s="35">
        <f t="shared" si="15"/>
        <v>4.7386322436434453E-4</v>
      </c>
      <c r="N78" s="34">
        <v>0.15</v>
      </c>
      <c r="O78" s="35">
        <f t="shared" si="16"/>
        <v>2.2358065579046099E-2</v>
      </c>
      <c r="P78" s="31">
        <f t="shared" si="17"/>
        <v>2.2358065579046099E-2</v>
      </c>
      <c r="Q78" s="31">
        <f t="shared" si="18"/>
        <v>0.99684091183757095</v>
      </c>
      <c r="R78" s="31">
        <f t="shared" si="19"/>
        <v>0.99684091183757095</v>
      </c>
      <c r="S78">
        <f t="shared" si="20"/>
        <v>0.14952613677563564</v>
      </c>
      <c r="T78" s="31">
        <f t="shared" si="21"/>
        <v>1</v>
      </c>
      <c r="U78" s="31"/>
      <c r="V78" s="31"/>
      <c r="W78" s="31"/>
      <c r="X78" s="31"/>
      <c r="Y78" s="31"/>
    </row>
    <row r="79" spans="1:25" x14ac:dyDescent="0.25">
      <c r="A79" s="31">
        <v>50</v>
      </c>
      <c r="B79" s="31">
        <v>50</v>
      </c>
      <c r="C79" s="31">
        <v>60</v>
      </c>
      <c r="D79" s="33">
        <v>0.26923740067021962</v>
      </c>
      <c r="E79" s="32">
        <v>354.05</v>
      </c>
      <c r="F79" s="31">
        <v>6.25E-2</v>
      </c>
      <c r="G79" s="31">
        <v>440</v>
      </c>
      <c r="H79" s="31">
        <v>4.065040650406504E-2</v>
      </c>
      <c r="I79" s="36">
        <f t="shared" si="11"/>
        <v>-3.9297868461247032</v>
      </c>
      <c r="J79" s="36">
        <f t="shared" si="12"/>
        <v>4.2510598374840452E-5</v>
      </c>
      <c r="K79" s="36">
        <f t="shared" si="13"/>
        <v>-3.9840703453617357</v>
      </c>
      <c r="L79" s="36">
        <f t="shared" si="14"/>
        <v>3.3872402276674642E-5</v>
      </c>
      <c r="M79" s="35">
        <f t="shared" si="15"/>
        <v>1.8483778244912999E-4</v>
      </c>
      <c r="N79" s="34">
        <v>0.15</v>
      </c>
      <c r="O79" s="35">
        <f t="shared" si="16"/>
        <v>2.2444582830271082E-2</v>
      </c>
      <c r="P79" s="31">
        <f t="shared" si="17"/>
        <v>2.2444582830271082E-2</v>
      </c>
      <c r="Q79" s="31">
        <f t="shared" si="18"/>
        <v>0.99876774811700586</v>
      </c>
      <c r="R79" s="31">
        <f t="shared" si="19"/>
        <v>0.99876774811700586</v>
      </c>
      <c r="S79">
        <f t="shared" si="20"/>
        <v>0.14981516221755087</v>
      </c>
      <c r="T79" s="31">
        <f t="shared" si="21"/>
        <v>1</v>
      </c>
      <c r="U79" s="31"/>
      <c r="V79" s="31"/>
      <c r="W79" s="31"/>
      <c r="X79" s="31"/>
      <c r="Y79" s="31"/>
    </row>
    <row r="80" spans="1:25" x14ac:dyDescent="0.25">
      <c r="A80" s="31">
        <v>52</v>
      </c>
      <c r="B80" s="31">
        <v>52</v>
      </c>
      <c r="C80" s="31">
        <v>60</v>
      </c>
      <c r="D80" s="33">
        <v>0.26381941266345577</v>
      </c>
      <c r="E80" s="32">
        <v>339.75</v>
      </c>
      <c r="F80" s="31">
        <v>6.25E-2</v>
      </c>
      <c r="G80" s="31">
        <v>440</v>
      </c>
      <c r="H80" s="31">
        <v>3.2520325203252036E-2</v>
      </c>
      <c r="I80" s="36">
        <f t="shared" si="11"/>
        <v>-5.3683082323062417</v>
      </c>
      <c r="J80" s="36">
        <f t="shared" si="12"/>
        <v>3.9739319049969036E-8</v>
      </c>
      <c r="K80" s="36">
        <f t="shared" si="13"/>
        <v>-5.4158838229931288</v>
      </c>
      <c r="L80" s="36">
        <f t="shared" si="14"/>
        <v>3.0493346246611887E-8</v>
      </c>
      <c r="M80" s="35">
        <f t="shared" si="15"/>
        <v>1.1160407584306754E-7</v>
      </c>
      <c r="N80" s="34">
        <v>0.15</v>
      </c>
      <c r="O80" s="35">
        <f t="shared" si="16"/>
        <v>2.2499966518789702E-2</v>
      </c>
      <c r="P80" s="31">
        <f t="shared" si="17"/>
        <v>2.2499966518789702E-2</v>
      </c>
      <c r="Q80" s="31">
        <f t="shared" si="18"/>
        <v>0.99999925597282768</v>
      </c>
      <c r="R80" s="31">
        <f t="shared" si="19"/>
        <v>0.99999925597282768</v>
      </c>
      <c r="S80">
        <f t="shared" si="20"/>
        <v>0.14999988839592415</v>
      </c>
      <c r="T80" s="31">
        <f t="shared" si="21"/>
        <v>1</v>
      </c>
      <c r="U80" s="31"/>
      <c r="V80" s="31"/>
      <c r="W80" s="31"/>
      <c r="X80" s="31"/>
      <c r="Y80" s="31"/>
    </row>
    <row r="81" spans="1:25" x14ac:dyDescent="0.25">
      <c r="A81" s="31">
        <v>53</v>
      </c>
      <c r="B81" s="31">
        <v>53</v>
      </c>
      <c r="C81" s="31">
        <v>60</v>
      </c>
      <c r="D81" s="33">
        <v>0.26889909796794287</v>
      </c>
      <c r="E81" s="32">
        <v>335.7</v>
      </c>
      <c r="F81" s="31">
        <v>6.25E-2</v>
      </c>
      <c r="G81" s="31">
        <v>440</v>
      </c>
      <c r="H81" s="31">
        <v>2.8455284552845527E-2</v>
      </c>
      <c r="I81" s="36">
        <f t="shared" si="11"/>
        <v>-5.9027996200219146</v>
      </c>
      <c r="J81" s="36">
        <f t="shared" si="12"/>
        <v>1.7869212573224378E-9</v>
      </c>
      <c r="K81" s="36">
        <f t="shared" si="13"/>
        <v>-5.9481593866854636</v>
      </c>
      <c r="L81" s="36">
        <f t="shared" si="14"/>
        <v>1.3558723837337428E-9</v>
      </c>
      <c r="M81" s="35">
        <f t="shared" si="15"/>
        <v>4.3456720295239481E-9</v>
      </c>
      <c r="N81" s="34">
        <v>0.1</v>
      </c>
      <c r="O81" s="35">
        <f t="shared" si="16"/>
        <v>9.9999991308656142E-3</v>
      </c>
      <c r="P81" s="31">
        <f t="shared" si="17"/>
        <v>9.9999991308656142E-3</v>
      </c>
      <c r="Q81" s="31">
        <f t="shared" si="18"/>
        <v>0.99999995654327967</v>
      </c>
      <c r="R81" s="31">
        <f t="shared" si="19"/>
        <v>0.99999995654327967</v>
      </c>
      <c r="S81">
        <f t="shared" si="20"/>
        <v>9.9999995654327975E-2</v>
      </c>
      <c r="T81" s="31">
        <f t="shared" si="21"/>
        <v>1</v>
      </c>
      <c r="U81" s="31"/>
      <c r="V81" s="31"/>
      <c r="W81" s="31"/>
      <c r="X81" s="31"/>
      <c r="Y81" s="31"/>
    </row>
    <row r="82" spans="1:25" x14ac:dyDescent="0.25">
      <c r="A82" s="31">
        <v>54</v>
      </c>
      <c r="B82" s="31">
        <v>54</v>
      </c>
      <c r="C82" s="31">
        <v>60</v>
      </c>
      <c r="D82" s="33">
        <v>0.26898686988094161</v>
      </c>
      <c r="E82" s="32">
        <v>338.8</v>
      </c>
      <c r="F82" s="31">
        <v>6.25E-2</v>
      </c>
      <c r="G82" s="31">
        <v>440</v>
      </c>
      <c r="H82" s="31">
        <v>2.4390243902439025E-2</v>
      </c>
      <c r="I82" s="36">
        <f t="shared" si="11"/>
        <v>-6.1643912338784412</v>
      </c>
      <c r="J82" s="36">
        <f t="shared" si="12"/>
        <v>3.5377405181817334E-10</v>
      </c>
      <c r="K82" s="36">
        <f t="shared" si="13"/>
        <v>-6.2063999252463891</v>
      </c>
      <c r="L82" s="36">
        <f t="shared" si="14"/>
        <v>2.7106057619147144E-10</v>
      </c>
      <c r="M82" s="35">
        <f t="shared" si="15"/>
        <v>7.7366565131738866E-10</v>
      </c>
      <c r="N82" s="34">
        <v>0.1</v>
      </c>
      <c r="O82" s="35">
        <f t="shared" si="16"/>
        <v>9.9999998452668729E-3</v>
      </c>
      <c r="P82" s="31">
        <f t="shared" si="17"/>
        <v>9.9999998452668729E-3</v>
      </c>
      <c r="Q82" s="31">
        <f t="shared" si="18"/>
        <v>0.99999999226334357</v>
      </c>
      <c r="R82" s="31">
        <f t="shared" si="19"/>
        <v>0.99999999226334357</v>
      </c>
      <c r="S82">
        <f t="shared" si="20"/>
        <v>9.999999922633436E-2</v>
      </c>
      <c r="T82" s="31">
        <f t="shared" si="21"/>
        <v>1</v>
      </c>
      <c r="U82" s="31"/>
      <c r="V82" s="31"/>
      <c r="W82" s="31"/>
      <c r="X82" s="31"/>
      <c r="Y82" s="31"/>
    </row>
    <row r="83" spans="1:25" x14ac:dyDescent="0.25">
      <c r="A83" s="31">
        <v>55</v>
      </c>
      <c r="B83" s="31">
        <v>55</v>
      </c>
      <c r="C83" s="31">
        <v>60</v>
      </c>
      <c r="D83" s="33">
        <v>0.26123176200161147</v>
      </c>
      <c r="E83" s="32">
        <v>333.85</v>
      </c>
      <c r="F83" s="31">
        <v>6.25E-2</v>
      </c>
      <c r="G83" s="31">
        <v>440</v>
      </c>
      <c r="H83" s="31">
        <v>2.032520325203252E-2</v>
      </c>
      <c r="I83" s="36">
        <f t="shared" si="11"/>
        <v>-7.3603058379986486</v>
      </c>
      <c r="J83" s="36">
        <f t="shared" si="12"/>
        <v>9.1744671818728423E-14</v>
      </c>
      <c r="K83" s="36">
        <f t="shared" si="13"/>
        <v>-7.3975487326334894</v>
      </c>
      <c r="L83" s="36">
        <f t="shared" si="14"/>
        <v>6.9360666531250438E-14</v>
      </c>
      <c r="M83" s="35">
        <f t="shared" si="15"/>
        <v>1.4900946418567825E-13</v>
      </c>
      <c r="N83" s="34">
        <v>0.1</v>
      </c>
      <c r="O83" s="35">
        <f t="shared" si="16"/>
        <v>9.9999999999701994E-3</v>
      </c>
      <c r="P83" s="31">
        <f t="shared" si="17"/>
        <v>9.9999999999701994E-3</v>
      </c>
      <c r="Q83" s="31">
        <f t="shared" si="18"/>
        <v>0.99999999999850997</v>
      </c>
      <c r="R83" s="31">
        <f t="shared" si="19"/>
        <v>0.99999999999850997</v>
      </c>
      <c r="S83">
        <f t="shared" si="20"/>
        <v>9.9999999999851E-2</v>
      </c>
      <c r="T83" s="31">
        <f t="shared" si="21"/>
        <v>1</v>
      </c>
      <c r="U83" s="31"/>
      <c r="V83" s="31"/>
      <c r="W83" s="31"/>
      <c r="X83" s="31"/>
      <c r="Y83" s="31"/>
    </row>
    <row r="84" spans="1:25" x14ac:dyDescent="0.25">
      <c r="A84" s="31">
        <v>56</v>
      </c>
      <c r="B84" s="31">
        <v>56</v>
      </c>
      <c r="C84" s="31">
        <v>60</v>
      </c>
      <c r="D84" s="33">
        <v>0.26044707681203505</v>
      </c>
      <c r="E84" s="32">
        <v>338.2</v>
      </c>
      <c r="F84" s="31">
        <v>6.25E-2</v>
      </c>
      <c r="G84" s="31">
        <v>440</v>
      </c>
      <c r="H84" s="31">
        <v>1.6260162601626018E-2</v>
      </c>
      <c r="I84" s="36">
        <f t="shared" si="11"/>
        <v>-7.8759916595999613</v>
      </c>
      <c r="J84" s="36">
        <f t="shared" si="12"/>
        <v>1.6902539500203032E-15</v>
      </c>
      <c r="K84" s="36">
        <f t="shared" si="13"/>
        <v>-7.9092026578321155</v>
      </c>
      <c r="L84" s="36">
        <f t="shared" si="14"/>
        <v>1.2952131261929845E-15</v>
      </c>
      <c r="M84" s="35">
        <f t="shared" si="15"/>
        <v>2.3289765238088248E-15</v>
      </c>
      <c r="N84" s="34">
        <v>0.05</v>
      </c>
      <c r="O84" s="35">
        <f t="shared" si="16"/>
        <v>2.4999999999997672E-3</v>
      </c>
      <c r="P84" s="31">
        <f t="shared" si="17"/>
        <v>2.4999999999997672E-3</v>
      </c>
      <c r="Q84" s="31">
        <f t="shared" si="18"/>
        <v>0.99999999999995337</v>
      </c>
      <c r="R84" s="31">
        <f t="shared" si="19"/>
        <v>0.99999999999995337</v>
      </c>
      <c r="S84">
        <f t="shared" si="20"/>
        <v>4.9999999999997671E-2</v>
      </c>
      <c r="T84" s="31">
        <f t="shared" si="21"/>
        <v>1</v>
      </c>
      <c r="U84" s="31"/>
      <c r="V84" s="31"/>
      <c r="W84" s="31"/>
      <c r="X84" s="31"/>
      <c r="Y84" s="31"/>
    </row>
    <row r="85" spans="1:25" x14ac:dyDescent="0.25">
      <c r="A85" s="31">
        <v>57</v>
      </c>
      <c r="B85" s="31">
        <v>57</v>
      </c>
      <c r="C85" s="31">
        <v>60</v>
      </c>
      <c r="D85" s="33">
        <v>0.26125682609444867</v>
      </c>
      <c r="E85" s="32">
        <v>330.85</v>
      </c>
      <c r="F85" s="31">
        <v>6.25E-2</v>
      </c>
      <c r="G85" s="31">
        <v>440</v>
      </c>
      <c r="H85" s="31">
        <v>1.2195121951219513E-2</v>
      </c>
      <c r="I85" s="36">
        <f t="shared" si="11"/>
        <v>-9.8412997782706757</v>
      </c>
      <c r="J85" s="36">
        <f t="shared" si="12"/>
        <v>3.7369467137198924E-23</v>
      </c>
      <c r="K85" s="36">
        <f t="shared" si="13"/>
        <v>-9.8701507682737564</v>
      </c>
      <c r="L85" s="36">
        <f t="shared" si="14"/>
        <v>2.8040127364720951E-23</v>
      </c>
      <c r="M85" s="35">
        <f t="shared" si="15"/>
        <v>3.5432280298124958E-23</v>
      </c>
      <c r="N85" s="34">
        <v>0.05</v>
      </c>
      <c r="O85" s="35">
        <f t="shared" si="16"/>
        <v>2.5000000000000005E-3</v>
      </c>
      <c r="P85" s="31">
        <f t="shared" si="17"/>
        <v>2.5000000000000005E-3</v>
      </c>
      <c r="Q85" s="31">
        <f t="shared" si="18"/>
        <v>1</v>
      </c>
      <c r="R85" s="31">
        <f t="shared" si="19"/>
        <v>1</v>
      </c>
      <c r="S85">
        <f t="shared" si="20"/>
        <v>0.05</v>
      </c>
      <c r="T85" s="31">
        <f t="shared" si="21"/>
        <v>1</v>
      </c>
      <c r="U85" s="31"/>
      <c r="V85" s="31"/>
      <c r="W85" s="31"/>
      <c r="X85" s="31"/>
      <c r="Y85" s="31"/>
    </row>
    <row r="86" spans="1:25" x14ac:dyDescent="0.25">
      <c r="A86" s="31">
        <v>58</v>
      </c>
      <c r="B86" s="31">
        <v>58</v>
      </c>
      <c r="C86" s="31">
        <v>60</v>
      </c>
      <c r="D86" s="33">
        <v>0.26278404319903703</v>
      </c>
      <c r="E86" s="32">
        <v>332.35</v>
      </c>
      <c r="F86" s="31">
        <v>6.25E-2</v>
      </c>
      <c r="G86" s="31">
        <v>440</v>
      </c>
      <c r="H86" s="31">
        <v>8.130081300813009E-3</v>
      </c>
      <c r="I86" s="36">
        <f t="shared" si="11"/>
        <v>-11.808561936738547</v>
      </c>
      <c r="J86" s="36">
        <f t="shared" si="12"/>
        <v>1.7626967662371578E-32</v>
      </c>
      <c r="K86" s="36">
        <f t="shared" si="13"/>
        <v>-11.832256375961318</v>
      </c>
      <c r="L86" s="36">
        <f t="shared" si="14"/>
        <v>1.3294829456520357E-32</v>
      </c>
      <c r="M86" s="35">
        <f t="shared" si="15"/>
        <v>1.1569407879767979E-32</v>
      </c>
      <c r="N86" s="34">
        <v>0.1</v>
      </c>
      <c r="O86" s="35">
        <f t="shared" si="16"/>
        <v>1.0000000000000002E-2</v>
      </c>
      <c r="P86" s="31">
        <f t="shared" si="17"/>
        <v>1.0000000000000002E-2</v>
      </c>
      <c r="Q86" s="31">
        <f t="shared" si="18"/>
        <v>1</v>
      </c>
      <c r="R86" s="31">
        <f t="shared" si="19"/>
        <v>1</v>
      </c>
      <c r="S86">
        <f t="shared" si="20"/>
        <v>0.1</v>
      </c>
      <c r="T86" s="31">
        <f t="shared" si="21"/>
        <v>1</v>
      </c>
      <c r="U86" s="31"/>
      <c r="V86" s="31"/>
      <c r="W86" s="31"/>
      <c r="X86" s="31"/>
      <c r="Y86" s="31"/>
    </row>
    <row r="87" spans="1:25" x14ac:dyDescent="0.25">
      <c r="A87" s="31">
        <v>59</v>
      </c>
      <c r="B87" s="31">
        <v>59</v>
      </c>
      <c r="C87" s="31">
        <v>60</v>
      </c>
      <c r="D87" s="33">
        <v>0.26274215207392576</v>
      </c>
      <c r="E87" s="32">
        <v>331.15</v>
      </c>
      <c r="F87" s="31">
        <v>6.25E-2</v>
      </c>
      <c r="G87" s="31">
        <v>440</v>
      </c>
      <c r="H87" s="31">
        <v>4.0650406504065045E-3</v>
      </c>
      <c r="I87" s="36">
        <f t="shared" si="11"/>
        <v>-16.941966510538094</v>
      </c>
      <c r="J87" s="36">
        <f t="shared" si="12"/>
        <v>1.1031226262569185E-64</v>
      </c>
      <c r="K87" s="36">
        <f t="shared" si="13"/>
        <v>-16.958718338308344</v>
      </c>
      <c r="L87" s="36">
        <f t="shared" si="14"/>
        <v>8.2962139454483335E-65</v>
      </c>
      <c r="M87" s="35">
        <f t="shared" si="15"/>
        <v>3.5837453403541169E-65</v>
      </c>
      <c r="N87" s="34">
        <v>0.1</v>
      </c>
      <c r="O87" s="35">
        <f t="shared" si="16"/>
        <v>1.0000000000000002E-2</v>
      </c>
      <c r="P87" s="31">
        <f t="shared" si="17"/>
        <v>1.0000000000000002E-2</v>
      </c>
      <c r="Q87" s="31">
        <f t="shared" si="18"/>
        <v>1</v>
      </c>
      <c r="R87" s="31">
        <f t="shared" si="19"/>
        <v>1</v>
      </c>
      <c r="S87">
        <f t="shared" si="20"/>
        <v>0.1</v>
      </c>
      <c r="T87" s="31">
        <f t="shared" si="21"/>
        <v>1</v>
      </c>
      <c r="U87" s="31"/>
      <c r="V87" s="31"/>
      <c r="W87" s="31"/>
      <c r="X87" s="31"/>
      <c r="Y87" s="31"/>
    </row>
    <row r="88" spans="1:25" x14ac:dyDescent="0.25">
      <c r="A88" s="31">
        <v>61</v>
      </c>
      <c r="B88" s="31">
        <v>1</v>
      </c>
      <c r="C88" s="31">
        <v>19</v>
      </c>
      <c r="D88" s="33">
        <v>0.26220300999008606</v>
      </c>
      <c r="E88" s="31">
        <v>339.15</v>
      </c>
      <c r="F88" s="31">
        <v>6.25E-2</v>
      </c>
      <c r="G88" s="31">
        <v>400</v>
      </c>
      <c r="H88" s="31">
        <v>7.3170731707317069E-2</v>
      </c>
      <c r="I88" s="36">
        <f t="shared" si="11"/>
        <v>-2.2267335103563126</v>
      </c>
      <c r="J88" s="36">
        <f t="shared" si="12"/>
        <v>1.2982544711390842E-2</v>
      </c>
      <c r="K88" s="36">
        <f t="shared" si="13"/>
        <v>-2.2976596580242514</v>
      </c>
      <c r="L88" s="36">
        <f t="shared" si="14"/>
        <v>1.0790583662758904E-2</v>
      </c>
      <c r="M88" s="35">
        <f t="shared" si="15"/>
        <v>0.10649038042552927</v>
      </c>
      <c r="N88" s="35">
        <v>0.8</v>
      </c>
      <c r="O88" s="35">
        <f t="shared" si="16"/>
        <v>0.48095559244232716</v>
      </c>
      <c r="P88" s="31">
        <f t="shared" si="17"/>
        <v>0.48095559244232716</v>
      </c>
      <c r="Q88" s="31">
        <f t="shared" si="18"/>
        <v>0.86688702446808841</v>
      </c>
      <c r="R88" s="31">
        <f t="shared" si="19"/>
        <v>0.86688702446808841</v>
      </c>
      <c r="S88">
        <f t="shared" si="20"/>
        <v>0.69350961957447077</v>
      </c>
      <c r="T88" s="31">
        <f t="shared" si="21"/>
        <v>1</v>
      </c>
      <c r="U88" s="31"/>
      <c r="V88" s="31"/>
      <c r="W88" s="31"/>
      <c r="X88" s="31"/>
      <c r="Y88" s="31"/>
    </row>
    <row r="89" spans="1:25" x14ac:dyDescent="0.25">
      <c r="A89" s="31">
        <v>61</v>
      </c>
      <c r="B89" s="31">
        <v>1</v>
      </c>
      <c r="C89" s="31">
        <v>43</v>
      </c>
      <c r="D89" s="33">
        <v>0.26220300999008606</v>
      </c>
      <c r="E89" s="31">
        <v>339.15</v>
      </c>
      <c r="F89" s="31">
        <v>6.25E-2</v>
      </c>
      <c r="G89" s="31">
        <v>400</v>
      </c>
      <c r="H89" s="31">
        <v>0.17073170731707318</v>
      </c>
      <c r="I89" s="36">
        <f t="shared" si="11"/>
        <v>-1.3705036117968059</v>
      </c>
      <c r="J89" s="36">
        <f t="shared" si="12"/>
        <v>8.5264874359322951E-2</v>
      </c>
      <c r="K89" s="36">
        <f t="shared" si="13"/>
        <v>-1.4788450919434539</v>
      </c>
      <c r="L89" s="36">
        <f t="shared" si="14"/>
        <v>6.9590860585153486E-2</v>
      </c>
      <c r="M89" s="35">
        <f t="shared" si="15"/>
        <v>1.3766929019532768</v>
      </c>
      <c r="N89" s="35">
        <v>3</v>
      </c>
      <c r="O89" s="35">
        <f t="shared" si="16"/>
        <v>2.6351259345688738</v>
      </c>
      <c r="P89" s="31">
        <f t="shared" si="17"/>
        <v>2.6351259345688738</v>
      </c>
      <c r="Q89" s="31">
        <f t="shared" si="18"/>
        <v>0.54110236601557438</v>
      </c>
      <c r="R89" s="31">
        <f t="shared" si="19"/>
        <v>0.54110236601557438</v>
      </c>
      <c r="S89">
        <f t="shared" si="20"/>
        <v>1.6233070980467232</v>
      </c>
      <c r="T89" s="31">
        <f t="shared" si="21"/>
        <v>1</v>
      </c>
      <c r="U89" s="31"/>
      <c r="V89" s="31"/>
      <c r="W89" s="31"/>
      <c r="X89" s="31"/>
      <c r="Y89" s="31"/>
    </row>
    <row r="90" spans="1:25" x14ac:dyDescent="0.25">
      <c r="A90" s="31">
        <v>62</v>
      </c>
      <c r="B90" s="31">
        <v>2</v>
      </c>
      <c r="C90" s="31">
        <v>19</v>
      </c>
      <c r="D90" s="33">
        <v>0.26755837124029125</v>
      </c>
      <c r="E90" s="31">
        <v>343.1</v>
      </c>
      <c r="F90" s="31">
        <v>6.25E-2</v>
      </c>
      <c r="G90" s="31">
        <v>400</v>
      </c>
      <c r="H90" s="31">
        <v>6.910569105691057E-2</v>
      </c>
      <c r="I90" s="36">
        <f t="shared" si="11"/>
        <v>-2.0850018276004114</v>
      </c>
      <c r="J90" s="36">
        <f t="shared" si="12"/>
        <v>1.8534567319332396E-2</v>
      </c>
      <c r="K90" s="36">
        <f t="shared" si="13"/>
        <v>-2.1553374687510303</v>
      </c>
      <c r="L90" s="36">
        <f t="shared" si="14"/>
        <v>1.5567717882361781E-2</v>
      </c>
      <c r="M90" s="35">
        <f t="shared" si="15"/>
        <v>0.15896034326966557</v>
      </c>
      <c r="N90" s="35">
        <v>0.75</v>
      </c>
      <c r="O90" s="35">
        <f t="shared" si="16"/>
        <v>0.34932787582791158</v>
      </c>
      <c r="P90" s="31">
        <f t="shared" si="17"/>
        <v>0.34932787582791158</v>
      </c>
      <c r="Q90" s="31">
        <f t="shared" si="18"/>
        <v>0.7880528756404459</v>
      </c>
      <c r="R90" s="31">
        <f t="shared" si="19"/>
        <v>0.7880528756404459</v>
      </c>
      <c r="S90">
        <f t="shared" si="20"/>
        <v>0.59103965673033443</v>
      </c>
      <c r="T90" s="31">
        <f t="shared" si="21"/>
        <v>1</v>
      </c>
      <c r="U90" s="31"/>
      <c r="V90" s="31"/>
      <c r="W90" s="31"/>
      <c r="X90" s="31"/>
      <c r="Y90" s="31"/>
    </row>
    <row r="91" spans="1:25" x14ac:dyDescent="0.25">
      <c r="A91" s="31">
        <v>62</v>
      </c>
      <c r="B91" s="31">
        <v>2</v>
      </c>
      <c r="C91" s="31">
        <v>43</v>
      </c>
      <c r="D91" s="33">
        <v>0.26755837124029125</v>
      </c>
      <c r="E91" s="31">
        <v>343.1</v>
      </c>
      <c r="F91" s="31">
        <v>6.25E-2</v>
      </c>
      <c r="G91" s="31">
        <v>400</v>
      </c>
      <c r="H91" s="31">
        <v>0.16666666666666666</v>
      </c>
      <c r="I91" s="36">
        <f t="shared" si="11"/>
        <v>-1.2547834506805853</v>
      </c>
      <c r="J91" s="36">
        <f t="shared" si="12"/>
        <v>0.10477869093549853</v>
      </c>
      <c r="K91" s="36">
        <f t="shared" si="13"/>
        <v>-1.3640136983387299</v>
      </c>
      <c r="L91" s="36">
        <f t="shared" si="14"/>
        <v>8.6281627214136389E-2</v>
      </c>
      <c r="M91" s="35">
        <f t="shared" si="15"/>
        <v>1.7945588078290271</v>
      </c>
      <c r="N91" s="35">
        <v>4.4000000000000004</v>
      </c>
      <c r="O91" s="35">
        <f t="shared" si="16"/>
        <v>6.7883238058613022</v>
      </c>
      <c r="P91" s="31">
        <f t="shared" si="17"/>
        <v>6.7883238058613022</v>
      </c>
      <c r="Q91" s="31">
        <f t="shared" si="18"/>
        <v>0.59214572549340294</v>
      </c>
      <c r="R91" s="31">
        <f t="shared" si="19"/>
        <v>0.59214572549340294</v>
      </c>
      <c r="S91">
        <f t="shared" si="20"/>
        <v>2.6054411921709733</v>
      </c>
      <c r="T91" s="31">
        <f t="shared" si="21"/>
        <v>1</v>
      </c>
      <c r="U91" s="31"/>
      <c r="V91" s="31"/>
      <c r="W91" s="31"/>
      <c r="X91" s="31"/>
      <c r="Y91" s="31"/>
    </row>
    <row r="92" spans="1:25" x14ac:dyDescent="0.25">
      <c r="A92" s="31">
        <v>63</v>
      </c>
      <c r="B92" s="31">
        <v>3</v>
      </c>
      <c r="C92" s="31">
        <v>19</v>
      </c>
      <c r="D92" s="33">
        <v>0.2681648847611855</v>
      </c>
      <c r="E92" s="31">
        <v>355.6</v>
      </c>
      <c r="F92" s="31">
        <v>6.25E-2</v>
      </c>
      <c r="G92" s="31">
        <v>400</v>
      </c>
      <c r="H92" s="31">
        <v>6.5040650406504072E-2</v>
      </c>
      <c r="I92" s="36">
        <f t="shared" si="11"/>
        <v>-1.6267574464845853</v>
      </c>
      <c r="J92" s="36">
        <f t="shared" si="12"/>
        <v>5.1894311310289445E-2</v>
      </c>
      <c r="K92" s="36">
        <f t="shared" si="13"/>
        <v>-1.6951477207986034</v>
      </c>
      <c r="L92" s="36">
        <f t="shared" si="14"/>
        <v>4.5023700721548508E-2</v>
      </c>
      <c r="M92" s="35">
        <f t="shared" si="15"/>
        <v>0.51719748487764505</v>
      </c>
      <c r="N92" s="35">
        <v>1.45</v>
      </c>
      <c r="O92" s="35">
        <f t="shared" si="16"/>
        <v>0.87012053221859109</v>
      </c>
      <c r="P92" s="31">
        <f t="shared" si="17"/>
        <v>0.87012053221859109</v>
      </c>
      <c r="Q92" s="31">
        <f t="shared" si="18"/>
        <v>0.64331207939472757</v>
      </c>
      <c r="R92" s="31">
        <f t="shared" si="19"/>
        <v>0.64331207939472757</v>
      </c>
      <c r="S92">
        <f t="shared" si="20"/>
        <v>0.9328025151223549</v>
      </c>
      <c r="T92" s="31">
        <f t="shared" si="21"/>
        <v>1</v>
      </c>
      <c r="U92" s="31"/>
      <c r="V92" s="31"/>
      <c r="W92" s="31"/>
      <c r="X92" s="31"/>
      <c r="Y92" s="31"/>
    </row>
    <row r="93" spans="1:25" x14ac:dyDescent="0.25">
      <c r="A93" s="31">
        <v>63</v>
      </c>
      <c r="B93" s="31">
        <v>3</v>
      </c>
      <c r="C93" s="31">
        <v>43</v>
      </c>
      <c r="D93" s="33">
        <v>0.2681648847611855</v>
      </c>
      <c r="E93" s="31">
        <v>355.6</v>
      </c>
      <c r="F93" s="31">
        <v>6.25E-2</v>
      </c>
      <c r="G93" s="31">
        <v>400</v>
      </c>
      <c r="H93" s="31">
        <v>0.16260162601626016</v>
      </c>
      <c r="I93" s="36">
        <f t="shared" si="11"/>
        <v>-0.94002272722344116</v>
      </c>
      <c r="J93" s="36">
        <f t="shared" si="12"/>
        <v>0.17360295152047289</v>
      </c>
      <c r="K93" s="36">
        <f t="shared" si="13"/>
        <v>-1.0481572455414447</v>
      </c>
      <c r="L93" s="36">
        <f t="shared" si="14"/>
        <v>0.14728308256590994</v>
      </c>
      <c r="M93" s="35">
        <f t="shared" si="15"/>
        <v>3.4156562972675388</v>
      </c>
      <c r="N93" s="35">
        <v>6.5</v>
      </c>
      <c r="O93" s="35">
        <f t="shared" si="16"/>
        <v>9.5131760765853883</v>
      </c>
      <c r="P93" s="31">
        <f t="shared" si="17"/>
        <v>9.5131760765853883</v>
      </c>
      <c r="Q93" s="31">
        <f t="shared" si="18"/>
        <v>0.47451441580499404</v>
      </c>
      <c r="R93" s="31">
        <f t="shared" si="19"/>
        <v>0.47451441580499404</v>
      </c>
      <c r="S93">
        <f t="shared" si="20"/>
        <v>3.0843437027324612</v>
      </c>
      <c r="T93" s="31">
        <f t="shared" si="21"/>
        <v>1</v>
      </c>
      <c r="U93" s="31"/>
      <c r="V93" s="31"/>
      <c r="W93" s="31"/>
      <c r="X93" s="31"/>
      <c r="Y93" s="31"/>
    </row>
    <row r="94" spans="1:25" x14ac:dyDescent="0.25">
      <c r="A94" s="31">
        <v>64</v>
      </c>
      <c r="B94" s="31">
        <v>4</v>
      </c>
      <c r="C94" s="31">
        <v>19</v>
      </c>
      <c r="D94" s="33">
        <v>0.26824862504417862</v>
      </c>
      <c r="E94" s="31">
        <v>362.2</v>
      </c>
      <c r="F94" s="31">
        <v>6.25E-2</v>
      </c>
      <c r="G94" s="31">
        <v>400</v>
      </c>
      <c r="H94" s="31">
        <v>6.097560975609756E-2</v>
      </c>
      <c r="I94" s="36">
        <f t="shared" si="11"/>
        <v>-1.4079743925558734</v>
      </c>
      <c r="J94" s="36">
        <f t="shared" si="12"/>
        <v>7.9569326378441566E-2</v>
      </c>
      <c r="K94" s="36">
        <f t="shared" si="13"/>
        <v>-1.4742136691100467</v>
      </c>
      <c r="L94" s="36">
        <f t="shared" si="14"/>
        <v>7.0212035322578262E-2</v>
      </c>
      <c r="M94" s="35">
        <f t="shared" si="15"/>
        <v>0.8420227403289644</v>
      </c>
      <c r="N94" s="35">
        <v>2.1</v>
      </c>
      <c r="O94" s="35">
        <f t="shared" si="16"/>
        <v>1.5825067858494484</v>
      </c>
      <c r="P94" s="31">
        <f t="shared" si="17"/>
        <v>1.5825067858494484</v>
      </c>
      <c r="Q94" s="31">
        <f t="shared" si="18"/>
        <v>0.59903679031954082</v>
      </c>
      <c r="R94" s="31">
        <f t="shared" si="19"/>
        <v>0.59903679031954082</v>
      </c>
      <c r="S94">
        <f t="shared" si="20"/>
        <v>1.2579772596710357</v>
      </c>
      <c r="T94" s="31">
        <f t="shared" si="21"/>
        <v>1</v>
      </c>
      <c r="U94" s="31"/>
      <c r="V94" s="31"/>
      <c r="W94" s="31"/>
      <c r="X94" s="31"/>
      <c r="Y94" s="31"/>
    </row>
    <row r="95" spans="1:25" x14ac:dyDescent="0.25">
      <c r="A95" s="31">
        <v>64</v>
      </c>
      <c r="B95" s="31">
        <v>4</v>
      </c>
      <c r="C95" s="31">
        <v>43</v>
      </c>
      <c r="D95" s="33">
        <v>0.26824862504417862</v>
      </c>
      <c r="E95" s="31">
        <v>362.2</v>
      </c>
      <c r="F95" s="31">
        <v>6.25E-2</v>
      </c>
      <c r="G95" s="31">
        <v>400</v>
      </c>
      <c r="H95" s="31">
        <v>0.15853658536585366</v>
      </c>
      <c r="I95" s="36">
        <f t="shared" si="11"/>
        <v>-0.78323557396064369</v>
      </c>
      <c r="J95" s="36">
        <f t="shared" si="12"/>
        <v>0.21674439415693122</v>
      </c>
      <c r="K95" s="36">
        <f t="shared" si="13"/>
        <v>-0.89004319808875865</v>
      </c>
      <c r="L95" s="36">
        <f t="shared" si="14"/>
        <v>0.18672134554948538</v>
      </c>
      <c r="M95" s="35">
        <f t="shared" si="15"/>
        <v>4.5526811103784155</v>
      </c>
      <c r="N95" s="35">
        <v>8.5</v>
      </c>
      <c r="O95" s="35">
        <f t="shared" si="16"/>
        <v>15.581326416363378</v>
      </c>
      <c r="P95" s="31">
        <f t="shared" si="17"/>
        <v>15.581326416363378</v>
      </c>
      <c r="Q95" s="31">
        <f t="shared" si="18"/>
        <v>0.46439045760253933</v>
      </c>
      <c r="R95" s="31">
        <f t="shared" si="19"/>
        <v>0.46439045760253933</v>
      </c>
      <c r="S95">
        <f t="shared" si="20"/>
        <v>3.9473188896215845</v>
      </c>
      <c r="T95" s="31">
        <f t="shared" si="21"/>
        <v>1</v>
      </c>
      <c r="U95" s="31"/>
      <c r="V95" s="31"/>
      <c r="W95" s="31"/>
      <c r="X95" s="31"/>
      <c r="Y95" s="31"/>
    </row>
    <row r="96" spans="1:25" x14ac:dyDescent="0.25">
      <c r="A96" s="31">
        <v>65</v>
      </c>
      <c r="B96" s="31">
        <v>5</v>
      </c>
      <c r="C96" s="31">
        <v>19</v>
      </c>
      <c r="D96" s="33">
        <v>0.268306698646603</v>
      </c>
      <c r="E96" s="31">
        <v>364.1</v>
      </c>
      <c r="F96" s="31">
        <v>6.25E-2</v>
      </c>
      <c r="G96" s="31">
        <v>400</v>
      </c>
      <c r="H96" s="31">
        <v>5.6910569105691054E-2</v>
      </c>
      <c r="I96" s="36">
        <f t="shared" si="11"/>
        <v>-1.3815758464981323</v>
      </c>
      <c r="J96" s="36">
        <f t="shared" si="12"/>
        <v>8.3550987241576266E-2</v>
      </c>
      <c r="K96" s="36">
        <f t="shared" si="13"/>
        <v>-1.4455829212957685</v>
      </c>
      <c r="L96" s="36">
        <f t="shared" si="14"/>
        <v>7.4147109870050507E-2</v>
      </c>
      <c r="M96" s="35">
        <f t="shared" si="15"/>
        <v>0.86737696828598132</v>
      </c>
      <c r="N96" s="35">
        <v>2</v>
      </c>
      <c r="O96" s="35">
        <f t="shared" si="16"/>
        <v>1.2828349319690551</v>
      </c>
      <c r="P96" s="31">
        <f t="shared" si="17"/>
        <v>1.2828349319690551</v>
      </c>
      <c r="Q96" s="31">
        <f t="shared" si="18"/>
        <v>0.56631151585700934</v>
      </c>
      <c r="R96" s="31">
        <f t="shared" si="19"/>
        <v>0.56631151585700934</v>
      </c>
      <c r="S96">
        <f t="shared" si="20"/>
        <v>1.1326230317140187</v>
      </c>
      <c r="T96" s="31">
        <f t="shared" si="21"/>
        <v>1</v>
      </c>
      <c r="U96" s="31"/>
      <c r="V96" s="31"/>
      <c r="W96" s="31"/>
      <c r="X96" s="31"/>
      <c r="Y96" s="31"/>
    </row>
    <row r="97" spans="1:25" x14ac:dyDescent="0.25">
      <c r="A97" s="31">
        <v>65</v>
      </c>
      <c r="B97" s="31">
        <v>5</v>
      </c>
      <c r="C97" s="31">
        <v>43</v>
      </c>
      <c r="D97" s="33">
        <v>0.268306698646603</v>
      </c>
      <c r="E97" s="31">
        <v>364.1</v>
      </c>
      <c r="F97" s="31">
        <v>6.25E-2</v>
      </c>
      <c r="G97" s="31">
        <v>400</v>
      </c>
      <c r="H97" s="31">
        <v>0.15447154471544716</v>
      </c>
      <c r="I97" s="36">
        <f t="shared" si="11"/>
        <v>-0.74746105993149814</v>
      </c>
      <c r="J97" s="36">
        <f t="shared" si="12"/>
        <v>0.2273926498580886</v>
      </c>
      <c r="K97" s="36">
        <f t="shared" si="13"/>
        <v>-0.85291328801800026</v>
      </c>
      <c r="L97" s="36">
        <f t="shared" si="14"/>
        <v>0.19685369611474665</v>
      </c>
      <c r="M97" s="35">
        <f t="shared" si="15"/>
        <v>4.8087348115217594</v>
      </c>
      <c r="N97" s="35">
        <v>9.1</v>
      </c>
      <c r="O97" s="35">
        <f t="shared" si="16"/>
        <v>18.414956917845188</v>
      </c>
      <c r="P97" s="31">
        <f t="shared" si="17"/>
        <v>18.414956917845188</v>
      </c>
      <c r="Q97" s="31">
        <f t="shared" si="18"/>
        <v>0.47156760312947699</v>
      </c>
      <c r="R97" s="31">
        <f t="shared" si="19"/>
        <v>0.47156760312947699</v>
      </c>
      <c r="S97">
        <f t="shared" si="20"/>
        <v>4.2912651884782402</v>
      </c>
      <c r="T97" s="31">
        <f t="shared" si="21"/>
        <v>1</v>
      </c>
      <c r="U97" s="31"/>
      <c r="V97" s="31"/>
      <c r="W97" s="31"/>
      <c r="X97" s="31"/>
      <c r="Y97" s="31"/>
    </row>
    <row r="98" spans="1:25" x14ac:dyDescent="0.25">
      <c r="A98" s="31">
        <v>66</v>
      </c>
      <c r="B98" s="31">
        <v>6</v>
      </c>
      <c r="C98" s="31">
        <v>19</v>
      </c>
      <c r="D98" s="33">
        <v>0.2684598836283103</v>
      </c>
      <c r="E98" s="31">
        <v>358.3</v>
      </c>
      <c r="F98" s="31">
        <v>6.25E-2</v>
      </c>
      <c r="G98" s="31">
        <v>400</v>
      </c>
      <c r="H98" s="31">
        <v>5.2845528455284556E-2</v>
      </c>
      <c r="I98" s="36">
        <f t="shared" si="11"/>
        <v>-1.6995626991337629</v>
      </c>
      <c r="J98" s="36">
        <f t="shared" si="12"/>
        <v>4.4606605791444161E-2</v>
      </c>
      <c r="K98" s="36">
        <f t="shared" si="13"/>
        <v>-1.7612766741270602</v>
      </c>
      <c r="L98" s="36">
        <f t="shared" si="14"/>
        <v>3.9095793034259842E-2</v>
      </c>
      <c r="M98" s="35">
        <f t="shared" si="15"/>
        <v>0.39579538373491729</v>
      </c>
      <c r="N98" s="35">
        <v>1.3</v>
      </c>
      <c r="O98" s="35">
        <f t="shared" si="16"/>
        <v>0.81758598807508553</v>
      </c>
      <c r="P98" s="31">
        <f t="shared" si="17"/>
        <v>0.81758598807508553</v>
      </c>
      <c r="Q98" s="31">
        <f t="shared" si="18"/>
        <v>0.69554201251160208</v>
      </c>
      <c r="R98" s="31">
        <f t="shared" si="19"/>
        <v>0.69554201251160208</v>
      </c>
      <c r="S98">
        <f t="shared" si="20"/>
        <v>0.90420461626508275</v>
      </c>
      <c r="T98" s="31">
        <f t="shared" si="21"/>
        <v>1</v>
      </c>
      <c r="U98" s="31"/>
      <c r="V98" s="31"/>
      <c r="W98" s="31"/>
      <c r="X98" s="31"/>
      <c r="Y98" s="31"/>
    </row>
    <row r="99" spans="1:25" x14ac:dyDescent="0.25">
      <c r="A99" s="31">
        <v>66</v>
      </c>
      <c r="B99" s="31">
        <v>6</v>
      </c>
      <c r="C99" s="31">
        <v>43</v>
      </c>
      <c r="D99" s="33">
        <v>0.2684598836283103</v>
      </c>
      <c r="E99" s="31">
        <v>358.3</v>
      </c>
      <c r="F99" s="31">
        <v>6.25E-2</v>
      </c>
      <c r="G99" s="31">
        <v>400</v>
      </c>
      <c r="H99" s="31">
        <v>0.15040650406504066</v>
      </c>
      <c r="I99" s="36">
        <f t="shared" si="11"/>
        <v>-0.91508135851834582</v>
      </c>
      <c r="J99" s="36">
        <f t="shared" si="12"/>
        <v>0.18007446024754356</v>
      </c>
      <c r="K99" s="36">
        <f t="shared" si="13"/>
        <v>-1.0191962153058649</v>
      </c>
      <c r="L99" s="36">
        <f t="shared" si="14"/>
        <v>0.15405491154101783</v>
      </c>
      <c r="M99" s="35">
        <f t="shared" si="15"/>
        <v>3.4752718248573586</v>
      </c>
      <c r="N99" s="35">
        <v>6.5</v>
      </c>
      <c r="O99" s="35">
        <f t="shared" si="16"/>
        <v>9.1489805335017333</v>
      </c>
      <c r="P99" s="31">
        <f t="shared" si="17"/>
        <v>9.1489805335017333</v>
      </c>
      <c r="Q99" s="31">
        <f t="shared" si="18"/>
        <v>0.465342796175791</v>
      </c>
      <c r="R99" s="31">
        <f t="shared" si="19"/>
        <v>0.465342796175791</v>
      </c>
      <c r="S99">
        <f t="shared" si="20"/>
        <v>3.0247281751426414</v>
      </c>
      <c r="T99" s="31">
        <f t="shared" si="21"/>
        <v>1</v>
      </c>
      <c r="U99" s="31"/>
      <c r="V99" s="31"/>
      <c r="W99" s="31"/>
      <c r="X99" s="31"/>
      <c r="Y99" s="31"/>
    </row>
    <row r="100" spans="1:25" x14ac:dyDescent="0.25">
      <c r="A100" s="31">
        <v>67</v>
      </c>
      <c r="B100" s="31">
        <v>7</v>
      </c>
      <c r="C100" s="31">
        <v>19</v>
      </c>
      <c r="D100" s="33">
        <v>0.2691737668088085</v>
      </c>
      <c r="E100" s="31">
        <v>353.25</v>
      </c>
      <c r="F100" s="31">
        <v>6.25E-2</v>
      </c>
      <c r="G100" s="31">
        <v>400</v>
      </c>
      <c r="H100" s="31">
        <v>4.878048780487805E-2</v>
      </c>
      <c r="I100" s="36">
        <f t="shared" si="11"/>
        <v>-2.0096127357521341</v>
      </c>
      <c r="J100" s="36">
        <f t="shared" si="12"/>
        <v>2.2236096132078602E-2</v>
      </c>
      <c r="K100" s="36">
        <f t="shared" si="13"/>
        <v>-2.069063275448157</v>
      </c>
      <c r="L100" s="36">
        <f t="shared" si="14"/>
        <v>1.9270074683257202E-2</v>
      </c>
      <c r="M100" s="35">
        <f t="shared" si="15"/>
        <v>0.17033538949953009</v>
      </c>
      <c r="N100" s="35">
        <v>0.95</v>
      </c>
      <c r="O100" s="35">
        <f t="shared" si="16"/>
        <v>0.60787690486684942</v>
      </c>
      <c r="P100" s="31">
        <f t="shared" si="17"/>
        <v>0.60787690486684942</v>
      </c>
      <c r="Q100" s="31">
        <f t="shared" si="18"/>
        <v>0.82069959000049464</v>
      </c>
      <c r="R100" s="31">
        <f t="shared" si="19"/>
        <v>0.82069959000049464</v>
      </c>
      <c r="S100">
        <f t="shared" si="20"/>
        <v>0.77966461050046987</v>
      </c>
      <c r="T100" s="31">
        <f t="shared" si="21"/>
        <v>1</v>
      </c>
      <c r="U100" s="31"/>
      <c r="V100" s="31"/>
      <c r="W100" s="31"/>
      <c r="X100" s="31"/>
      <c r="Y100" s="31"/>
    </row>
    <row r="101" spans="1:25" x14ac:dyDescent="0.25">
      <c r="A101" s="31">
        <v>67</v>
      </c>
      <c r="B101" s="31">
        <v>7</v>
      </c>
      <c r="C101" s="31">
        <v>43</v>
      </c>
      <c r="D101" s="33">
        <v>0.2691737668088085</v>
      </c>
      <c r="E101" s="31">
        <v>353.25</v>
      </c>
      <c r="F101" s="31">
        <v>6.25E-2</v>
      </c>
      <c r="G101" s="31">
        <v>400</v>
      </c>
      <c r="H101" s="31">
        <v>0.14634146341463414</v>
      </c>
      <c r="I101" s="36">
        <f t="shared" si="11"/>
        <v>-1.0667105795043583</v>
      </c>
      <c r="J101" s="36">
        <f t="shared" si="12"/>
        <v>0.14305127415011329</v>
      </c>
      <c r="K101" s="36">
        <f t="shared" si="13"/>
        <v>-1.1696819347952609</v>
      </c>
      <c r="L101" s="36">
        <f t="shared" si="14"/>
        <v>0.12106449535626257</v>
      </c>
      <c r="M101" s="35">
        <f t="shared" si="15"/>
        <v>2.5479639541319585</v>
      </c>
      <c r="N101" s="35">
        <v>5.2</v>
      </c>
      <c r="O101" s="35">
        <f t="shared" si="16"/>
        <v>7.0332951885833976</v>
      </c>
      <c r="P101" s="31">
        <f t="shared" si="17"/>
        <v>7.0332951885833976</v>
      </c>
      <c r="Q101" s="31">
        <f t="shared" si="18"/>
        <v>0.5100069318977003</v>
      </c>
      <c r="R101" s="31">
        <f t="shared" si="19"/>
        <v>0.5100069318977003</v>
      </c>
      <c r="S101">
        <f t="shared" si="20"/>
        <v>2.6520360458680416</v>
      </c>
      <c r="T101" s="31">
        <f t="shared" si="21"/>
        <v>1</v>
      </c>
      <c r="U101" s="31"/>
      <c r="V101" s="31"/>
      <c r="W101" s="31"/>
      <c r="X101" s="31"/>
      <c r="Y101" s="31"/>
    </row>
    <row r="102" spans="1:25" x14ac:dyDescent="0.25">
      <c r="A102" s="31">
        <v>68</v>
      </c>
      <c r="B102" s="31">
        <v>8</v>
      </c>
      <c r="C102" s="31">
        <v>19</v>
      </c>
      <c r="D102" s="33">
        <v>0.26973505484032129</v>
      </c>
      <c r="E102" s="31">
        <v>355.8</v>
      </c>
      <c r="F102" s="31">
        <v>6.25E-2</v>
      </c>
      <c r="G102" s="31">
        <v>400</v>
      </c>
      <c r="H102" s="31">
        <v>4.4715447154471545E-2</v>
      </c>
      <c r="I102" s="36">
        <f t="shared" si="11"/>
        <v>-1.975417876726081</v>
      </c>
      <c r="J102" s="36">
        <f t="shared" si="12"/>
        <v>2.4110372873259327E-2</v>
      </c>
      <c r="K102" s="36">
        <f t="shared" si="13"/>
        <v>-2.0324561251223021</v>
      </c>
      <c r="L102" s="36">
        <f t="shared" si="14"/>
        <v>2.1053750586605354E-2</v>
      </c>
      <c r="M102" s="35">
        <f t="shared" si="15"/>
        <v>0.18047327328574525</v>
      </c>
      <c r="N102" s="35">
        <v>0.85</v>
      </c>
      <c r="O102" s="35">
        <f t="shared" si="16"/>
        <v>0.44826603778470431</v>
      </c>
      <c r="P102" s="31">
        <f t="shared" si="17"/>
        <v>0.44826603778470431</v>
      </c>
      <c r="Q102" s="31">
        <f t="shared" si="18"/>
        <v>0.78767850201677025</v>
      </c>
      <c r="R102" s="31">
        <f t="shared" si="19"/>
        <v>0.78767850201677025</v>
      </c>
      <c r="S102">
        <f t="shared" si="20"/>
        <v>0.66952672671425473</v>
      </c>
      <c r="T102" s="31">
        <f t="shared" si="21"/>
        <v>1</v>
      </c>
      <c r="U102" s="31"/>
      <c r="V102" s="31"/>
      <c r="W102" s="31"/>
      <c r="X102" s="31"/>
      <c r="Y102" s="31"/>
    </row>
    <row r="103" spans="1:25" x14ac:dyDescent="0.25">
      <c r="A103" s="31">
        <v>68</v>
      </c>
      <c r="B103" s="31">
        <v>8</v>
      </c>
      <c r="C103" s="31">
        <v>43</v>
      </c>
      <c r="D103" s="33">
        <v>0.26973505484032129</v>
      </c>
      <c r="E103" s="31">
        <v>355.8</v>
      </c>
      <c r="F103" s="31">
        <v>6.25E-2</v>
      </c>
      <c r="G103" s="31">
        <v>400</v>
      </c>
      <c r="H103" s="31">
        <v>0.14227642276422764</v>
      </c>
      <c r="I103" s="36">
        <f t="shared" si="11"/>
        <v>-1.0126284243881636</v>
      </c>
      <c r="J103" s="36">
        <f t="shared" si="12"/>
        <v>0.15561883881620694</v>
      </c>
      <c r="K103" s="36">
        <f t="shared" si="13"/>
        <v>-1.1143712652369588</v>
      </c>
      <c r="L103" s="36">
        <f t="shared" si="14"/>
        <v>0.13255997268366684</v>
      </c>
      <c r="M103" s="35">
        <f t="shared" si="15"/>
        <v>2.8146075734601226</v>
      </c>
      <c r="N103" s="35">
        <v>5.3</v>
      </c>
      <c r="O103" s="35">
        <f t="shared" si="16"/>
        <v>6.177175513901779</v>
      </c>
      <c r="P103" s="31">
        <f t="shared" si="17"/>
        <v>6.177175513901779</v>
      </c>
      <c r="Q103" s="31">
        <f t="shared" si="18"/>
        <v>0.46894196727167498</v>
      </c>
      <c r="R103" s="31">
        <f t="shared" si="19"/>
        <v>0.46894196727167498</v>
      </c>
      <c r="S103">
        <f t="shared" si="20"/>
        <v>2.4853924265398772</v>
      </c>
      <c r="T103" s="31">
        <f t="shared" si="21"/>
        <v>1</v>
      </c>
      <c r="U103" s="31"/>
      <c r="V103" s="31"/>
      <c r="W103" s="31"/>
      <c r="X103" s="31"/>
      <c r="Y103" s="31"/>
    </row>
    <row r="104" spans="1:25" x14ac:dyDescent="0.25">
      <c r="A104" s="31">
        <v>69</v>
      </c>
      <c r="B104" s="31">
        <v>9</v>
      </c>
      <c r="C104" s="31">
        <v>19</v>
      </c>
      <c r="D104" s="33">
        <v>0.26997096032661416</v>
      </c>
      <c r="E104" s="31">
        <v>358.4</v>
      </c>
      <c r="F104" s="31">
        <v>6.25E-2</v>
      </c>
      <c r="G104" s="31">
        <v>400</v>
      </c>
      <c r="H104" s="31">
        <v>4.065040650406504E-2</v>
      </c>
      <c r="I104" s="36">
        <f t="shared" si="11"/>
        <v>-1.9435992583121915</v>
      </c>
      <c r="J104" s="36">
        <f t="shared" si="12"/>
        <v>2.597189767297476E-2</v>
      </c>
      <c r="K104" s="36">
        <f t="shared" si="13"/>
        <v>-1.9980306574507574</v>
      </c>
      <c r="L104" s="36">
        <f t="shared" si="14"/>
        <v>2.2856668255769388E-2</v>
      </c>
      <c r="M104" s="35">
        <f t="shared" si="15"/>
        <v>0.1888596625360055</v>
      </c>
      <c r="N104" s="35">
        <v>0.85</v>
      </c>
      <c r="O104" s="35">
        <f t="shared" si="16"/>
        <v>0.43710654582200448</v>
      </c>
      <c r="P104" s="31">
        <f t="shared" si="17"/>
        <v>0.43710654582200448</v>
      </c>
      <c r="Q104" s="31">
        <f t="shared" si="18"/>
        <v>0.77781216172234646</v>
      </c>
      <c r="R104" s="31">
        <f t="shared" si="19"/>
        <v>0.77781216172234646</v>
      </c>
      <c r="S104">
        <f t="shared" si="20"/>
        <v>0.66114033746399448</v>
      </c>
      <c r="T104" s="31">
        <f t="shared" si="21"/>
        <v>1</v>
      </c>
      <c r="U104" s="31"/>
      <c r="V104" s="31"/>
      <c r="W104" s="31"/>
      <c r="X104" s="31"/>
      <c r="Y104" s="31"/>
    </row>
    <row r="105" spans="1:25" x14ac:dyDescent="0.25">
      <c r="A105" s="31">
        <v>69</v>
      </c>
      <c r="B105" s="31">
        <v>9</v>
      </c>
      <c r="C105" s="31">
        <v>43</v>
      </c>
      <c r="D105" s="33">
        <v>0.26997096032661416</v>
      </c>
      <c r="E105" s="31">
        <v>358.4</v>
      </c>
      <c r="F105" s="31">
        <v>6.25E-2</v>
      </c>
      <c r="G105" s="31">
        <v>400</v>
      </c>
      <c r="H105" s="31">
        <v>0.13821138211382114</v>
      </c>
      <c r="I105" s="36">
        <f t="shared" si="11"/>
        <v>-0.95788828183061003</v>
      </c>
      <c r="J105" s="36">
        <f t="shared" si="12"/>
        <v>0.16905954800490897</v>
      </c>
      <c r="K105" s="36">
        <f t="shared" si="13"/>
        <v>-1.0582548226767425</v>
      </c>
      <c r="L105" s="36">
        <f t="shared" si="14"/>
        <v>0.14496964171242824</v>
      </c>
      <c r="M105" s="35">
        <f t="shared" si="15"/>
        <v>3.1018394106360958</v>
      </c>
      <c r="N105" s="35">
        <v>5.55</v>
      </c>
      <c r="O105" s="35">
        <f t="shared" si="16"/>
        <v>5.9934902713146174</v>
      </c>
      <c r="P105" s="31">
        <f t="shared" si="17"/>
        <v>5.9934902713146174</v>
      </c>
      <c r="Q105" s="31">
        <f t="shared" si="18"/>
        <v>0.44111001610160433</v>
      </c>
      <c r="R105" s="31">
        <f t="shared" si="19"/>
        <v>0.44111001610160433</v>
      </c>
      <c r="S105">
        <f t="shared" si="20"/>
        <v>2.448160589363904</v>
      </c>
      <c r="T105" s="31">
        <f t="shared" si="21"/>
        <v>1</v>
      </c>
      <c r="U105" s="31"/>
      <c r="V105" s="31"/>
      <c r="W105" s="31"/>
      <c r="X105" s="31"/>
      <c r="Y105" s="31"/>
    </row>
    <row r="106" spans="1:25" x14ac:dyDescent="0.25">
      <c r="A106" s="31">
        <v>70</v>
      </c>
      <c r="B106" s="31">
        <v>10</v>
      </c>
      <c r="C106" s="31">
        <v>19</v>
      </c>
      <c r="D106" s="33">
        <v>0.26904843302024384</v>
      </c>
      <c r="E106" s="31">
        <v>357.05</v>
      </c>
      <c r="F106" s="31">
        <v>6.25E-2</v>
      </c>
      <c r="G106" s="31">
        <v>400</v>
      </c>
      <c r="H106" s="31">
        <v>3.6585365853658534E-2</v>
      </c>
      <c r="I106" s="36">
        <f t="shared" si="11"/>
        <v>-2.1370838941266075</v>
      </c>
      <c r="J106" s="36">
        <f t="shared" si="12"/>
        <v>1.6295584341230095E-2</v>
      </c>
      <c r="K106" s="36">
        <f t="shared" si="13"/>
        <v>-2.188545598800574</v>
      </c>
      <c r="L106" s="36">
        <f t="shared" si="14"/>
        <v>1.4314941777905162E-2</v>
      </c>
      <c r="M106" s="35">
        <f t="shared" si="15"/>
        <v>0.10543965477365358</v>
      </c>
      <c r="N106" s="35">
        <v>0.65</v>
      </c>
      <c r="O106" s="35">
        <f t="shared" si="16"/>
        <v>0.29654596959303764</v>
      </c>
      <c r="P106" s="31">
        <f t="shared" si="17"/>
        <v>0.29654596959303764</v>
      </c>
      <c r="Q106" s="31">
        <f t="shared" si="18"/>
        <v>0.83778514650207148</v>
      </c>
      <c r="R106" s="31">
        <f t="shared" si="19"/>
        <v>0.83778514650207148</v>
      </c>
      <c r="S106">
        <f t="shared" si="20"/>
        <v>0.54456034522634644</v>
      </c>
      <c r="T106" s="31">
        <f t="shared" si="21"/>
        <v>1</v>
      </c>
      <c r="U106" s="31"/>
      <c r="V106" s="31"/>
      <c r="W106" s="31"/>
      <c r="X106" s="31"/>
      <c r="Y106" s="31"/>
    </row>
    <row r="107" spans="1:25" x14ac:dyDescent="0.25">
      <c r="A107" s="31">
        <v>70</v>
      </c>
      <c r="B107" s="31">
        <v>10</v>
      </c>
      <c r="C107" s="31">
        <v>43</v>
      </c>
      <c r="D107" s="33">
        <v>0.26904843302024384</v>
      </c>
      <c r="E107" s="31">
        <v>357.05</v>
      </c>
      <c r="F107" s="31">
        <v>6.25E-2</v>
      </c>
      <c r="G107" s="31">
        <v>400</v>
      </c>
      <c r="H107" s="31">
        <v>0.13414634146341464</v>
      </c>
      <c r="I107" s="36">
        <f t="shared" si="11"/>
        <v>-1.0183443328634723</v>
      </c>
      <c r="J107" s="36">
        <f t="shared" si="12"/>
        <v>0.15425717347719833</v>
      </c>
      <c r="K107" s="36">
        <f t="shared" si="13"/>
        <v>-1.1168859949958856</v>
      </c>
      <c r="L107" s="36">
        <f t="shared" si="14"/>
        <v>0.13202153674006947</v>
      </c>
      <c r="M107" s="35">
        <f t="shared" si="15"/>
        <v>2.7098133620171581</v>
      </c>
      <c r="N107" s="35">
        <v>5.2</v>
      </c>
      <c r="O107" s="35">
        <f t="shared" si="16"/>
        <v>6.2010294919882902</v>
      </c>
      <c r="P107" s="31">
        <f t="shared" si="17"/>
        <v>6.2010294919882902</v>
      </c>
      <c r="Q107" s="31">
        <f t="shared" si="18"/>
        <v>0.47888204576593119</v>
      </c>
      <c r="R107" s="31">
        <f t="shared" si="19"/>
        <v>0.47888204576593119</v>
      </c>
      <c r="S107">
        <f t="shared" si="20"/>
        <v>2.4901866379828421</v>
      </c>
      <c r="T107" s="31">
        <f t="shared" si="21"/>
        <v>1</v>
      </c>
      <c r="U107" s="31"/>
      <c r="V107" s="31"/>
      <c r="W107" s="31"/>
      <c r="X107" s="31"/>
      <c r="Y107" s="31"/>
    </row>
    <row r="108" spans="1:25" x14ac:dyDescent="0.25">
      <c r="A108" s="31">
        <v>71</v>
      </c>
      <c r="B108" s="31">
        <v>11</v>
      </c>
      <c r="C108" s="31">
        <v>19</v>
      </c>
      <c r="D108" s="33">
        <v>0.26850613451758382</v>
      </c>
      <c r="E108" s="31">
        <v>339.15</v>
      </c>
      <c r="F108" s="31">
        <v>6.25E-2</v>
      </c>
      <c r="G108" s="31">
        <v>400</v>
      </c>
      <c r="H108" s="31">
        <v>3.2520325203252036E-2</v>
      </c>
      <c r="I108" s="36">
        <f t="shared" si="11"/>
        <v>-3.3418978813769309</v>
      </c>
      <c r="J108" s="36">
        <f t="shared" si="12"/>
        <v>4.1603833460321935E-4</v>
      </c>
      <c r="K108" s="36">
        <f t="shared" si="13"/>
        <v>-3.3903186470202176</v>
      </c>
      <c r="L108" s="36">
        <f t="shared" si="14"/>
        <v>3.4905713560006514E-4</v>
      </c>
      <c r="M108" s="35">
        <f t="shared" si="15"/>
        <v>1.7600450243553944E-3</v>
      </c>
      <c r="N108" s="35">
        <v>0.35</v>
      </c>
      <c r="O108" s="35">
        <f t="shared" si="16"/>
        <v>0.12127106624143896</v>
      </c>
      <c r="P108" s="31">
        <f t="shared" si="17"/>
        <v>0.12127106624143896</v>
      </c>
      <c r="Q108" s="31">
        <f t="shared" si="18"/>
        <v>0.99497129993041311</v>
      </c>
      <c r="R108" s="31">
        <f t="shared" si="19"/>
        <v>0.99497129993041311</v>
      </c>
      <c r="S108">
        <f t="shared" si="20"/>
        <v>0.34823995497564458</v>
      </c>
      <c r="T108" s="31">
        <f t="shared" si="21"/>
        <v>1</v>
      </c>
      <c r="U108" s="31"/>
      <c r="V108" s="31"/>
      <c r="W108" s="31"/>
      <c r="X108" s="31"/>
      <c r="Y108" s="31"/>
    </row>
    <row r="109" spans="1:25" x14ac:dyDescent="0.25">
      <c r="A109" s="31">
        <v>71</v>
      </c>
      <c r="B109" s="31">
        <v>11</v>
      </c>
      <c r="C109" s="31">
        <v>43</v>
      </c>
      <c r="D109" s="33">
        <v>0.26850613451758382</v>
      </c>
      <c r="E109" s="31">
        <v>339.15</v>
      </c>
      <c r="F109" s="31">
        <v>6.25E-2</v>
      </c>
      <c r="G109" s="31">
        <v>400</v>
      </c>
      <c r="H109" s="31">
        <v>0.13008130081300814</v>
      </c>
      <c r="I109" s="36">
        <f t="shared" si="11"/>
        <v>-1.5716690484139217</v>
      </c>
      <c r="J109" s="36">
        <f t="shared" si="12"/>
        <v>5.801366194899419E-2</v>
      </c>
      <c r="K109" s="36">
        <f t="shared" si="13"/>
        <v>-1.6685105797004955</v>
      </c>
      <c r="L109" s="36">
        <f t="shared" si="14"/>
        <v>4.7607206748381994E-2</v>
      </c>
      <c r="M109" s="35">
        <f t="shared" si="15"/>
        <v>0.78664328694801355</v>
      </c>
      <c r="N109" s="35">
        <v>2.65</v>
      </c>
      <c r="O109" s="35">
        <f t="shared" si="16"/>
        <v>3.4720982400759026</v>
      </c>
      <c r="P109" s="31">
        <f t="shared" si="17"/>
        <v>3.4720982400759026</v>
      </c>
      <c r="Q109" s="31">
        <f t="shared" si="18"/>
        <v>0.70315347662339112</v>
      </c>
      <c r="R109" s="31">
        <f t="shared" si="19"/>
        <v>0.70315347662339112</v>
      </c>
      <c r="S109">
        <f t="shared" si="20"/>
        <v>1.8633567130519864</v>
      </c>
      <c r="T109" s="31">
        <f t="shared" si="21"/>
        <v>1</v>
      </c>
      <c r="U109" s="31"/>
      <c r="V109" s="31"/>
      <c r="W109" s="31"/>
      <c r="X109" s="31"/>
      <c r="Y109" s="31"/>
    </row>
    <row r="110" spans="1:25" x14ac:dyDescent="0.25">
      <c r="A110" s="31">
        <v>71</v>
      </c>
      <c r="B110" s="31">
        <v>11</v>
      </c>
      <c r="C110" s="31">
        <v>63</v>
      </c>
      <c r="D110" s="33">
        <v>0.26850613451758382</v>
      </c>
      <c r="E110" s="31">
        <v>339.15</v>
      </c>
      <c r="F110" s="31">
        <v>6.25E-2</v>
      </c>
      <c r="G110" s="31">
        <v>400</v>
      </c>
      <c r="H110" s="31">
        <v>0.21138211382113822</v>
      </c>
      <c r="I110" s="36">
        <f t="shared" si="11"/>
        <v>-1.1680173420655868</v>
      </c>
      <c r="J110" s="36">
        <f t="shared" si="12"/>
        <v>0.12139988485396223</v>
      </c>
      <c r="K110" s="36">
        <f t="shared" si="13"/>
        <v>-1.2914665565046981</v>
      </c>
      <c r="L110" s="36">
        <f t="shared" si="14"/>
        <v>9.8270972315640595E-2</v>
      </c>
      <c r="M110" s="35">
        <f t="shared" si="15"/>
        <v>2.3802847703669769</v>
      </c>
      <c r="N110" s="35">
        <v>6.75</v>
      </c>
      <c r="O110" s="35">
        <f t="shared" si="16"/>
        <v>19.094411188086784</v>
      </c>
      <c r="P110" s="31">
        <f t="shared" si="17"/>
        <v>19.094411188086784</v>
      </c>
      <c r="Q110" s="31">
        <f t="shared" si="18"/>
        <v>0.64736521920489232</v>
      </c>
      <c r="R110" s="31">
        <f t="shared" si="19"/>
        <v>0.64736521920489232</v>
      </c>
      <c r="S110">
        <f t="shared" si="20"/>
        <v>4.3697152296330231</v>
      </c>
      <c r="T110" s="31">
        <f t="shared" si="21"/>
        <v>1</v>
      </c>
      <c r="U110" s="31"/>
      <c r="V110" s="31"/>
      <c r="W110" s="31"/>
      <c r="X110" s="31"/>
      <c r="Y110" s="31"/>
    </row>
    <row r="111" spans="1:25" x14ac:dyDescent="0.25">
      <c r="A111" s="31">
        <v>72</v>
      </c>
      <c r="B111" s="31">
        <v>12</v>
      </c>
      <c r="C111" s="31">
        <v>19</v>
      </c>
      <c r="D111" s="33">
        <v>0.27697617098177857</v>
      </c>
      <c r="E111" s="31">
        <v>336.45</v>
      </c>
      <c r="F111" s="31">
        <v>6.25E-2</v>
      </c>
      <c r="G111" s="31">
        <v>400</v>
      </c>
      <c r="H111" s="31">
        <v>2.8455284552845527E-2</v>
      </c>
      <c r="I111" s="36">
        <f t="shared" si="11"/>
        <v>-3.6416270276013583</v>
      </c>
      <c r="J111" s="36">
        <f t="shared" si="12"/>
        <v>1.3546019418151311E-4</v>
      </c>
      <c r="K111" s="36">
        <f t="shared" si="13"/>
        <v>-3.6883492910155495</v>
      </c>
      <c r="L111" s="36">
        <f t="shared" si="14"/>
        <v>1.1285682819578801E-4</v>
      </c>
      <c r="M111" s="35">
        <f t="shared" si="15"/>
        <v>5.1306403431447545E-4</v>
      </c>
      <c r="N111" s="35">
        <v>0.25</v>
      </c>
      <c r="O111" s="35">
        <f t="shared" si="16"/>
        <v>6.2243731217546068E-2</v>
      </c>
      <c r="P111" s="31">
        <f t="shared" si="17"/>
        <v>6.2243731217546068E-2</v>
      </c>
      <c r="Q111" s="31">
        <f t="shared" si="18"/>
        <v>0.9979477438627421</v>
      </c>
      <c r="R111" s="31">
        <f t="shared" si="19"/>
        <v>0.9979477438627421</v>
      </c>
      <c r="S111">
        <f t="shared" si="20"/>
        <v>0.24948693596568552</v>
      </c>
      <c r="T111" s="31">
        <f t="shared" si="21"/>
        <v>1</v>
      </c>
      <c r="U111" s="31"/>
      <c r="V111" s="31"/>
      <c r="W111" s="31"/>
      <c r="X111" s="31"/>
      <c r="Y111" s="31"/>
    </row>
    <row r="112" spans="1:25" x14ac:dyDescent="0.25">
      <c r="A112" s="31">
        <v>72</v>
      </c>
      <c r="B112" s="31">
        <v>12</v>
      </c>
      <c r="C112" s="31">
        <v>43</v>
      </c>
      <c r="D112" s="33">
        <v>0.27697617098177857</v>
      </c>
      <c r="E112" s="31">
        <v>336.45</v>
      </c>
      <c r="F112" s="31">
        <v>6.25E-2</v>
      </c>
      <c r="G112" s="31">
        <v>400</v>
      </c>
      <c r="H112" s="31">
        <v>0.12601626016260162</v>
      </c>
      <c r="I112" s="36">
        <f t="shared" si="11"/>
        <v>-1.6303921595325788</v>
      </c>
      <c r="J112" s="36">
        <f t="shared" si="12"/>
        <v>5.1509320341142507E-2</v>
      </c>
      <c r="K112" s="36">
        <f t="shared" si="13"/>
        <v>-1.7287152906977743</v>
      </c>
      <c r="L112" s="36">
        <f t="shared" si="14"/>
        <v>4.193003166581985E-2</v>
      </c>
      <c r="M112" s="35">
        <f t="shared" si="15"/>
        <v>0.68987597227545194</v>
      </c>
      <c r="N112" s="35">
        <v>2.2000000000000002</v>
      </c>
      <c r="O112" s="35">
        <f t="shared" si="16"/>
        <v>2.2804745791110119</v>
      </c>
      <c r="P112" s="31">
        <f t="shared" si="17"/>
        <v>2.2804745791110119</v>
      </c>
      <c r="Q112" s="31">
        <f t="shared" si="18"/>
        <v>0.68642001260206731</v>
      </c>
      <c r="R112" s="31">
        <f t="shared" si="19"/>
        <v>0.68642001260206731</v>
      </c>
      <c r="S112">
        <f t="shared" si="20"/>
        <v>1.5101240277245482</v>
      </c>
      <c r="T112" s="31">
        <f t="shared" si="21"/>
        <v>1</v>
      </c>
      <c r="U112" s="31"/>
      <c r="V112" s="31"/>
      <c r="W112" s="31"/>
      <c r="X112" s="31"/>
      <c r="Y112" s="31"/>
    </row>
    <row r="113" spans="1:25" x14ac:dyDescent="0.25">
      <c r="A113" s="31">
        <v>73</v>
      </c>
      <c r="B113" s="31">
        <v>13</v>
      </c>
      <c r="C113" s="31">
        <v>19</v>
      </c>
      <c r="D113" s="33">
        <v>0.27378001496300103</v>
      </c>
      <c r="E113" s="31">
        <v>334.8</v>
      </c>
      <c r="F113" s="31">
        <v>6.25E-2</v>
      </c>
      <c r="G113" s="31">
        <v>400</v>
      </c>
      <c r="H113" s="31">
        <v>2.4390243902439025E-2</v>
      </c>
      <c r="I113" s="36">
        <f t="shared" si="11"/>
        <v>-4.1043964907018875</v>
      </c>
      <c r="J113" s="36">
        <f t="shared" si="12"/>
        <v>2.0268585925379473E-5</v>
      </c>
      <c r="K113" s="36">
        <f t="shared" si="13"/>
        <v>-4.1471537455685779</v>
      </c>
      <c r="L113" s="36">
        <f t="shared" si="14"/>
        <v>1.683170098085406E-5</v>
      </c>
      <c r="M113" s="35">
        <f t="shared" si="15"/>
        <v>6.3497589168600224E-5</v>
      </c>
      <c r="N113" s="35">
        <v>0.15</v>
      </c>
      <c r="O113" s="35">
        <f t="shared" si="16"/>
        <v>2.2480954755193249E-2</v>
      </c>
      <c r="P113" s="31">
        <f t="shared" si="17"/>
        <v>2.2480954755193249E-2</v>
      </c>
      <c r="Q113" s="31">
        <f t="shared" si="18"/>
        <v>0.99957668273887601</v>
      </c>
      <c r="R113" s="31">
        <f t="shared" si="19"/>
        <v>0.99957668273887601</v>
      </c>
      <c r="S113">
        <f t="shared" si="20"/>
        <v>0.1499365024108314</v>
      </c>
      <c r="T113" s="31">
        <f t="shared" si="21"/>
        <v>1</v>
      </c>
      <c r="U113" s="31"/>
      <c r="V113" s="31"/>
      <c r="W113" s="31"/>
      <c r="X113" s="31"/>
      <c r="Y113" s="31"/>
    </row>
    <row r="114" spans="1:25" x14ac:dyDescent="0.25">
      <c r="A114" s="31">
        <v>73</v>
      </c>
      <c r="B114" s="31">
        <v>13</v>
      </c>
      <c r="C114" s="31">
        <v>43</v>
      </c>
      <c r="D114" s="33">
        <v>0.27378001496300103</v>
      </c>
      <c r="E114" s="31">
        <v>334.8</v>
      </c>
      <c r="F114" s="31">
        <v>6.25E-2</v>
      </c>
      <c r="G114" s="31">
        <v>400</v>
      </c>
      <c r="H114" s="31">
        <v>0.12195121951219512</v>
      </c>
      <c r="I114" s="36">
        <f t="shared" si="11"/>
        <v>-1.7335220646461462</v>
      </c>
      <c r="J114" s="36">
        <f t="shared" si="12"/>
        <v>4.1501459605663253E-2</v>
      </c>
      <c r="K114" s="36">
        <f t="shared" si="13"/>
        <v>-1.8291301930593504</v>
      </c>
      <c r="L114" s="36">
        <f t="shared" si="14"/>
        <v>3.3690053410257402E-2</v>
      </c>
      <c r="M114" s="35">
        <f t="shared" si="15"/>
        <v>0.52099044302222097</v>
      </c>
      <c r="N114" s="35">
        <v>2.0499999999999998</v>
      </c>
      <c r="O114" s="35">
        <f t="shared" si="16"/>
        <v>2.3378702253293837</v>
      </c>
      <c r="P114" s="31">
        <f t="shared" si="17"/>
        <v>2.3378702253293837</v>
      </c>
      <c r="Q114" s="31">
        <f t="shared" si="18"/>
        <v>0.74585832047696532</v>
      </c>
      <c r="R114" s="31">
        <f t="shared" si="19"/>
        <v>0.74585832047696532</v>
      </c>
      <c r="S114">
        <f t="shared" si="20"/>
        <v>1.5290095569777788</v>
      </c>
      <c r="T114" s="31">
        <f t="shared" si="21"/>
        <v>1</v>
      </c>
      <c r="U114" s="31"/>
      <c r="V114" s="31"/>
      <c r="W114" s="31"/>
      <c r="X114" s="31"/>
      <c r="Y114" s="31"/>
    </row>
    <row r="115" spans="1:25" x14ac:dyDescent="0.25">
      <c r="A115" s="31">
        <v>74</v>
      </c>
      <c r="B115" s="31">
        <v>14</v>
      </c>
      <c r="C115" s="31">
        <v>19</v>
      </c>
      <c r="D115" s="33">
        <v>0.27352564667556217</v>
      </c>
      <c r="E115" s="31">
        <v>334.25</v>
      </c>
      <c r="F115" s="31">
        <v>6.25E-2</v>
      </c>
      <c r="G115" s="31">
        <v>400</v>
      </c>
      <c r="H115" s="31">
        <v>2.032520325203252E-2</v>
      </c>
      <c r="I115" s="36">
        <f t="shared" si="11"/>
        <v>-4.5529424022625866</v>
      </c>
      <c r="J115" s="36">
        <f t="shared" si="12"/>
        <v>2.6450380126262275E-6</v>
      </c>
      <c r="K115" s="36">
        <f t="shared" si="13"/>
        <v>-4.5919379928485498</v>
      </c>
      <c r="L115" s="36">
        <f t="shared" si="14"/>
        <v>2.1957442918806951E-6</v>
      </c>
      <c r="M115" s="35">
        <f t="shared" si="15"/>
        <v>6.9212543275867788E-6</v>
      </c>
      <c r="N115" s="35">
        <v>0.15</v>
      </c>
      <c r="O115" s="35">
        <f t="shared" si="16"/>
        <v>2.2497923671605486E-2</v>
      </c>
      <c r="P115" s="31">
        <f t="shared" si="17"/>
        <v>2.2497923671605486E-2</v>
      </c>
      <c r="Q115" s="31">
        <f t="shared" si="18"/>
        <v>0.9999538583044828</v>
      </c>
      <c r="R115" s="31">
        <f t="shared" si="19"/>
        <v>0.9999538583044828</v>
      </c>
      <c r="S115">
        <f t="shared" si="20"/>
        <v>0.14999307874567241</v>
      </c>
      <c r="T115" s="31">
        <f t="shared" si="21"/>
        <v>1</v>
      </c>
      <c r="U115" s="31"/>
      <c r="V115" s="31"/>
      <c r="W115" s="31"/>
      <c r="X115" s="31"/>
      <c r="Y115" s="31"/>
    </row>
    <row r="116" spans="1:25" x14ac:dyDescent="0.25">
      <c r="A116" s="31">
        <v>74</v>
      </c>
      <c r="B116" s="31">
        <v>14</v>
      </c>
      <c r="C116" s="31">
        <v>43</v>
      </c>
      <c r="D116" s="33">
        <v>0.27352564667556217</v>
      </c>
      <c r="E116" s="31">
        <v>334.25</v>
      </c>
      <c r="F116" s="31">
        <v>6.25E-2</v>
      </c>
      <c r="G116" s="31">
        <v>400</v>
      </c>
      <c r="H116" s="31">
        <v>0.11788617886178862</v>
      </c>
      <c r="I116" s="36">
        <f t="shared" si="11"/>
        <v>-1.786718345485091</v>
      </c>
      <c r="J116" s="36">
        <f t="shared" si="12"/>
        <v>3.6991511232625396E-2</v>
      </c>
      <c r="K116" s="36">
        <f t="shared" si="13"/>
        <v>-1.8806321639244385</v>
      </c>
      <c r="L116" s="36">
        <f t="shared" si="14"/>
        <v>3.0010986648115953E-2</v>
      </c>
      <c r="M116" s="35">
        <f t="shared" si="15"/>
        <v>0.44813994875349294</v>
      </c>
      <c r="N116" s="35">
        <v>1.8</v>
      </c>
      <c r="O116" s="35">
        <f t="shared" si="16"/>
        <v>1.8275255981562089</v>
      </c>
      <c r="P116" s="31">
        <f t="shared" si="17"/>
        <v>1.8275255981562089</v>
      </c>
      <c r="Q116" s="31">
        <f t="shared" si="18"/>
        <v>0.75103336180361502</v>
      </c>
      <c r="R116" s="31">
        <f t="shared" si="19"/>
        <v>0.75103336180361502</v>
      </c>
      <c r="S116">
        <f t="shared" si="20"/>
        <v>1.3518600512465071</v>
      </c>
      <c r="T116" s="31">
        <f t="shared" si="21"/>
        <v>1</v>
      </c>
      <c r="U116" s="31"/>
      <c r="V116" s="31"/>
      <c r="W116" s="31"/>
      <c r="X116" s="31"/>
      <c r="Y116" s="31"/>
    </row>
    <row r="117" spans="1:25" x14ac:dyDescent="0.25">
      <c r="A117" s="31">
        <v>74</v>
      </c>
      <c r="B117" s="31">
        <v>14</v>
      </c>
      <c r="C117" s="31">
        <v>63</v>
      </c>
      <c r="D117" s="33">
        <v>0.27352564667556217</v>
      </c>
      <c r="E117" s="31">
        <v>334.25</v>
      </c>
      <c r="F117" s="31">
        <v>6.25E-2</v>
      </c>
      <c r="G117" s="31">
        <v>400</v>
      </c>
      <c r="H117" s="31">
        <v>0.1991869918699187</v>
      </c>
      <c r="I117" s="36">
        <f t="shared" si="11"/>
        <v>-1.3080013512510766</v>
      </c>
      <c r="J117" s="36">
        <f t="shared" si="12"/>
        <v>9.5436425484173776E-2</v>
      </c>
      <c r="K117" s="36">
        <f t="shared" si="13"/>
        <v>-1.4300768591732269</v>
      </c>
      <c r="L117" s="36">
        <f t="shared" si="14"/>
        <v>7.6347480501745224E-2</v>
      </c>
      <c r="M117" s="35">
        <f t="shared" si="15"/>
        <v>1.7384619307213569</v>
      </c>
      <c r="N117" s="35">
        <v>3.1</v>
      </c>
      <c r="O117" s="35">
        <f t="shared" si="16"/>
        <v>1.8537859140950153</v>
      </c>
      <c r="P117" s="31">
        <f t="shared" si="17"/>
        <v>1.8537859140950153</v>
      </c>
      <c r="Q117" s="31">
        <f t="shared" si="18"/>
        <v>0.43920582879956233</v>
      </c>
      <c r="R117" s="31">
        <f t="shared" si="19"/>
        <v>0.43920582879956233</v>
      </c>
      <c r="S117">
        <f t="shared" si="20"/>
        <v>1.3615380692786432</v>
      </c>
      <c r="T117" s="31">
        <f t="shared" si="21"/>
        <v>1</v>
      </c>
      <c r="U117" s="31"/>
      <c r="V117" s="31"/>
      <c r="W117" s="31"/>
      <c r="X117" s="31"/>
      <c r="Y117" s="31"/>
    </row>
    <row r="118" spans="1:25" x14ac:dyDescent="0.25">
      <c r="A118" s="31">
        <v>75</v>
      </c>
      <c r="B118" s="31">
        <v>15</v>
      </c>
      <c r="C118" s="31">
        <v>19</v>
      </c>
      <c r="D118" s="33">
        <v>0.27346368129361714</v>
      </c>
      <c r="E118" s="31">
        <v>336</v>
      </c>
      <c r="F118" s="31">
        <v>6.25E-2</v>
      </c>
      <c r="G118" s="31">
        <v>400</v>
      </c>
      <c r="H118" s="31">
        <v>1.6260162601626018E-2</v>
      </c>
      <c r="I118" s="36">
        <f t="shared" si="11"/>
        <v>-4.9534012913536234</v>
      </c>
      <c r="J118" s="36">
        <f t="shared" si="12"/>
        <v>3.6463680125925879E-7</v>
      </c>
      <c r="K118" s="36">
        <f t="shared" si="13"/>
        <v>-4.9882721063659003</v>
      </c>
      <c r="L118" s="36">
        <f t="shared" si="14"/>
        <v>3.046086048024933E-7</v>
      </c>
      <c r="M118" s="35">
        <f t="shared" si="15"/>
        <v>7.9828504049842171E-7</v>
      </c>
      <c r="N118" s="35">
        <v>0.15</v>
      </c>
      <c r="O118" s="35">
        <f t="shared" si="16"/>
        <v>2.249976051512511E-2</v>
      </c>
      <c r="P118" s="31">
        <f t="shared" si="17"/>
        <v>2.249976051512511E-2</v>
      </c>
      <c r="Q118" s="31">
        <f t="shared" si="18"/>
        <v>0.99999467809973008</v>
      </c>
      <c r="R118" s="31">
        <f t="shared" si="19"/>
        <v>0.99999467809973008</v>
      </c>
      <c r="S118">
        <f t="shared" si="20"/>
        <v>0.14999920171495951</v>
      </c>
      <c r="T118" s="31">
        <f t="shared" si="21"/>
        <v>1</v>
      </c>
      <c r="U118" s="31"/>
      <c r="V118" s="31"/>
      <c r="W118" s="31"/>
      <c r="X118" s="31"/>
      <c r="Y118" s="31"/>
    </row>
    <row r="119" spans="1:25" x14ac:dyDescent="0.25">
      <c r="A119" s="31">
        <v>75</v>
      </c>
      <c r="B119" s="31">
        <v>15</v>
      </c>
      <c r="C119" s="31">
        <v>43</v>
      </c>
      <c r="D119" s="33">
        <v>0.27346368129361714</v>
      </c>
      <c r="E119" s="31">
        <v>336</v>
      </c>
      <c r="F119" s="31">
        <v>6.25E-2</v>
      </c>
      <c r="G119" s="31">
        <v>400</v>
      </c>
      <c r="H119" s="31">
        <v>0.11382113821138211</v>
      </c>
      <c r="I119" s="36">
        <f t="shared" si="11"/>
        <v>-1.766578508485251</v>
      </c>
      <c r="J119" s="36">
        <f t="shared" si="12"/>
        <v>3.864942142440065E-2</v>
      </c>
      <c r="K119" s="36">
        <f t="shared" si="13"/>
        <v>-1.8588380130218736</v>
      </c>
      <c r="L119" s="36">
        <f t="shared" si="14"/>
        <v>3.1525051270904499E-2</v>
      </c>
      <c r="M119" s="35">
        <f t="shared" si="15"/>
        <v>0.46557220175738223</v>
      </c>
      <c r="N119" s="35">
        <v>1.65</v>
      </c>
      <c r="O119" s="35">
        <f t="shared" si="16"/>
        <v>1.4028692092498551</v>
      </c>
      <c r="P119" s="31">
        <f t="shared" si="17"/>
        <v>1.4028692092498551</v>
      </c>
      <c r="Q119" s="31">
        <f t="shared" si="18"/>
        <v>0.71783502923795017</v>
      </c>
      <c r="R119" s="31">
        <f t="shared" si="19"/>
        <v>0.71783502923795017</v>
      </c>
      <c r="S119">
        <f t="shared" si="20"/>
        <v>1.1844277982426177</v>
      </c>
      <c r="T119" s="31">
        <f t="shared" si="21"/>
        <v>1</v>
      </c>
      <c r="U119" s="31"/>
      <c r="V119" s="31"/>
      <c r="W119" s="31"/>
      <c r="X119" s="31"/>
      <c r="Y119" s="31"/>
    </row>
    <row r="120" spans="1:25" x14ac:dyDescent="0.25">
      <c r="A120" s="31">
        <v>75</v>
      </c>
      <c r="B120" s="31">
        <v>15</v>
      </c>
      <c r="C120" s="31">
        <v>63</v>
      </c>
      <c r="D120" s="33">
        <v>0.27346368129361714</v>
      </c>
      <c r="E120" s="31">
        <v>336</v>
      </c>
      <c r="F120" s="31">
        <v>6.25E-2</v>
      </c>
      <c r="G120" s="31">
        <v>400</v>
      </c>
      <c r="H120" s="31">
        <v>0.1951219512195122</v>
      </c>
      <c r="I120" s="36">
        <f t="shared" si="11"/>
        <v>-1.2820156545518202</v>
      </c>
      <c r="J120" s="36">
        <f t="shared" si="12"/>
        <v>9.9918577371904724E-2</v>
      </c>
      <c r="K120" s="36">
        <f t="shared" si="13"/>
        <v>-1.4028117011570187</v>
      </c>
      <c r="L120" s="36">
        <f t="shared" si="14"/>
        <v>8.0336498398788619E-2</v>
      </c>
      <c r="M120" s="35">
        <f t="shared" si="15"/>
        <v>1.8275481346757729</v>
      </c>
      <c r="N120" s="35">
        <v>5</v>
      </c>
      <c r="O120" s="35">
        <f t="shared" si="16"/>
        <v>10.064450837799168</v>
      </c>
      <c r="P120" s="31">
        <f t="shared" si="17"/>
        <v>10.064450837799168</v>
      </c>
      <c r="Q120" s="31">
        <f t="shared" si="18"/>
        <v>0.63449037306484546</v>
      </c>
      <c r="R120" s="31">
        <f t="shared" si="19"/>
        <v>0.63449037306484546</v>
      </c>
      <c r="S120">
        <f t="shared" si="20"/>
        <v>3.1724518653242271</v>
      </c>
      <c r="T120" s="31">
        <f t="shared" si="21"/>
        <v>1</v>
      </c>
      <c r="U120" s="31"/>
      <c r="V120" s="31"/>
      <c r="W120" s="31"/>
      <c r="X120" s="31"/>
      <c r="Y120" s="31"/>
    </row>
    <row r="121" spans="1:25" x14ac:dyDescent="0.25">
      <c r="A121" s="31">
        <v>76</v>
      </c>
      <c r="B121" s="31">
        <v>16</v>
      </c>
      <c r="C121" s="31">
        <v>19</v>
      </c>
      <c r="D121" s="33">
        <v>0.2730845354189313</v>
      </c>
      <c r="E121" s="31">
        <v>334.05</v>
      </c>
      <c r="F121" s="31">
        <v>6.25E-2</v>
      </c>
      <c r="G121" s="31">
        <v>400</v>
      </c>
      <c r="H121" s="31">
        <v>1.2195121951219513E-2</v>
      </c>
      <c r="I121" s="36">
        <f t="shared" si="11"/>
        <v>-5.934147972145337</v>
      </c>
      <c r="J121" s="36">
        <f t="shared" si="12"/>
        <v>1.4768767509089538E-9</v>
      </c>
      <c r="K121" s="36">
        <f t="shared" si="13"/>
        <v>-5.9643051141390897</v>
      </c>
      <c r="L121" s="36">
        <f t="shared" si="14"/>
        <v>1.2283864669406679E-9</v>
      </c>
      <c r="M121" s="35">
        <f t="shared" si="15"/>
        <v>2.3704572462006652E-9</v>
      </c>
      <c r="N121" s="35">
        <v>0.1</v>
      </c>
      <c r="O121" s="35">
        <f t="shared" si="16"/>
        <v>9.999999525908557E-3</v>
      </c>
      <c r="P121" s="31">
        <f t="shared" si="17"/>
        <v>9.999999525908557E-3</v>
      </c>
      <c r="Q121" s="31">
        <f t="shared" si="18"/>
        <v>0.99999997629542758</v>
      </c>
      <c r="R121" s="31">
        <f t="shared" si="19"/>
        <v>0.99999997629542758</v>
      </c>
      <c r="S121">
        <f t="shared" si="20"/>
        <v>9.9999997629542758E-2</v>
      </c>
      <c r="T121" s="31">
        <f t="shared" si="21"/>
        <v>1</v>
      </c>
      <c r="U121" s="31"/>
      <c r="V121" s="31"/>
      <c r="W121" s="31"/>
      <c r="X121" s="31"/>
      <c r="Y121" s="31"/>
    </row>
    <row r="122" spans="1:25" x14ac:dyDescent="0.25">
      <c r="A122" s="31">
        <v>76</v>
      </c>
      <c r="B122" s="31">
        <v>16</v>
      </c>
      <c r="C122" s="31">
        <v>43</v>
      </c>
      <c r="D122" s="33">
        <v>0.2730845354189313</v>
      </c>
      <c r="E122" s="31">
        <v>334.05</v>
      </c>
      <c r="F122" s="31">
        <v>6.25E-2</v>
      </c>
      <c r="G122" s="31">
        <v>400</v>
      </c>
      <c r="H122" s="31">
        <v>0.10975609756097561</v>
      </c>
      <c r="I122" s="36">
        <f t="shared" si="11"/>
        <v>-1.8704421572226246</v>
      </c>
      <c r="J122" s="36">
        <f t="shared" si="12"/>
        <v>3.0711221178862522E-2</v>
      </c>
      <c r="K122" s="36">
        <f t="shared" si="13"/>
        <v>-1.9609135832038838</v>
      </c>
      <c r="L122" s="36">
        <f t="shared" si="14"/>
        <v>2.4944552263235317E-2</v>
      </c>
      <c r="M122" s="35">
        <f t="shared" si="15"/>
        <v>0.34947372374250385</v>
      </c>
      <c r="N122" s="35">
        <v>1.55</v>
      </c>
      <c r="O122" s="35">
        <f t="shared" si="16"/>
        <v>1.4412633399846901</v>
      </c>
      <c r="P122" s="31">
        <f t="shared" si="17"/>
        <v>1.4412633399846901</v>
      </c>
      <c r="Q122" s="31">
        <f t="shared" si="18"/>
        <v>0.77453308145644917</v>
      </c>
      <c r="R122" s="31">
        <f t="shared" si="19"/>
        <v>0.77453308145644917</v>
      </c>
      <c r="S122">
        <f t="shared" si="20"/>
        <v>1.2005262762574962</v>
      </c>
      <c r="T122" s="31">
        <f t="shared" si="21"/>
        <v>1</v>
      </c>
      <c r="U122" s="31"/>
      <c r="V122" s="31"/>
      <c r="W122" s="31"/>
      <c r="X122" s="31"/>
      <c r="Y122" s="31"/>
    </row>
    <row r="123" spans="1:25" x14ac:dyDescent="0.25">
      <c r="A123" s="31">
        <v>76</v>
      </c>
      <c r="B123" s="31">
        <v>16</v>
      </c>
      <c r="C123" s="31">
        <v>63</v>
      </c>
      <c r="D123" s="33">
        <v>0.2730845354189313</v>
      </c>
      <c r="E123" s="31">
        <v>334.05</v>
      </c>
      <c r="F123" s="31">
        <v>6.25E-2</v>
      </c>
      <c r="G123" s="31">
        <v>400</v>
      </c>
      <c r="H123" s="31">
        <v>0.1910569105691057</v>
      </c>
      <c r="I123" s="36">
        <f t="shared" si="11"/>
        <v>-1.3497106236567851</v>
      </c>
      <c r="J123" s="36">
        <f t="shared" si="12"/>
        <v>8.8554411644156741E-2</v>
      </c>
      <c r="K123" s="36">
        <f t="shared" si="13"/>
        <v>-1.4690760304571853</v>
      </c>
      <c r="L123" s="36">
        <f t="shared" si="14"/>
        <v>7.0906084149455414E-2</v>
      </c>
      <c r="M123" s="35">
        <f t="shared" si="15"/>
        <v>1.5558309257763483</v>
      </c>
      <c r="N123" s="35">
        <v>3.15</v>
      </c>
      <c r="O123" s="35">
        <f t="shared" si="16"/>
        <v>2.5413750372110946</v>
      </c>
      <c r="P123" s="31">
        <f t="shared" si="17"/>
        <v>2.5413750372110946</v>
      </c>
      <c r="Q123" s="31">
        <f t="shared" si="18"/>
        <v>0.50608542038846083</v>
      </c>
      <c r="R123" s="31">
        <f t="shared" si="19"/>
        <v>0.50608542038846083</v>
      </c>
      <c r="S123">
        <f t="shared" si="20"/>
        <v>1.5941690742236516</v>
      </c>
      <c r="T123" s="31">
        <f t="shared" si="21"/>
        <v>1</v>
      </c>
      <c r="U123" s="31"/>
      <c r="V123" s="31"/>
      <c r="W123" s="31"/>
      <c r="X123" s="31"/>
      <c r="Y123" s="31"/>
    </row>
    <row r="124" spans="1:25" x14ac:dyDescent="0.25">
      <c r="A124" s="31">
        <v>77</v>
      </c>
      <c r="B124" s="31">
        <v>17</v>
      </c>
      <c r="C124" s="31">
        <v>19</v>
      </c>
      <c r="D124" s="33">
        <v>0.27290911442589033</v>
      </c>
      <c r="E124" s="31">
        <v>331.55</v>
      </c>
      <c r="F124" s="31">
        <v>6.25E-2</v>
      </c>
      <c r="G124" s="31">
        <v>400</v>
      </c>
      <c r="H124" s="31">
        <v>8.130081300813009E-3</v>
      </c>
      <c r="I124" s="36">
        <f t="shared" si="11"/>
        <v>-7.5942656544145661</v>
      </c>
      <c r="J124" s="36">
        <f t="shared" si="12"/>
        <v>1.5477139349168092E-14</v>
      </c>
      <c r="K124" s="36">
        <f t="shared" si="13"/>
        <v>-7.6188730405647469</v>
      </c>
      <c r="L124" s="36">
        <f t="shared" si="14"/>
        <v>1.2795000002538886E-14</v>
      </c>
      <c r="M124" s="35">
        <f t="shared" si="15"/>
        <v>1.604549934561405E-14</v>
      </c>
      <c r="N124" s="35">
        <v>0.1</v>
      </c>
      <c r="O124" s="35">
        <f t="shared" si="16"/>
        <v>9.9999999999967927E-3</v>
      </c>
      <c r="P124" s="31">
        <f t="shared" si="17"/>
        <v>9.9999999999967927E-3</v>
      </c>
      <c r="Q124" s="31">
        <f t="shared" si="18"/>
        <v>0.99999999999983957</v>
      </c>
      <c r="R124" s="31">
        <f t="shared" si="19"/>
        <v>0.99999999999983957</v>
      </c>
      <c r="S124">
        <f t="shared" si="20"/>
        <v>9.9999999999983963E-2</v>
      </c>
      <c r="T124" s="31">
        <f t="shared" si="21"/>
        <v>1</v>
      </c>
      <c r="U124" s="31"/>
      <c r="V124" s="31"/>
      <c r="W124" s="31"/>
      <c r="X124" s="31"/>
      <c r="Y124" s="31"/>
    </row>
    <row r="125" spans="1:25" x14ac:dyDescent="0.25">
      <c r="A125" s="31">
        <v>77</v>
      </c>
      <c r="B125" s="31">
        <v>17</v>
      </c>
      <c r="C125" s="31">
        <v>43</v>
      </c>
      <c r="D125" s="33">
        <v>0.27290911442589033</v>
      </c>
      <c r="E125" s="31">
        <v>331.55</v>
      </c>
      <c r="F125" s="31">
        <v>6.25E-2</v>
      </c>
      <c r="G125" s="31">
        <v>400</v>
      </c>
      <c r="H125" s="31">
        <v>0.10569105691056911</v>
      </c>
      <c r="I125" s="36">
        <f t="shared" si="11"/>
        <v>-1.996595487156174</v>
      </c>
      <c r="J125" s="36">
        <f t="shared" si="12"/>
        <v>2.2934571746499873E-2</v>
      </c>
      <c r="K125" s="36">
        <f t="shared" si="13"/>
        <v>-2.0853186796757921</v>
      </c>
      <c r="L125" s="36">
        <f t="shared" si="14"/>
        <v>1.852019146718259E-2</v>
      </c>
      <c r="M125" s="35">
        <f t="shared" si="15"/>
        <v>0.24465486995269004</v>
      </c>
      <c r="N125" s="35">
        <v>1.5</v>
      </c>
      <c r="O125" s="35">
        <f t="shared" si="16"/>
        <v>1.5758913955334977</v>
      </c>
      <c r="P125" s="31">
        <f t="shared" si="17"/>
        <v>1.5758913955334977</v>
      </c>
      <c r="Q125" s="31">
        <f t="shared" si="18"/>
        <v>0.83689675336487335</v>
      </c>
      <c r="R125" s="31">
        <f t="shared" si="19"/>
        <v>0.83689675336487335</v>
      </c>
      <c r="S125">
        <f t="shared" si="20"/>
        <v>1.25534513004731</v>
      </c>
      <c r="T125" s="31">
        <f t="shared" si="21"/>
        <v>1</v>
      </c>
      <c r="U125" s="31"/>
      <c r="V125" s="31"/>
      <c r="W125" s="31"/>
      <c r="X125" s="31"/>
      <c r="Y125" s="31"/>
    </row>
    <row r="126" spans="1:25" x14ac:dyDescent="0.25">
      <c r="A126" s="31">
        <v>77</v>
      </c>
      <c r="B126" s="31">
        <v>17</v>
      </c>
      <c r="C126" s="31">
        <v>63</v>
      </c>
      <c r="D126" s="33">
        <v>0.27290911442589033</v>
      </c>
      <c r="E126" s="31">
        <v>331.55</v>
      </c>
      <c r="F126" s="31">
        <v>6.25E-2</v>
      </c>
      <c r="G126" s="31">
        <v>400</v>
      </c>
      <c r="H126" s="31">
        <v>0.18699186991869918</v>
      </c>
      <c r="I126" s="36">
        <f t="shared" si="11"/>
        <v>-1.4323471326398489</v>
      </c>
      <c r="J126" s="36">
        <f t="shared" si="12"/>
        <v>7.6022250257145943E-2</v>
      </c>
      <c r="K126" s="36">
        <f t="shared" si="13"/>
        <v>-1.5503600108452134</v>
      </c>
      <c r="L126" s="36">
        <f t="shared" si="14"/>
        <v>6.0527565513406156E-2</v>
      </c>
      <c r="M126" s="35">
        <f t="shared" si="15"/>
        <v>1.2754579153562595</v>
      </c>
      <c r="N126" s="35">
        <v>3.9</v>
      </c>
      <c r="O126" s="35">
        <f t="shared" si="16"/>
        <v>6.8882211540661107</v>
      </c>
      <c r="P126" s="31">
        <f t="shared" si="17"/>
        <v>6.8882211540661107</v>
      </c>
      <c r="Q126" s="31">
        <f t="shared" si="18"/>
        <v>0.67295950888301037</v>
      </c>
      <c r="R126" s="31">
        <f t="shared" si="19"/>
        <v>0.67295950888301037</v>
      </c>
      <c r="S126">
        <f t="shared" si="20"/>
        <v>2.6245420846437404</v>
      </c>
      <c r="T126" s="31">
        <f t="shared" si="21"/>
        <v>1</v>
      </c>
      <c r="U126" s="31"/>
      <c r="V126" s="31"/>
      <c r="W126" s="31"/>
      <c r="X126" s="31"/>
      <c r="Y126" s="31"/>
    </row>
    <row r="127" spans="1:25" x14ac:dyDescent="0.25">
      <c r="A127" s="31">
        <v>78</v>
      </c>
      <c r="B127" s="31">
        <v>18</v>
      </c>
      <c r="C127" s="31">
        <v>19</v>
      </c>
      <c r="D127" s="33">
        <v>0.27230065194464032</v>
      </c>
      <c r="E127" s="31">
        <v>328.6</v>
      </c>
      <c r="F127" s="31">
        <v>6.25E-2</v>
      </c>
      <c r="G127" s="31">
        <v>400</v>
      </c>
      <c r="H127" s="31">
        <v>4.0650406504065045E-3</v>
      </c>
      <c r="I127" s="36">
        <f t="shared" si="11"/>
        <v>-11.302095651123922</v>
      </c>
      <c r="J127" s="36">
        <f t="shared" si="12"/>
        <v>6.4061731735544742E-30</v>
      </c>
      <c r="K127" s="36">
        <f t="shared" si="13"/>
        <v>-11.31945690658711</v>
      </c>
      <c r="L127" s="36">
        <f t="shared" si="14"/>
        <v>5.2560562598111724E-30</v>
      </c>
      <c r="M127" s="35">
        <f t="shared" si="15"/>
        <v>3.1800851155194914E-30</v>
      </c>
      <c r="N127" s="35">
        <v>0.05</v>
      </c>
      <c r="O127" s="35">
        <f t="shared" si="16"/>
        <v>2.5000000000000005E-3</v>
      </c>
      <c r="P127" s="31">
        <f t="shared" si="17"/>
        <v>2.5000000000000005E-3</v>
      </c>
      <c r="Q127" s="31">
        <f t="shared" si="18"/>
        <v>1</v>
      </c>
      <c r="R127" s="31">
        <f t="shared" si="19"/>
        <v>1</v>
      </c>
      <c r="S127">
        <f t="shared" si="20"/>
        <v>0.05</v>
      </c>
      <c r="T127" s="31">
        <f t="shared" si="21"/>
        <v>1</v>
      </c>
      <c r="U127" s="31"/>
      <c r="V127" s="31"/>
      <c r="W127" s="31"/>
      <c r="X127" s="31"/>
      <c r="Y127" s="31"/>
    </row>
    <row r="128" spans="1:25" x14ac:dyDescent="0.25">
      <c r="A128" s="31">
        <v>78</v>
      </c>
      <c r="B128" s="31">
        <v>18</v>
      </c>
      <c r="C128" s="31">
        <v>43</v>
      </c>
      <c r="D128" s="33">
        <v>0.27230065194464032</v>
      </c>
      <c r="E128" s="31">
        <v>328.6</v>
      </c>
      <c r="F128" s="31">
        <v>6.25E-2</v>
      </c>
      <c r="G128" s="31">
        <v>400</v>
      </c>
      <c r="H128" s="31">
        <v>0.1016260162601626</v>
      </c>
      <c r="I128" s="36">
        <f t="shared" si="11"/>
        <v>-2.1485087987247953</v>
      </c>
      <c r="J128" s="36">
        <f t="shared" si="12"/>
        <v>1.5836679085437986E-2</v>
      </c>
      <c r="K128" s="36">
        <f t="shared" si="13"/>
        <v>-2.2353150760407292</v>
      </c>
      <c r="L128" s="36">
        <f t="shared" si="14"/>
        <v>1.2698335499208195E-2</v>
      </c>
      <c r="M128" s="35">
        <f t="shared" si="15"/>
        <v>0.15675833744245171</v>
      </c>
      <c r="N128" s="35">
        <v>1.25</v>
      </c>
      <c r="O128" s="35">
        <f t="shared" si="16"/>
        <v>1.1951773327515922</v>
      </c>
      <c r="P128" s="31">
        <f t="shared" si="17"/>
        <v>1.1951773327515922</v>
      </c>
      <c r="Q128" s="31">
        <f t="shared" si="18"/>
        <v>0.87459333004603868</v>
      </c>
      <c r="R128" s="31">
        <f t="shared" si="19"/>
        <v>0.87459333004603868</v>
      </c>
      <c r="S128">
        <f t="shared" si="20"/>
        <v>1.0932416625575483</v>
      </c>
      <c r="T128" s="31">
        <f t="shared" si="21"/>
        <v>1</v>
      </c>
      <c r="U128" s="31"/>
      <c r="V128" s="31"/>
      <c r="W128" s="31"/>
      <c r="X128" s="31"/>
      <c r="Y128" s="31"/>
    </row>
    <row r="129" spans="1:25" x14ac:dyDescent="0.25">
      <c r="A129" s="31">
        <v>79</v>
      </c>
      <c r="B129" s="31">
        <v>19</v>
      </c>
      <c r="C129" s="31">
        <v>43</v>
      </c>
      <c r="D129" s="33">
        <v>0.27154565862746699</v>
      </c>
      <c r="E129" s="31">
        <v>330.25</v>
      </c>
      <c r="F129" s="31">
        <v>6.25E-2</v>
      </c>
      <c r="G129" s="31">
        <v>400</v>
      </c>
      <c r="H129" s="31">
        <v>9.7560975609756101E-2</v>
      </c>
      <c r="I129" s="36">
        <f t="shared" si="11"/>
        <v>-2.1448641368820991</v>
      </c>
      <c r="J129" s="36">
        <f t="shared" si="12"/>
        <v>1.5981855685904378E-2</v>
      </c>
      <c r="K129" s="36">
        <f t="shared" si="13"/>
        <v>-2.2296807509468404</v>
      </c>
      <c r="L129" s="36">
        <f t="shared" si="14"/>
        <v>1.2884322339233027E-2</v>
      </c>
      <c r="M129" s="35">
        <f t="shared" si="15"/>
        <v>0.15560846698528152</v>
      </c>
      <c r="N129" s="35">
        <v>1.1000000000000001</v>
      </c>
      <c r="O129" s="35">
        <f t="shared" si="16"/>
        <v>0.89187536762989028</v>
      </c>
      <c r="P129" s="31">
        <f t="shared" si="17"/>
        <v>0.89187536762989028</v>
      </c>
      <c r="Q129" s="31">
        <f t="shared" si="18"/>
        <v>0.85853775728610771</v>
      </c>
      <c r="R129" s="31">
        <f t="shared" si="19"/>
        <v>0.85853775728610771</v>
      </c>
      <c r="S129">
        <f t="shared" si="20"/>
        <v>0.94439153301471856</v>
      </c>
      <c r="T129" s="31">
        <f t="shared" si="21"/>
        <v>1</v>
      </c>
      <c r="U129" s="31"/>
      <c r="V129" s="31"/>
      <c r="W129" s="31"/>
      <c r="X129" s="31"/>
      <c r="Y129" s="31"/>
    </row>
    <row r="130" spans="1:25" x14ac:dyDescent="0.25">
      <c r="A130" s="31">
        <v>79</v>
      </c>
      <c r="B130" s="31">
        <v>19</v>
      </c>
      <c r="C130" s="31">
        <v>63</v>
      </c>
      <c r="D130" s="33">
        <v>0.27154565862746699</v>
      </c>
      <c r="E130" s="31">
        <v>330.25</v>
      </c>
      <c r="F130" s="31">
        <v>6.25E-2</v>
      </c>
      <c r="G130" s="31">
        <v>400</v>
      </c>
      <c r="H130" s="31">
        <v>0.17886178861788618</v>
      </c>
      <c r="I130" s="36">
        <f t="shared" si="11"/>
        <v>-1.5137407158163858</v>
      </c>
      <c r="J130" s="36">
        <f t="shared" si="12"/>
        <v>6.5045806975057172E-2</v>
      </c>
      <c r="K130" s="36">
        <f t="shared" si="13"/>
        <v>-1.6285829541519101</v>
      </c>
      <c r="L130" s="36">
        <f t="shared" si="14"/>
        <v>5.1700667594022594E-2</v>
      </c>
      <c r="M130" s="35">
        <f t="shared" si="15"/>
        <v>1.0310051894996271</v>
      </c>
      <c r="N130" s="35">
        <v>3.6</v>
      </c>
      <c r="O130" s="35">
        <f t="shared" si="16"/>
        <v>6.599734336377848</v>
      </c>
      <c r="P130" s="31">
        <f t="shared" si="17"/>
        <v>6.599734336377848</v>
      </c>
      <c r="Q130" s="31">
        <f t="shared" si="18"/>
        <v>0.71360966958343697</v>
      </c>
      <c r="R130" s="31">
        <f t="shared" si="19"/>
        <v>0.71360966958343697</v>
      </c>
      <c r="S130">
        <f t="shared" si="20"/>
        <v>2.568994810500373</v>
      </c>
      <c r="T130" s="31">
        <f t="shared" si="21"/>
        <v>1</v>
      </c>
      <c r="U130" s="31"/>
      <c r="V130" s="31"/>
      <c r="W130" s="31"/>
      <c r="X130" s="31"/>
      <c r="Y130" s="31"/>
    </row>
    <row r="131" spans="1:25" x14ac:dyDescent="0.25">
      <c r="A131" s="31">
        <v>80</v>
      </c>
      <c r="B131" s="31">
        <v>20</v>
      </c>
      <c r="C131" s="31">
        <v>43</v>
      </c>
      <c r="D131" s="33">
        <v>0.27166253385054534</v>
      </c>
      <c r="E131" s="31">
        <v>336.9</v>
      </c>
      <c r="F131" s="31">
        <v>6.25E-2</v>
      </c>
      <c r="G131" s="31">
        <v>400</v>
      </c>
      <c r="H131" s="31">
        <v>9.3495934959349589E-2</v>
      </c>
      <c r="I131" s="36">
        <f t="shared" ref="I131:I194" si="22">(LN(E131/G131)+(F131+(D131^2)/2)*H131)/(D131*H131^0.5)</f>
        <v>-1.9548771310943243</v>
      </c>
      <c r="J131" s="36">
        <f t="shared" ref="J131:J194" si="23">NORMSDIST(I131)</f>
        <v>2.5298787205992775E-2</v>
      </c>
      <c r="K131" s="36">
        <f t="shared" ref="K131:K194" si="24">I131-(D131*H131^(0.5))</f>
        <v>-2.0379436692893664</v>
      </c>
      <c r="L131" s="36">
        <f t="shared" ref="L131:L194" si="25">NORMSDIST(K131)</f>
        <v>2.0777783335193777E-2</v>
      </c>
      <c r="M131" s="35">
        <f t="shared" ref="M131:M194" si="26">(E131*J131)-(G131*(EXP(-F131*H131))*L131)</f>
        <v>0.26047241110717678</v>
      </c>
      <c r="N131" s="35">
        <v>1.2</v>
      </c>
      <c r="O131" s="35">
        <f t="shared" ref="O131:O194" si="27">(N131-M131)^2</f>
        <v>0.8827120902907617</v>
      </c>
      <c r="P131" s="31">
        <f t="shared" ref="P131:P194" si="28">(M131-N131)^2</f>
        <v>0.8827120902907617</v>
      </c>
      <c r="Q131" s="31">
        <f t="shared" ref="Q131:Q194" si="29">(ABS(N131-M131)/N131)</f>
        <v>0.78293965741068605</v>
      </c>
      <c r="R131" s="31">
        <f t="shared" ref="R131:R194" si="30">ABS(N131-M131)/N131</f>
        <v>0.78293965741068605</v>
      </c>
      <c r="S131">
        <f t="shared" ref="S131:S194" si="31">N131-M131</f>
        <v>0.93952758889282317</v>
      </c>
      <c r="T131" s="31">
        <f t="shared" ref="T131:T194" si="32">IF(S131&lt;0,0,1)</f>
        <v>1</v>
      </c>
      <c r="U131" s="31"/>
      <c r="V131" s="31"/>
      <c r="W131" s="31"/>
      <c r="X131" s="31"/>
      <c r="Y131" s="31"/>
    </row>
    <row r="132" spans="1:25" x14ac:dyDescent="0.25">
      <c r="A132" s="31">
        <v>80</v>
      </c>
      <c r="B132" s="31">
        <v>20</v>
      </c>
      <c r="C132" s="31">
        <v>63</v>
      </c>
      <c r="D132" s="33">
        <v>0.27166253385054534</v>
      </c>
      <c r="E132" s="31">
        <v>336.9</v>
      </c>
      <c r="F132" s="31">
        <v>6.25E-2</v>
      </c>
      <c r="G132" s="31">
        <v>400</v>
      </c>
      <c r="H132" s="31">
        <v>0.17479674796747968</v>
      </c>
      <c r="I132" s="36">
        <f t="shared" si="22"/>
        <v>-1.3585621351781845</v>
      </c>
      <c r="J132" s="36">
        <f t="shared" si="23"/>
        <v>8.7142690317073876E-2</v>
      </c>
      <c r="K132" s="36">
        <f t="shared" si="24"/>
        <v>-1.4721407116967189</v>
      </c>
      <c r="L132" s="36">
        <f t="shared" si="25"/>
        <v>7.0491441827384219E-2</v>
      </c>
      <c r="M132" s="35">
        <f t="shared" si="26"/>
        <v>1.4681609700620477</v>
      </c>
      <c r="N132" s="35">
        <v>3.35</v>
      </c>
      <c r="O132" s="35">
        <f t="shared" si="27"/>
        <v>3.5413181345978137</v>
      </c>
      <c r="P132" s="31">
        <f t="shared" si="28"/>
        <v>3.5413181345978137</v>
      </c>
      <c r="Q132" s="31">
        <f t="shared" si="29"/>
        <v>0.5617429940113291</v>
      </c>
      <c r="R132" s="31">
        <f t="shared" si="30"/>
        <v>0.5617429940113291</v>
      </c>
      <c r="S132">
        <f t="shared" si="31"/>
        <v>1.8818390299379524</v>
      </c>
      <c r="T132" s="31">
        <f t="shared" si="32"/>
        <v>1</v>
      </c>
      <c r="U132" s="31"/>
      <c r="V132" s="31"/>
      <c r="W132" s="31"/>
      <c r="X132" s="31"/>
      <c r="Y132" s="31"/>
    </row>
    <row r="133" spans="1:25" x14ac:dyDescent="0.25">
      <c r="A133" s="31">
        <v>81</v>
      </c>
      <c r="B133" s="31">
        <v>21</v>
      </c>
      <c r="C133" s="31">
        <v>43</v>
      </c>
      <c r="D133" s="33">
        <v>0.27081171432511214</v>
      </c>
      <c r="E133" s="31">
        <v>340.4</v>
      </c>
      <c r="F133" s="31">
        <v>6.25E-2</v>
      </c>
      <c r="G133" s="31">
        <v>400</v>
      </c>
      <c r="H133" s="31">
        <v>8.943089430894309E-2</v>
      </c>
      <c r="I133" s="36">
        <f t="shared" si="22"/>
        <v>-1.8827190278242827</v>
      </c>
      <c r="J133" s="36">
        <f t="shared" si="23"/>
        <v>2.9869227695921634E-2</v>
      </c>
      <c r="K133" s="36">
        <f t="shared" si="24"/>
        <v>-1.963705267284406</v>
      </c>
      <c r="L133" s="36">
        <f t="shared" si="25"/>
        <v>2.4782140711253554E-2</v>
      </c>
      <c r="M133" s="35">
        <f t="shared" si="26"/>
        <v>0.30988148902998702</v>
      </c>
      <c r="N133" s="35">
        <v>1.2</v>
      </c>
      <c r="O133" s="35">
        <f t="shared" si="27"/>
        <v>0.79231096357147301</v>
      </c>
      <c r="P133" s="31">
        <f t="shared" si="28"/>
        <v>0.79231096357147301</v>
      </c>
      <c r="Q133" s="31">
        <f t="shared" si="29"/>
        <v>0.74176542580834415</v>
      </c>
      <c r="R133" s="31">
        <f t="shared" si="30"/>
        <v>0.74176542580834415</v>
      </c>
      <c r="S133">
        <f t="shared" si="31"/>
        <v>0.89011851097001293</v>
      </c>
      <c r="T133" s="31">
        <f t="shared" si="32"/>
        <v>1</v>
      </c>
      <c r="U133" s="31"/>
      <c r="V133" s="31"/>
      <c r="W133" s="31"/>
      <c r="X133" s="31"/>
      <c r="Y133" s="31"/>
    </row>
    <row r="134" spans="1:25" x14ac:dyDescent="0.25">
      <c r="A134" s="31">
        <v>81</v>
      </c>
      <c r="B134" s="31">
        <v>21</v>
      </c>
      <c r="C134" s="31">
        <v>63</v>
      </c>
      <c r="D134" s="33">
        <v>0.27081171432511214</v>
      </c>
      <c r="E134" s="31">
        <v>340.4</v>
      </c>
      <c r="F134" s="31">
        <v>6.25E-2</v>
      </c>
      <c r="G134" s="31">
        <v>400</v>
      </c>
      <c r="H134" s="31">
        <v>0.17073170731707318</v>
      </c>
      <c r="I134" s="36">
        <f t="shared" si="22"/>
        <v>-1.2905595948554884</v>
      </c>
      <c r="J134" s="36">
        <f t="shared" si="23"/>
        <v>9.8428217186131414E-2</v>
      </c>
      <c r="K134" s="36">
        <f t="shared" si="24"/>
        <v>-1.4024581652500205</v>
      </c>
      <c r="L134" s="36">
        <f t="shared" si="25"/>
        <v>8.0389237342355382E-2</v>
      </c>
      <c r="M134" s="35">
        <f t="shared" si="26"/>
        <v>1.6905707847335592</v>
      </c>
      <c r="N134" s="35">
        <v>2.7</v>
      </c>
      <c r="O134" s="35">
        <f t="shared" si="27"/>
        <v>1.0189473406334228</v>
      </c>
      <c r="P134" s="31">
        <f t="shared" si="28"/>
        <v>1.0189473406334228</v>
      </c>
      <c r="Q134" s="31">
        <f t="shared" si="29"/>
        <v>0.37386267232090403</v>
      </c>
      <c r="R134" s="31">
        <f t="shared" si="30"/>
        <v>0.37386267232090403</v>
      </c>
      <c r="S134">
        <f t="shared" si="31"/>
        <v>1.009429215266441</v>
      </c>
      <c r="T134" s="31">
        <f t="shared" si="32"/>
        <v>1</v>
      </c>
      <c r="U134" s="31"/>
      <c r="V134" s="31"/>
      <c r="W134" s="31"/>
      <c r="X134" s="31"/>
      <c r="Y134" s="31"/>
    </row>
    <row r="135" spans="1:25" x14ac:dyDescent="0.25">
      <c r="A135" s="31">
        <v>82</v>
      </c>
      <c r="B135" s="31">
        <v>22</v>
      </c>
      <c r="C135" s="31">
        <v>43</v>
      </c>
      <c r="D135" s="33">
        <v>0.27026637614252802</v>
      </c>
      <c r="E135" s="31">
        <v>336.05</v>
      </c>
      <c r="F135" s="31">
        <v>6.25E-2</v>
      </c>
      <c r="G135" s="31">
        <v>400</v>
      </c>
      <c r="H135" s="31">
        <v>8.5365853658536592E-2</v>
      </c>
      <c r="I135" s="36">
        <f t="shared" si="22"/>
        <v>-2.0990526954871158</v>
      </c>
      <c r="J135" s="36">
        <f t="shared" si="23"/>
        <v>1.7906127886805276E-2</v>
      </c>
      <c r="K135" s="36">
        <f t="shared" si="24"/>
        <v>-2.1780175995864735</v>
      </c>
      <c r="L135" s="36">
        <f t="shared" si="25"/>
        <v>1.4702363248072175E-2</v>
      </c>
      <c r="M135" s="35">
        <f t="shared" si="26"/>
        <v>0.16770241666087493</v>
      </c>
      <c r="N135" s="35">
        <v>1.1000000000000001</v>
      </c>
      <c r="O135" s="35">
        <f t="shared" si="27"/>
        <v>0.86917878389997305</v>
      </c>
      <c r="P135" s="31">
        <f t="shared" si="28"/>
        <v>0.86917878389997305</v>
      </c>
      <c r="Q135" s="31">
        <f t="shared" si="29"/>
        <v>0.84754325758102278</v>
      </c>
      <c r="R135" s="31">
        <f t="shared" si="30"/>
        <v>0.84754325758102278</v>
      </c>
      <c r="S135">
        <f t="shared" si="31"/>
        <v>0.93229758333912516</v>
      </c>
      <c r="T135" s="31">
        <f t="shared" si="32"/>
        <v>1</v>
      </c>
      <c r="U135" s="31"/>
      <c r="V135" s="31"/>
      <c r="W135" s="31"/>
      <c r="X135" s="31"/>
      <c r="Y135" s="31"/>
    </row>
    <row r="136" spans="1:25" x14ac:dyDescent="0.25">
      <c r="A136" s="31">
        <v>82</v>
      </c>
      <c r="B136" s="31">
        <v>22</v>
      </c>
      <c r="C136" s="31">
        <v>63</v>
      </c>
      <c r="D136" s="33">
        <v>0.27026637614252802</v>
      </c>
      <c r="E136" s="31">
        <v>336.05</v>
      </c>
      <c r="F136" s="31">
        <v>6.25E-2</v>
      </c>
      <c r="G136" s="31">
        <v>400</v>
      </c>
      <c r="H136" s="31">
        <v>0.16666666666666666</v>
      </c>
      <c r="I136" s="36">
        <f t="shared" si="22"/>
        <v>-1.4292817848141797</v>
      </c>
      <c r="J136" s="36">
        <f t="shared" si="23"/>
        <v>7.6461629620867055E-2</v>
      </c>
      <c r="K136" s="36">
        <f t="shared" si="24"/>
        <v>-1.5396175708442301</v>
      </c>
      <c r="L136" s="36">
        <f t="shared" si="25"/>
        <v>6.1826799962092088E-2</v>
      </c>
      <c r="M136" s="35">
        <f t="shared" si="26"/>
        <v>1.2204852350033271</v>
      </c>
      <c r="N136" s="35">
        <v>2.2999999999999998</v>
      </c>
      <c r="O136" s="35">
        <f t="shared" si="27"/>
        <v>1.1653521278458217</v>
      </c>
      <c r="P136" s="31">
        <f t="shared" si="28"/>
        <v>1.1653521278458217</v>
      </c>
      <c r="Q136" s="31">
        <f t="shared" si="29"/>
        <v>0.46935424565072731</v>
      </c>
      <c r="R136" s="31">
        <f t="shared" si="30"/>
        <v>0.46935424565072731</v>
      </c>
      <c r="S136">
        <f t="shared" si="31"/>
        <v>1.0795147649966728</v>
      </c>
      <c r="T136" s="31">
        <f t="shared" si="32"/>
        <v>1</v>
      </c>
      <c r="U136" s="31"/>
      <c r="V136" s="31"/>
      <c r="W136" s="31"/>
      <c r="X136" s="31"/>
      <c r="Y136" s="31"/>
    </row>
    <row r="137" spans="1:25" x14ac:dyDescent="0.25">
      <c r="A137" s="31">
        <v>83</v>
      </c>
      <c r="B137" s="31">
        <v>23</v>
      </c>
      <c r="C137" s="31">
        <v>43</v>
      </c>
      <c r="D137" s="33">
        <v>0.26965637344865551</v>
      </c>
      <c r="E137" s="31">
        <v>333.5</v>
      </c>
      <c r="F137" s="31">
        <v>6.25E-2</v>
      </c>
      <c r="G137" s="31">
        <v>400</v>
      </c>
      <c r="H137" s="31">
        <v>8.1300813008130079E-2</v>
      </c>
      <c r="I137" s="36">
        <f t="shared" si="22"/>
        <v>-2.2602314637213214</v>
      </c>
      <c r="J137" s="36">
        <f t="shared" si="23"/>
        <v>1.1903444530454698E-2</v>
      </c>
      <c r="K137" s="36">
        <f t="shared" si="24"/>
        <v>-2.3371193875098504</v>
      </c>
      <c r="L137" s="36">
        <f t="shared" si="25"/>
        <v>9.7164885980451157E-3</v>
      </c>
      <c r="M137" s="35">
        <f t="shared" si="26"/>
        <v>0.1029021819262943</v>
      </c>
      <c r="N137" s="35">
        <v>0.9</v>
      </c>
      <c r="O137" s="35">
        <f t="shared" si="27"/>
        <v>0.63536493157786245</v>
      </c>
      <c r="P137" s="31">
        <f t="shared" si="28"/>
        <v>0.63536493157786245</v>
      </c>
      <c r="Q137" s="31">
        <f t="shared" si="29"/>
        <v>0.88566424230411744</v>
      </c>
      <c r="R137" s="31">
        <f t="shared" si="30"/>
        <v>0.88566424230411744</v>
      </c>
      <c r="S137">
        <f t="shared" si="31"/>
        <v>0.79709781807370572</v>
      </c>
      <c r="T137" s="31">
        <f t="shared" si="32"/>
        <v>1</v>
      </c>
      <c r="U137" s="31"/>
      <c r="V137" s="31"/>
      <c r="W137" s="31"/>
      <c r="X137" s="31"/>
      <c r="Y137" s="31"/>
    </row>
    <row r="138" spans="1:25" x14ac:dyDescent="0.25">
      <c r="A138" s="31">
        <v>83</v>
      </c>
      <c r="B138" s="31">
        <v>23</v>
      </c>
      <c r="C138" s="31">
        <v>63</v>
      </c>
      <c r="D138" s="33">
        <v>0.26965637344865551</v>
      </c>
      <c r="E138" s="31">
        <v>333.5</v>
      </c>
      <c r="F138" s="31">
        <v>6.25E-2</v>
      </c>
      <c r="G138" s="31">
        <v>400</v>
      </c>
      <c r="H138" s="31">
        <v>0.16260162601626016</v>
      </c>
      <c r="I138" s="36">
        <f t="shared" si="22"/>
        <v>-1.5243103640173723</v>
      </c>
      <c r="J138" s="36">
        <f t="shared" si="23"/>
        <v>6.3715599702904607E-2</v>
      </c>
      <c r="K138" s="36">
        <f t="shared" si="24"/>
        <v>-1.6330463086218188</v>
      </c>
      <c r="L138" s="36">
        <f t="shared" si="25"/>
        <v>5.1229628756139615E-2</v>
      </c>
      <c r="M138" s="35">
        <f t="shared" si="26"/>
        <v>0.96449691385174319</v>
      </c>
      <c r="N138" s="35">
        <v>2.4</v>
      </c>
      <c r="O138" s="35">
        <f t="shared" si="27"/>
        <v>2.0606691103411694</v>
      </c>
      <c r="P138" s="31">
        <f t="shared" si="28"/>
        <v>2.0606691103411694</v>
      </c>
      <c r="Q138" s="31">
        <f t="shared" si="29"/>
        <v>0.59812628589510697</v>
      </c>
      <c r="R138" s="31">
        <f t="shared" si="30"/>
        <v>0.59812628589510697</v>
      </c>
      <c r="S138">
        <f t="shared" si="31"/>
        <v>1.4355030861482567</v>
      </c>
      <c r="T138" s="31">
        <f t="shared" si="32"/>
        <v>1</v>
      </c>
      <c r="U138" s="31"/>
      <c r="V138" s="31"/>
      <c r="W138" s="31"/>
      <c r="X138" s="31"/>
      <c r="Y138" s="31"/>
    </row>
    <row r="139" spans="1:25" x14ac:dyDescent="0.25">
      <c r="A139" s="31">
        <v>84</v>
      </c>
      <c r="B139" s="31">
        <v>24</v>
      </c>
      <c r="C139" s="31">
        <v>43</v>
      </c>
      <c r="D139" s="33">
        <v>0.2677019018254449</v>
      </c>
      <c r="E139" s="31">
        <v>334.4</v>
      </c>
      <c r="F139" s="31">
        <v>6.25E-2</v>
      </c>
      <c r="G139" s="31">
        <v>400</v>
      </c>
      <c r="H139" s="31">
        <v>7.7235772357723581E-2</v>
      </c>
      <c r="I139" s="36">
        <f t="shared" si="22"/>
        <v>-2.3056013086013301</v>
      </c>
      <c r="J139" s="36">
        <f t="shared" si="23"/>
        <v>1.0566460052043937E-2</v>
      </c>
      <c r="K139" s="36">
        <f t="shared" si="24"/>
        <v>-2.3799992131247274</v>
      </c>
      <c r="L139" s="36">
        <f t="shared" si="25"/>
        <v>8.6563375100093629E-3</v>
      </c>
      <c r="M139" s="35">
        <f t="shared" si="26"/>
        <v>8.7563432719273138E-2</v>
      </c>
      <c r="N139" s="35">
        <v>0.95</v>
      </c>
      <c r="O139" s="35">
        <f t="shared" si="27"/>
        <v>0.74379683258296359</v>
      </c>
      <c r="P139" s="31">
        <f t="shared" si="28"/>
        <v>0.74379683258296359</v>
      </c>
      <c r="Q139" s="31">
        <f t="shared" si="29"/>
        <v>0.90782796555865986</v>
      </c>
      <c r="R139" s="31">
        <f t="shared" si="30"/>
        <v>0.90782796555865986</v>
      </c>
      <c r="S139">
        <f t="shared" si="31"/>
        <v>0.86243656728072682</v>
      </c>
      <c r="T139" s="31">
        <f t="shared" si="32"/>
        <v>1</v>
      </c>
      <c r="U139" s="31"/>
      <c r="V139" s="31"/>
      <c r="W139" s="31"/>
      <c r="X139" s="31"/>
      <c r="Y139" s="31"/>
    </row>
    <row r="140" spans="1:25" x14ac:dyDescent="0.25">
      <c r="A140" s="31">
        <v>84</v>
      </c>
      <c r="B140" s="31">
        <v>24</v>
      </c>
      <c r="C140" s="31">
        <v>63</v>
      </c>
      <c r="D140" s="33">
        <v>0.2677019018254449</v>
      </c>
      <c r="E140" s="31">
        <v>334.4</v>
      </c>
      <c r="F140" s="31">
        <v>6.25E-2</v>
      </c>
      <c r="G140" s="31">
        <v>400</v>
      </c>
      <c r="H140" s="31">
        <v>0.15853658536585366</v>
      </c>
      <c r="I140" s="36">
        <f t="shared" si="22"/>
        <v>-1.5342669878969681</v>
      </c>
      <c r="J140" s="36">
        <f t="shared" si="23"/>
        <v>6.2481991818113418E-2</v>
      </c>
      <c r="K140" s="36">
        <f t="shared" si="24"/>
        <v>-1.6408569251383787</v>
      </c>
      <c r="L140" s="36">
        <f t="shared" si="25"/>
        <v>5.0413559179122616E-2</v>
      </c>
      <c r="M140" s="35">
        <f t="shared" si="26"/>
        <v>0.92737758043390173</v>
      </c>
      <c r="N140" s="35">
        <v>2.4500000000000002</v>
      </c>
      <c r="O140" s="35">
        <f t="shared" si="27"/>
        <v>2.31837903256532</v>
      </c>
      <c r="P140" s="31">
        <f t="shared" si="28"/>
        <v>2.31837903256532</v>
      </c>
      <c r="Q140" s="31">
        <f t="shared" si="29"/>
        <v>0.62147853859840752</v>
      </c>
      <c r="R140" s="31">
        <f t="shared" si="30"/>
        <v>0.62147853859840752</v>
      </c>
      <c r="S140">
        <f t="shared" si="31"/>
        <v>1.5226224195660985</v>
      </c>
      <c r="T140" s="31">
        <f t="shared" si="32"/>
        <v>1</v>
      </c>
      <c r="U140" s="31"/>
      <c r="V140" s="31"/>
      <c r="W140" s="31"/>
      <c r="X140" s="31"/>
      <c r="Y140" s="31"/>
    </row>
    <row r="141" spans="1:25" x14ac:dyDescent="0.25">
      <c r="A141" s="31">
        <v>85</v>
      </c>
      <c r="B141" s="31">
        <v>25</v>
      </c>
      <c r="C141" s="31">
        <v>43</v>
      </c>
      <c r="D141" s="33">
        <v>0.26771817300548412</v>
      </c>
      <c r="E141" s="31">
        <v>335.15</v>
      </c>
      <c r="F141" s="31">
        <v>6.25E-2</v>
      </c>
      <c r="G141" s="31">
        <v>400</v>
      </c>
      <c r="H141" s="31">
        <v>7.3170731707317069E-2</v>
      </c>
      <c r="I141" s="36">
        <f t="shared" si="22"/>
        <v>-2.3432156387460803</v>
      </c>
      <c r="J141" s="36">
        <f t="shared" si="23"/>
        <v>9.5591648591335284E-3</v>
      </c>
      <c r="K141" s="36">
        <f t="shared" si="24"/>
        <v>-2.4156336429203864</v>
      </c>
      <c r="L141" s="36">
        <f t="shared" si="25"/>
        <v>7.8539284756771501E-3</v>
      </c>
      <c r="M141" s="35">
        <f t="shared" si="26"/>
        <v>7.651685338211367E-2</v>
      </c>
      <c r="N141" s="35">
        <v>0.85</v>
      </c>
      <c r="O141" s="35">
        <f t="shared" si="27"/>
        <v>0.59827617810190659</v>
      </c>
      <c r="P141" s="31">
        <f t="shared" si="28"/>
        <v>0.59827617810190659</v>
      </c>
      <c r="Q141" s="31">
        <f t="shared" si="29"/>
        <v>0.90998017249163099</v>
      </c>
      <c r="R141" s="31">
        <f t="shared" si="30"/>
        <v>0.90998017249163099</v>
      </c>
      <c r="S141">
        <f t="shared" si="31"/>
        <v>0.77348314661788631</v>
      </c>
      <c r="T141" s="31">
        <f t="shared" si="32"/>
        <v>1</v>
      </c>
      <c r="U141" s="31"/>
      <c r="V141" s="31"/>
      <c r="W141" s="31"/>
      <c r="X141" s="31"/>
      <c r="Y141" s="31"/>
    </row>
    <row r="142" spans="1:25" x14ac:dyDescent="0.25">
      <c r="A142" s="31">
        <v>85</v>
      </c>
      <c r="B142" s="31">
        <v>25</v>
      </c>
      <c r="C142" s="31">
        <v>63</v>
      </c>
      <c r="D142" s="33">
        <v>0.26771817300548412</v>
      </c>
      <c r="E142" s="31">
        <v>335.15</v>
      </c>
      <c r="F142" s="31">
        <v>6.25E-2</v>
      </c>
      <c r="G142" s="31">
        <v>400</v>
      </c>
      <c r="H142" s="31">
        <v>0.15447154471544716</v>
      </c>
      <c r="I142" s="36">
        <f t="shared" si="22"/>
        <v>-1.536730155208252</v>
      </c>
      <c r="J142" s="36">
        <f t="shared" si="23"/>
        <v>6.2179701702460739E-2</v>
      </c>
      <c r="K142" s="36">
        <f t="shared" si="24"/>
        <v>-1.6419510758378211</v>
      </c>
      <c r="L142" s="36">
        <f t="shared" si="25"/>
        <v>5.0300071789142455E-2</v>
      </c>
      <c r="M142" s="35">
        <f t="shared" si="26"/>
        <v>0.91281188290029291</v>
      </c>
      <c r="N142" s="35">
        <v>2.2999999999999998</v>
      </c>
      <c r="O142" s="35">
        <f t="shared" si="27"/>
        <v>1.9242908722226302</v>
      </c>
      <c r="P142" s="31">
        <f t="shared" si="28"/>
        <v>1.9242908722226302</v>
      </c>
      <c r="Q142" s="31">
        <f t="shared" si="29"/>
        <v>0.60312526830422042</v>
      </c>
      <c r="R142" s="31">
        <f t="shared" si="30"/>
        <v>0.60312526830422042</v>
      </c>
      <c r="S142">
        <f t="shared" si="31"/>
        <v>1.3871881170997069</v>
      </c>
      <c r="T142" s="31">
        <f t="shared" si="32"/>
        <v>1</v>
      </c>
      <c r="U142" s="31"/>
      <c r="V142" s="31"/>
      <c r="W142" s="31"/>
      <c r="X142" s="31"/>
      <c r="Y142" s="31"/>
    </row>
    <row r="143" spans="1:25" x14ac:dyDescent="0.25">
      <c r="A143" s="31">
        <v>86</v>
      </c>
      <c r="B143" s="31">
        <v>26</v>
      </c>
      <c r="C143" s="31">
        <v>43</v>
      </c>
      <c r="D143" s="33">
        <v>0.26415370375680264</v>
      </c>
      <c r="E143" s="31">
        <v>332.15</v>
      </c>
      <c r="F143" s="31">
        <v>6.25E-2</v>
      </c>
      <c r="G143" s="31">
        <v>400</v>
      </c>
      <c r="H143" s="31">
        <v>6.910569105691057E-2</v>
      </c>
      <c r="I143" s="36">
        <f t="shared" si="22"/>
        <v>-2.5798697971706406</v>
      </c>
      <c r="J143" s="36">
        <f t="shared" si="23"/>
        <v>4.9418786363053463E-3</v>
      </c>
      <c r="K143" s="36">
        <f t="shared" si="24"/>
        <v>-2.6493104206499911</v>
      </c>
      <c r="L143" s="36">
        <f t="shared" si="25"/>
        <v>4.0328104893551592E-3</v>
      </c>
      <c r="M143" s="35">
        <f t="shared" si="26"/>
        <v>3.5273022686600486E-2</v>
      </c>
      <c r="N143" s="35">
        <v>0.8</v>
      </c>
      <c r="O143" s="35">
        <f t="shared" si="27"/>
        <v>0.58480734983088878</v>
      </c>
      <c r="P143" s="31">
        <f t="shared" si="28"/>
        <v>0.58480734983088878</v>
      </c>
      <c r="Q143" s="31">
        <f t="shared" si="29"/>
        <v>0.95590872164174945</v>
      </c>
      <c r="R143" s="31">
        <f t="shared" si="30"/>
        <v>0.95590872164174945</v>
      </c>
      <c r="S143">
        <f t="shared" si="31"/>
        <v>0.76472697731339956</v>
      </c>
      <c r="T143" s="31">
        <f t="shared" si="32"/>
        <v>1</v>
      </c>
      <c r="U143" s="31"/>
      <c r="V143" s="31"/>
      <c r="W143" s="31"/>
      <c r="X143" s="31"/>
      <c r="Y143" s="31"/>
    </row>
    <row r="144" spans="1:25" x14ac:dyDescent="0.25">
      <c r="A144" s="31">
        <v>86</v>
      </c>
      <c r="B144" s="31">
        <v>26</v>
      </c>
      <c r="C144" s="31">
        <v>63</v>
      </c>
      <c r="D144" s="33">
        <v>0.26415370375680264</v>
      </c>
      <c r="E144" s="31">
        <v>332.15</v>
      </c>
      <c r="F144" s="31">
        <v>6.25E-2</v>
      </c>
      <c r="G144" s="31">
        <v>400</v>
      </c>
      <c r="H144" s="31">
        <v>0.15040650406504066</v>
      </c>
      <c r="I144" s="36">
        <f t="shared" si="22"/>
        <v>-1.6714363115788877</v>
      </c>
      <c r="J144" s="36">
        <f t="shared" si="23"/>
        <v>4.7317764325243282E-2</v>
      </c>
      <c r="K144" s="36">
        <f t="shared" si="24"/>
        <v>-1.7738811337431182</v>
      </c>
      <c r="L144" s="36">
        <f t="shared" si="25"/>
        <v>3.8041407012792412E-2</v>
      </c>
      <c r="M144" s="35">
        <f t="shared" si="26"/>
        <v>0.64240426735527834</v>
      </c>
      <c r="N144" s="35">
        <v>2.25</v>
      </c>
      <c r="O144" s="35">
        <f t="shared" si="27"/>
        <v>2.5843640396175194</v>
      </c>
      <c r="P144" s="31">
        <f t="shared" si="28"/>
        <v>2.5843640396175194</v>
      </c>
      <c r="Q144" s="31">
        <f t="shared" si="29"/>
        <v>0.714486992286543</v>
      </c>
      <c r="R144" s="31">
        <f t="shared" si="30"/>
        <v>0.714486992286543</v>
      </c>
      <c r="S144">
        <f t="shared" si="31"/>
        <v>1.6075957326447217</v>
      </c>
      <c r="T144" s="31">
        <f t="shared" si="32"/>
        <v>1</v>
      </c>
      <c r="U144" s="31"/>
      <c r="V144" s="31"/>
      <c r="W144" s="31"/>
      <c r="X144" s="31"/>
      <c r="Y144" s="31"/>
    </row>
    <row r="145" spans="1:25" x14ac:dyDescent="0.25">
      <c r="A145" s="31">
        <v>87</v>
      </c>
      <c r="B145" s="31">
        <v>27</v>
      </c>
      <c r="C145" s="31">
        <v>43</v>
      </c>
      <c r="D145" s="33">
        <v>0.25943150198410742</v>
      </c>
      <c r="E145" s="31">
        <v>341.95</v>
      </c>
      <c r="F145" s="31">
        <v>6.25E-2</v>
      </c>
      <c r="G145" s="31">
        <v>400</v>
      </c>
      <c r="H145" s="31">
        <v>6.5040650406504072E-2</v>
      </c>
      <c r="I145" s="36">
        <f t="shared" si="22"/>
        <v>-2.2753838600695211</v>
      </c>
      <c r="J145" s="36">
        <f t="shared" si="23"/>
        <v>1.1441456364047252E-2</v>
      </c>
      <c r="K145" s="36">
        <f t="shared" si="24"/>
        <v>-2.3415468537895658</v>
      </c>
      <c r="L145" s="36">
        <f t="shared" si="25"/>
        <v>9.6020076806712287E-3</v>
      </c>
      <c r="M145" s="35">
        <f t="shared" si="26"/>
        <v>8.7184261210738523E-2</v>
      </c>
      <c r="N145" s="35">
        <v>1.05</v>
      </c>
      <c r="O145" s="35">
        <f t="shared" si="27"/>
        <v>0.92701414686031147</v>
      </c>
      <c r="P145" s="31">
        <f t="shared" si="28"/>
        <v>0.92701414686031147</v>
      </c>
      <c r="Q145" s="31">
        <f t="shared" si="29"/>
        <v>0.91696737027548714</v>
      </c>
      <c r="R145" s="31">
        <f t="shared" si="30"/>
        <v>0.91696737027548714</v>
      </c>
      <c r="S145">
        <f t="shared" si="31"/>
        <v>0.96281573878926152</v>
      </c>
      <c r="T145" s="31">
        <f t="shared" si="32"/>
        <v>1</v>
      </c>
      <c r="U145" s="31"/>
      <c r="V145" s="31"/>
      <c r="W145" s="31"/>
      <c r="X145" s="31"/>
      <c r="Y145" s="31"/>
    </row>
    <row r="146" spans="1:25" x14ac:dyDescent="0.25">
      <c r="A146" s="31">
        <v>87</v>
      </c>
      <c r="B146" s="31">
        <v>27</v>
      </c>
      <c r="C146" s="31">
        <v>63</v>
      </c>
      <c r="D146" s="33">
        <v>0.25943150198410742</v>
      </c>
      <c r="E146" s="31">
        <v>341.95</v>
      </c>
      <c r="F146" s="31">
        <v>6.25E-2</v>
      </c>
      <c r="G146" s="31">
        <v>400</v>
      </c>
      <c r="H146" s="31">
        <v>0.14634146341463414</v>
      </c>
      <c r="I146" s="36">
        <f t="shared" si="22"/>
        <v>-1.4381548316786885</v>
      </c>
      <c r="J146" s="36">
        <f t="shared" si="23"/>
        <v>7.5195063907024601E-2</v>
      </c>
      <c r="K146" s="36">
        <f t="shared" si="24"/>
        <v>-1.5373993222587559</v>
      </c>
      <c r="L146" s="36">
        <f t="shared" si="25"/>
        <v>6.2097776127110815E-2</v>
      </c>
      <c r="M146" s="35">
        <f t="shared" si="26"/>
        <v>1.0999928334655351</v>
      </c>
      <c r="N146" s="35">
        <v>3.1</v>
      </c>
      <c r="O146" s="35">
        <f t="shared" si="27"/>
        <v>4.0000286661892188</v>
      </c>
      <c r="P146" s="31">
        <f t="shared" si="28"/>
        <v>4.0000286661892188</v>
      </c>
      <c r="Q146" s="31">
        <f t="shared" si="29"/>
        <v>0.64516360210789192</v>
      </c>
      <c r="R146" s="31">
        <f t="shared" si="30"/>
        <v>0.64516360210789192</v>
      </c>
      <c r="S146">
        <f t="shared" si="31"/>
        <v>2.000007166534465</v>
      </c>
      <c r="T146" s="31">
        <f t="shared" si="32"/>
        <v>1</v>
      </c>
      <c r="U146" s="31"/>
      <c r="V146" s="31"/>
      <c r="W146" s="31"/>
      <c r="X146" s="31"/>
      <c r="Y146" s="31"/>
    </row>
    <row r="147" spans="1:25" x14ac:dyDescent="0.25">
      <c r="A147" s="31">
        <v>88</v>
      </c>
      <c r="B147" s="31">
        <v>28</v>
      </c>
      <c r="C147" s="31">
        <v>43</v>
      </c>
      <c r="D147" s="33">
        <v>0.26142710901189853</v>
      </c>
      <c r="E147" s="31">
        <v>333.6</v>
      </c>
      <c r="F147" s="31">
        <v>6.25E-2</v>
      </c>
      <c r="G147" s="31">
        <v>400</v>
      </c>
      <c r="H147" s="31">
        <v>6.097560975609756E-2</v>
      </c>
      <c r="I147" s="36">
        <f t="shared" si="22"/>
        <v>-2.720590493672669</v>
      </c>
      <c r="J147" s="36">
        <f t="shared" si="23"/>
        <v>3.2582716408525872E-3</v>
      </c>
      <c r="K147" s="36">
        <f t="shared" si="24"/>
        <v>-2.7851453169070668</v>
      </c>
      <c r="L147" s="36">
        <f t="shared" si="25"/>
        <v>2.675186942627074E-3</v>
      </c>
      <c r="M147" s="35">
        <f t="shared" si="26"/>
        <v>2.0954910441093322E-2</v>
      </c>
      <c r="N147" s="35">
        <v>0.8</v>
      </c>
      <c r="O147" s="35">
        <f t="shared" si="27"/>
        <v>0.60691125156584502</v>
      </c>
      <c r="P147" s="31">
        <f t="shared" si="28"/>
        <v>0.60691125156584502</v>
      </c>
      <c r="Q147" s="31">
        <f t="shared" si="29"/>
        <v>0.97380636194863335</v>
      </c>
      <c r="R147" s="31">
        <f t="shared" si="30"/>
        <v>0.97380636194863335</v>
      </c>
      <c r="S147">
        <f t="shared" si="31"/>
        <v>0.77904508955890672</v>
      </c>
      <c r="T147" s="31">
        <f t="shared" si="32"/>
        <v>1</v>
      </c>
      <c r="U147" s="31"/>
      <c r="V147" s="31"/>
      <c r="W147" s="31"/>
      <c r="X147" s="31"/>
      <c r="Y147" s="31"/>
    </row>
    <row r="148" spans="1:25" x14ac:dyDescent="0.25">
      <c r="A148" s="31">
        <v>88</v>
      </c>
      <c r="B148" s="31">
        <v>28</v>
      </c>
      <c r="C148" s="31">
        <v>63</v>
      </c>
      <c r="D148" s="33">
        <v>0.26142710901189853</v>
      </c>
      <c r="E148" s="31">
        <v>333.6</v>
      </c>
      <c r="F148" s="31">
        <v>6.25E-2</v>
      </c>
      <c r="G148" s="31">
        <v>400</v>
      </c>
      <c r="H148" s="31">
        <v>0.14227642276422764</v>
      </c>
      <c r="I148" s="36">
        <f t="shared" si="22"/>
        <v>-1.7013407944359684</v>
      </c>
      <c r="J148" s="36">
        <f t="shared" si="23"/>
        <v>4.4439505921075269E-2</v>
      </c>
      <c r="K148" s="36">
        <f t="shared" si="24"/>
        <v>-1.7999499157513423</v>
      </c>
      <c r="L148" s="36">
        <f t="shared" si="25"/>
        <v>3.5934273450526376E-2</v>
      </c>
      <c r="M148" s="35">
        <f t="shared" si="26"/>
        <v>0.57855818965280292</v>
      </c>
      <c r="N148" s="35">
        <v>2.9</v>
      </c>
      <c r="O148" s="35">
        <f t="shared" si="27"/>
        <v>5.389092078828071</v>
      </c>
      <c r="P148" s="31">
        <f t="shared" si="28"/>
        <v>5.389092078828071</v>
      </c>
      <c r="Q148" s="31">
        <f t="shared" si="29"/>
        <v>0.80049717598179204</v>
      </c>
      <c r="R148" s="31">
        <f t="shared" si="30"/>
        <v>0.80049717598179204</v>
      </c>
      <c r="S148">
        <f t="shared" si="31"/>
        <v>2.321441810347197</v>
      </c>
      <c r="T148" s="31">
        <f t="shared" si="32"/>
        <v>1</v>
      </c>
      <c r="U148" s="31"/>
      <c r="V148" s="31"/>
      <c r="W148" s="31"/>
      <c r="X148" s="31"/>
      <c r="Y148" s="31"/>
    </row>
    <row r="149" spans="1:25" x14ac:dyDescent="0.25">
      <c r="A149" s="31">
        <v>89</v>
      </c>
      <c r="B149" s="31">
        <v>29</v>
      </c>
      <c r="C149" s="31">
        <v>43</v>
      </c>
      <c r="D149" s="33">
        <v>0.26027373885343991</v>
      </c>
      <c r="E149" s="31">
        <v>330.8</v>
      </c>
      <c r="F149" s="31">
        <v>6.25E-2</v>
      </c>
      <c r="G149" s="31">
        <v>400</v>
      </c>
      <c r="H149" s="31">
        <v>5.6910569105691054E-2</v>
      </c>
      <c r="I149" s="36">
        <f t="shared" si="22"/>
        <v>-2.9709108376290398</v>
      </c>
      <c r="J149" s="36">
        <f t="shared" si="23"/>
        <v>1.4845898520182256E-3</v>
      </c>
      <c r="K149" s="36">
        <f t="shared" si="24"/>
        <v>-3.0330015746649988</v>
      </c>
      <c r="L149" s="36">
        <f t="shared" si="25"/>
        <v>1.2106716831916569E-3</v>
      </c>
      <c r="M149" s="35">
        <f t="shared" si="26"/>
        <v>8.5530903721994789E-3</v>
      </c>
      <c r="N149" s="35">
        <v>0.7</v>
      </c>
      <c r="O149" s="35">
        <f t="shared" si="27"/>
        <v>0.47809882883383559</v>
      </c>
      <c r="P149" s="31">
        <f t="shared" si="28"/>
        <v>0.47809882883383559</v>
      </c>
      <c r="Q149" s="31">
        <f t="shared" si="29"/>
        <v>0.98778129946828641</v>
      </c>
      <c r="R149" s="31">
        <f t="shared" si="30"/>
        <v>0.98778129946828641</v>
      </c>
      <c r="S149">
        <f t="shared" si="31"/>
        <v>0.69144690962780042</v>
      </c>
      <c r="T149" s="31">
        <f t="shared" si="32"/>
        <v>1</v>
      </c>
      <c r="U149" s="31"/>
      <c r="V149" s="31"/>
      <c r="W149" s="31"/>
      <c r="X149" s="31"/>
      <c r="Y149" s="31"/>
    </row>
    <row r="150" spans="1:25" x14ac:dyDescent="0.25">
      <c r="A150" s="31">
        <v>89</v>
      </c>
      <c r="B150" s="31">
        <v>29</v>
      </c>
      <c r="C150" s="31">
        <v>63</v>
      </c>
      <c r="D150" s="33">
        <v>0.26027373885343991</v>
      </c>
      <c r="E150" s="31">
        <v>330.8</v>
      </c>
      <c r="F150" s="31">
        <v>6.25E-2</v>
      </c>
      <c r="G150" s="31">
        <v>400</v>
      </c>
      <c r="H150" s="31">
        <v>0.13821138211382114</v>
      </c>
      <c r="I150" s="36">
        <f t="shared" si="22"/>
        <v>-1.8254277033121806</v>
      </c>
      <c r="J150" s="36">
        <f t="shared" si="23"/>
        <v>3.3968255948289908E-2</v>
      </c>
      <c r="K150" s="36">
        <f t="shared" si="24"/>
        <v>-1.9221891283565846</v>
      </c>
      <c r="L150" s="36">
        <f t="shared" si="25"/>
        <v>2.729098214526823E-2</v>
      </c>
      <c r="M150" s="35">
        <f t="shared" si="26"/>
        <v>0.41419820533157647</v>
      </c>
      <c r="N150" s="35">
        <v>2.4500000000000002</v>
      </c>
      <c r="O150" s="35">
        <f t="shared" si="27"/>
        <v>4.1444889471751747</v>
      </c>
      <c r="P150" s="31">
        <f t="shared" si="28"/>
        <v>4.1444889471751747</v>
      </c>
      <c r="Q150" s="31">
        <f t="shared" si="29"/>
        <v>0.83093950802792793</v>
      </c>
      <c r="R150" s="31">
        <f t="shared" si="30"/>
        <v>0.83093950802792793</v>
      </c>
      <c r="S150">
        <f t="shared" si="31"/>
        <v>2.0358017946684237</v>
      </c>
      <c r="T150" s="31">
        <f t="shared" si="32"/>
        <v>1</v>
      </c>
      <c r="U150" s="31"/>
      <c r="V150" s="31"/>
      <c r="W150" s="31"/>
      <c r="X150" s="31"/>
      <c r="Y150" s="31"/>
    </row>
    <row r="151" spans="1:25" x14ac:dyDescent="0.25">
      <c r="A151" s="31">
        <v>90</v>
      </c>
      <c r="B151" s="31">
        <v>30</v>
      </c>
      <c r="C151" s="31">
        <v>43</v>
      </c>
      <c r="D151" s="33">
        <v>0.26024852173369062</v>
      </c>
      <c r="E151" s="31">
        <v>323.60000000000002</v>
      </c>
      <c r="F151" s="31">
        <v>6.25E-2</v>
      </c>
      <c r="G151" s="31">
        <v>400</v>
      </c>
      <c r="H151" s="31">
        <v>5.2845528455284556E-2</v>
      </c>
      <c r="I151" s="36">
        <f t="shared" si="22"/>
        <v>-3.45774019817306</v>
      </c>
      <c r="J151" s="36">
        <f t="shared" si="23"/>
        <v>2.7236320582167098E-4</v>
      </c>
      <c r="K151" s="36">
        <f t="shared" si="24"/>
        <v>-3.5175665325409629</v>
      </c>
      <c r="L151" s="36">
        <f t="shared" si="25"/>
        <v>2.1776157779833944E-4</v>
      </c>
      <c r="M151" s="35">
        <f t="shared" si="26"/>
        <v>1.3193208455866967E-3</v>
      </c>
      <c r="N151" s="35">
        <v>0.5</v>
      </c>
      <c r="O151" s="35">
        <f t="shared" si="27"/>
        <v>0.24868241976190689</v>
      </c>
      <c r="P151" s="31">
        <f t="shared" si="28"/>
        <v>0.24868241976190689</v>
      </c>
      <c r="Q151" s="31">
        <f t="shared" si="29"/>
        <v>0.99736135830882655</v>
      </c>
      <c r="R151" s="31">
        <f t="shared" si="30"/>
        <v>0.99736135830882655</v>
      </c>
      <c r="S151">
        <f t="shared" si="31"/>
        <v>0.49868067915441328</v>
      </c>
      <c r="T151" s="31">
        <f t="shared" si="32"/>
        <v>1</v>
      </c>
      <c r="U151" s="31"/>
      <c r="V151" s="31"/>
      <c r="W151" s="31"/>
      <c r="X151" s="31"/>
      <c r="Y151" s="31"/>
    </row>
    <row r="152" spans="1:25" x14ac:dyDescent="0.25">
      <c r="A152" s="31">
        <v>90</v>
      </c>
      <c r="B152" s="31">
        <v>30</v>
      </c>
      <c r="C152" s="31">
        <v>63</v>
      </c>
      <c r="D152" s="33">
        <v>0.26024852173369062</v>
      </c>
      <c r="E152" s="31">
        <v>323.60000000000002</v>
      </c>
      <c r="F152" s="31">
        <v>6.25E-2</v>
      </c>
      <c r="G152" s="31">
        <v>400</v>
      </c>
      <c r="H152" s="31">
        <v>0.13414634146341464</v>
      </c>
      <c r="I152" s="36">
        <f t="shared" si="22"/>
        <v>-2.0880434894677</v>
      </c>
      <c r="J152" s="36">
        <f t="shared" si="23"/>
        <v>1.8396955933331856E-2</v>
      </c>
      <c r="K152" s="36">
        <f t="shared" si="24"/>
        <v>-2.1833620966465488</v>
      </c>
      <c r="L152" s="36">
        <f t="shared" si="25"/>
        <v>1.450457746267741E-2</v>
      </c>
      <c r="M152" s="35">
        <f t="shared" si="26"/>
        <v>0.19986400698692997</v>
      </c>
      <c r="N152" s="35">
        <v>1.5</v>
      </c>
      <c r="O152" s="35">
        <f t="shared" si="27"/>
        <v>1.6903536003280817</v>
      </c>
      <c r="P152" s="31">
        <f t="shared" si="28"/>
        <v>1.6903536003280817</v>
      </c>
      <c r="Q152" s="31">
        <f t="shared" si="29"/>
        <v>0.86675732867538002</v>
      </c>
      <c r="R152" s="31">
        <f t="shared" si="30"/>
        <v>0.86675732867538002</v>
      </c>
      <c r="S152">
        <f t="shared" si="31"/>
        <v>1.30013599301307</v>
      </c>
      <c r="T152" s="31">
        <f t="shared" si="32"/>
        <v>1</v>
      </c>
      <c r="U152" s="31"/>
      <c r="V152" s="31"/>
      <c r="W152" s="31"/>
      <c r="X152" s="31"/>
      <c r="Y152" s="31"/>
    </row>
    <row r="153" spans="1:25" x14ac:dyDescent="0.25">
      <c r="A153" s="31">
        <v>91</v>
      </c>
      <c r="B153" s="31">
        <v>31</v>
      </c>
      <c r="C153" s="31">
        <v>43</v>
      </c>
      <c r="D153" s="33">
        <v>0.25603216083872782</v>
      </c>
      <c r="E153" s="31">
        <v>310.10000000000002</v>
      </c>
      <c r="F153" s="31">
        <v>6.25E-2</v>
      </c>
      <c r="G153" s="31">
        <v>400</v>
      </c>
      <c r="H153" s="31">
        <v>4.878048780487805E-2</v>
      </c>
      <c r="I153" s="36">
        <f t="shared" si="22"/>
        <v>-4.4196417770773424</v>
      </c>
      <c r="J153" s="36">
        <f t="shared" si="23"/>
        <v>4.943232197232642E-6</v>
      </c>
      <c r="K153" s="36">
        <f t="shared" si="24"/>
        <v>-4.4761898215686653</v>
      </c>
      <c r="L153" s="36">
        <f t="shared" si="25"/>
        <v>3.7993465382216273E-6</v>
      </c>
      <c r="M153" s="35">
        <f t="shared" si="26"/>
        <v>1.778398264978007E-5</v>
      </c>
      <c r="N153" s="35">
        <v>0.4</v>
      </c>
      <c r="O153" s="35">
        <f t="shared" si="27"/>
        <v>0.15998577313015022</v>
      </c>
      <c r="P153" s="31">
        <f t="shared" si="28"/>
        <v>0.15998577313015022</v>
      </c>
      <c r="Q153" s="31">
        <f t="shared" si="29"/>
        <v>0.9999555400433755</v>
      </c>
      <c r="R153" s="31">
        <f t="shared" si="30"/>
        <v>0.9999555400433755</v>
      </c>
      <c r="S153">
        <f t="shared" si="31"/>
        <v>0.39998221601735023</v>
      </c>
      <c r="T153" s="31">
        <f t="shared" si="32"/>
        <v>1</v>
      </c>
      <c r="U153" s="31"/>
      <c r="V153" s="31"/>
      <c r="W153" s="31"/>
      <c r="X153" s="31"/>
      <c r="Y153" s="31"/>
    </row>
    <row r="154" spans="1:25" x14ac:dyDescent="0.25">
      <c r="A154" s="31">
        <v>91</v>
      </c>
      <c r="B154" s="31">
        <v>31</v>
      </c>
      <c r="C154" s="31">
        <v>63</v>
      </c>
      <c r="D154" s="33">
        <v>0.25603216083872782</v>
      </c>
      <c r="E154" s="31">
        <v>310.10000000000002</v>
      </c>
      <c r="F154" s="31">
        <v>6.25E-2</v>
      </c>
      <c r="G154" s="31">
        <v>400</v>
      </c>
      <c r="H154" s="31">
        <v>0.13008130081300814</v>
      </c>
      <c r="I154" s="36">
        <f t="shared" si="22"/>
        <v>-2.62258311267931</v>
      </c>
      <c r="J154" s="36">
        <f t="shared" si="23"/>
        <v>4.3632990060313787E-3</v>
      </c>
      <c r="K154" s="36">
        <f t="shared" si="24"/>
        <v>-2.7149256826499375</v>
      </c>
      <c r="L154" s="36">
        <f t="shared" si="25"/>
        <v>3.3145322318052046E-3</v>
      </c>
      <c r="M154" s="35">
        <f t="shared" si="26"/>
        <v>3.7981397222444535E-2</v>
      </c>
      <c r="N154" s="35">
        <v>1.4</v>
      </c>
      <c r="O154" s="35">
        <f t="shared" si="27"/>
        <v>1.8550946743121242</v>
      </c>
      <c r="P154" s="31">
        <f t="shared" si="28"/>
        <v>1.8550946743121242</v>
      </c>
      <c r="Q154" s="31">
        <f t="shared" si="29"/>
        <v>0.97287043055539679</v>
      </c>
      <c r="R154" s="31">
        <f t="shared" si="30"/>
        <v>0.97287043055539679</v>
      </c>
      <c r="S154">
        <f t="shared" si="31"/>
        <v>1.3620186027775554</v>
      </c>
      <c r="T154" s="31">
        <f t="shared" si="32"/>
        <v>1</v>
      </c>
      <c r="U154" s="31"/>
      <c r="V154" s="31"/>
      <c r="W154" s="31"/>
      <c r="X154" s="31"/>
      <c r="Y154" s="31"/>
    </row>
    <row r="155" spans="1:25" x14ac:dyDescent="0.25">
      <c r="A155" s="31">
        <v>92</v>
      </c>
      <c r="B155" s="31">
        <v>32</v>
      </c>
      <c r="C155" s="31">
        <v>43</v>
      </c>
      <c r="D155" s="33">
        <v>0.26199768977132104</v>
      </c>
      <c r="E155" s="31">
        <v>310.25</v>
      </c>
      <c r="F155" s="31">
        <v>6.25E-2</v>
      </c>
      <c r="G155" s="31">
        <v>400</v>
      </c>
      <c r="H155" s="31">
        <v>4.4715447154471545E-2</v>
      </c>
      <c r="I155" s="36">
        <f t="shared" si="22"/>
        <v>-4.5080727490194228</v>
      </c>
      <c r="J155" s="36">
        <f t="shared" si="23"/>
        <v>3.2709573437467257E-6</v>
      </c>
      <c r="K155" s="36">
        <f t="shared" si="24"/>
        <v>-4.5634748520840738</v>
      </c>
      <c r="L155" s="36">
        <f t="shared" si="25"/>
        <v>2.5156919532853208E-6</v>
      </c>
      <c r="M155" s="35">
        <f t="shared" si="26"/>
        <v>1.1346065777004038E-5</v>
      </c>
      <c r="N155" s="35">
        <v>0.4</v>
      </c>
      <c r="O155" s="35">
        <f t="shared" si="27"/>
        <v>0.15999092327611161</v>
      </c>
      <c r="P155" s="31">
        <f t="shared" si="28"/>
        <v>0.15999092327611161</v>
      </c>
      <c r="Q155" s="31">
        <f t="shared" si="29"/>
        <v>0.99997163483555751</v>
      </c>
      <c r="R155" s="31">
        <f t="shared" si="30"/>
        <v>0.99997163483555751</v>
      </c>
      <c r="S155">
        <f t="shared" si="31"/>
        <v>0.399988653934223</v>
      </c>
      <c r="T155" s="31">
        <f t="shared" si="32"/>
        <v>1</v>
      </c>
      <c r="U155" s="31"/>
      <c r="V155" s="31"/>
      <c r="W155" s="31"/>
      <c r="X155" s="31"/>
      <c r="Y155" s="31"/>
    </row>
    <row r="156" spans="1:25" x14ac:dyDescent="0.25">
      <c r="A156" s="31">
        <v>92</v>
      </c>
      <c r="B156" s="31">
        <v>32</v>
      </c>
      <c r="C156" s="31">
        <v>63</v>
      </c>
      <c r="D156" s="33">
        <v>0.26199768977132104</v>
      </c>
      <c r="E156" s="31">
        <v>310.25</v>
      </c>
      <c r="F156" s="31">
        <v>6.25E-2</v>
      </c>
      <c r="G156" s="31">
        <v>400</v>
      </c>
      <c r="H156" s="31">
        <v>0.12601626016260162</v>
      </c>
      <c r="I156" s="36">
        <f t="shared" si="22"/>
        <v>-2.6007480240308691</v>
      </c>
      <c r="J156" s="36">
        <f t="shared" si="23"/>
        <v>4.651037511143508E-3</v>
      </c>
      <c r="K156" s="36">
        <f t="shared" si="24"/>
        <v>-2.6937539787491129</v>
      </c>
      <c r="L156" s="36">
        <f t="shared" si="25"/>
        <v>3.5326146950930854E-3</v>
      </c>
      <c r="M156" s="35">
        <f t="shared" si="26"/>
        <v>4.102397016969439E-2</v>
      </c>
      <c r="N156" s="35">
        <v>1.1499999999999999</v>
      </c>
      <c r="O156" s="35">
        <f t="shared" si="27"/>
        <v>1.2298278347381866</v>
      </c>
      <c r="P156" s="31">
        <f t="shared" si="28"/>
        <v>1.2298278347381866</v>
      </c>
      <c r="Q156" s="31">
        <f t="shared" si="29"/>
        <v>0.96432698246113535</v>
      </c>
      <c r="R156" s="31">
        <f t="shared" si="30"/>
        <v>0.96432698246113535</v>
      </c>
      <c r="S156">
        <f t="shared" si="31"/>
        <v>1.1089760298303055</v>
      </c>
      <c r="T156" s="31">
        <f t="shared" si="32"/>
        <v>1</v>
      </c>
      <c r="U156" s="31"/>
      <c r="V156" s="31"/>
      <c r="W156" s="31"/>
      <c r="X156" s="31"/>
      <c r="Y156" s="31"/>
    </row>
    <row r="157" spans="1:25" x14ac:dyDescent="0.25">
      <c r="A157" s="31">
        <v>93</v>
      </c>
      <c r="B157" s="31">
        <v>33</v>
      </c>
      <c r="C157" s="31">
        <v>43</v>
      </c>
      <c r="D157" s="33">
        <v>0.26185553453678473</v>
      </c>
      <c r="E157" s="31">
        <v>314.89999999999998</v>
      </c>
      <c r="F157" s="31">
        <v>6.25E-2</v>
      </c>
      <c r="G157" s="31">
        <v>400</v>
      </c>
      <c r="H157" s="31">
        <v>4.065040650406504E-2</v>
      </c>
      <c r="I157" s="36">
        <f t="shared" si="22"/>
        <v>-4.4563754108900211</v>
      </c>
      <c r="J157" s="36">
        <f t="shared" si="23"/>
        <v>4.1678504184503808E-6</v>
      </c>
      <c r="K157" s="36">
        <f t="shared" si="24"/>
        <v>-4.5091705822661226</v>
      </c>
      <c r="L157" s="36">
        <f t="shared" si="25"/>
        <v>3.2540782332020818E-6</v>
      </c>
      <c r="M157" s="35">
        <f t="shared" si="26"/>
        <v>1.4127596166205007E-5</v>
      </c>
      <c r="N157" s="35">
        <v>0.3</v>
      </c>
      <c r="O157" s="35">
        <f t="shared" si="27"/>
        <v>8.999152364188924E-2</v>
      </c>
      <c r="P157" s="31">
        <f t="shared" si="28"/>
        <v>8.999152364188924E-2</v>
      </c>
      <c r="Q157" s="31">
        <f t="shared" si="29"/>
        <v>0.99995290801277936</v>
      </c>
      <c r="R157" s="31">
        <f t="shared" si="30"/>
        <v>0.99995290801277936</v>
      </c>
      <c r="S157">
        <f t="shared" si="31"/>
        <v>0.29998587240383379</v>
      </c>
      <c r="T157" s="31">
        <f t="shared" si="32"/>
        <v>1</v>
      </c>
      <c r="U157" s="31"/>
      <c r="V157" s="31"/>
      <c r="W157" s="31"/>
      <c r="X157" s="31"/>
      <c r="Y157" s="31"/>
    </row>
    <row r="158" spans="1:25" x14ac:dyDescent="0.25">
      <c r="A158" s="31">
        <v>93</v>
      </c>
      <c r="B158" s="31">
        <v>33</v>
      </c>
      <c r="C158" s="31">
        <v>63</v>
      </c>
      <c r="D158" s="33">
        <v>0.26185553453678473</v>
      </c>
      <c r="E158" s="31">
        <v>314.89999999999998</v>
      </c>
      <c r="F158" s="31">
        <v>6.25E-2</v>
      </c>
      <c r="G158" s="31">
        <v>400</v>
      </c>
      <c r="H158" s="31">
        <v>0.12195121951219512</v>
      </c>
      <c r="I158" s="36">
        <f t="shared" si="22"/>
        <v>-2.4868408369409845</v>
      </c>
      <c r="J158" s="36">
        <f t="shared" si="23"/>
        <v>6.4441522960621243E-3</v>
      </c>
      <c r="K158" s="36">
        <f t="shared" si="24"/>
        <v>-2.5782847561586983</v>
      </c>
      <c r="L158" s="36">
        <f t="shared" si="25"/>
        <v>4.9646068675725649E-3</v>
      </c>
      <c r="M158" s="35">
        <f t="shared" si="26"/>
        <v>5.849927090803253E-2</v>
      </c>
      <c r="N158" s="35">
        <v>1.3</v>
      </c>
      <c r="O158" s="35">
        <f t="shared" si="27"/>
        <v>1.5413240603358869</v>
      </c>
      <c r="P158" s="31">
        <f t="shared" si="28"/>
        <v>1.5413240603358869</v>
      </c>
      <c r="Q158" s="31">
        <f t="shared" si="29"/>
        <v>0.95500056083997498</v>
      </c>
      <c r="R158" s="31">
        <f t="shared" si="30"/>
        <v>0.95500056083997498</v>
      </c>
      <c r="S158">
        <f t="shared" si="31"/>
        <v>1.2415007290919675</v>
      </c>
      <c r="T158" s="31">
        <f t="shared" si="32"/>
        <v>1</v>
      </c>
      <c r="U158" s="31"/>
      <c r="V158" s="31"/>
      <c r="W158" s="31"/>
      <c r="X158" s="31"/>
      <c r="Y158" s="31"/>
    </row>
    <row r="159" spans="1:25" x14ac:dyDescent="0.25">
      <c r="A159" s="31">
        <v>94</v>
      </c>
      <c r="B159" s="31">
        <v>34</v>
      </c>
      <c r="C159" s="31">
        <v>43</v>
      </c>
      <c r="D159" s="33">
        <v>0.26245947771187961</v>
      </c>
      <c r="E159" s="31">
        <v>304.60000000000002</v>
      </c>
      <c r="F159" s="31">
        <v>6.25E-2</v>
      </c>
      <c r="G159" s="31">
        <v>400</v>
      </c>
      <c r="H159" s="31">
        <v>3.6585365853658534E-2</v>
      </c>
      <c r="I159" s="36">
        <f t="shared" si="22"/>
        <v>-5.3567898124688194</v>
      </c>
      <c r="J159" s="36">
        <f t="shared" si="23"/>
        <v>4.2356785724419126E-8</v>
      </c>
      <c r="K159" s="36">
        <f t="shared" si="24"/>
        <v>-5.4069912278023775</v>
      </c>
      <c r="L159" s="36">
        <f t="shared" si="25"/>
        <v>3.2046140572863509E-8</v>
      </c>
      <c r="M159" s="35">
        <f t="shared" si="26"/>
        <v>1.1269771199217676E-7</v>
      </c>
      <c r="N159" s="35">
        <v>0.35</v>
      </c>
      <c r="O159" s="35">
        <f t="shared" si="27"/>
        <v>0.12249992111161428</v>
      </c>
      <c r="P159" s="31">
        <f t="shared" si="28"/>
        <v>0.12249992111161428</v>
      </c>
      <c r="Q159" s="31">
        <f t="shared" si="29"/>
        <v>0.99999967800653711</v>
      </c>
      <c r="R159" s="31">
        <f t="shared" si="30"/>
        <v>0.99999967800653711</v>
      </c>
      <c r="S159">
        <f t="shared" si="31"/>
        <v>0.34999988730228798</v>
      </c>
      <c r="T159" s="31">
        <f t="shared" si="32"/>
        <v>1</v>
      </c>
      <c r="U159" s="31"/>
      <c r="V159" s="31"/>
      <c r="W159" s="31"/>
      <c r="X159" s="31"/>
      <c r="Y159" s="31"/>
    </row>
    <row r="160" spans="1:25" x14ac:dyDescent="0.25">
      <c r="A160" s="31">
        <v>94</v>
      </c>
      <c r="B160" s="31">
        <v>34</v>
      </c>
      <c r="C160" s="31">
        <v>63</v>
      </c>
      <c r="D160" s="33">
        <v>0.26245947771187961</v>
      </c>
      <c r="E160" s="31">
        <v>304.60000000000002</v>
      </c>
      <c r="F160" s="31">
        <v>6.25E-2</v>
      </c>
      <c r="G160" s="31">
        <v>400</v>
      </c>
      <c r="H160" s="31">
        <v>0.11788617886178862</v>
      </c>
      <c r="I160" s="36">
        <f t="shared" si="22"/>
        <v>-2.8967315042319313</v>
      </c>
      <c r="J160" s="36">
        <f t="shared" si="23"/>
        <v>1.885361591912016E-3</v>
      </c>
      <c r="K160" s="36">
        <f t="shared" si="24"/>
        <v>-2.9868458026061382</v>
      </c>
      <c r="L160" s="36">
        <f t="shared" si="25"/>
        <v>1.4093592736777196E-3</v>
      </c>
      <c r="M160" s="35">
        <f t="shared" si="26"/>
        <v>1.4675766797712431E-2</v>
      </c>
      <c r="N160" s="35">
        <v>1.2</v>
      </c>
      <c r="O160" s="35">
        <f t="shared" si="27"/>
        <v>1.404993537816591</v>
      </c>
      <c r="P160" s="31">
        <f t="shared" si="28"/>
        <v>1.404993537816591</v>
      </c>
      <c r="Q160" s="31">
        <f t="shared" si="29"/>
        <v>0.9877701943352396</v>
      </c>
      <c r="R160" s="31">
        <f t="shared" si="30"/>
        <v>0.9877701943352396</v>
      </c>
      <c r="S160">
        <f t="shared" si="31"/>
        <v>1.1853242332022875</v>
      </c>
      <c r="T160" s="31">
        <f t="shared" si="32"/>
        <v>1</v>
      </c>
      <c r="U160" s="31"/>
      <c r="V160" s="31"/>
      <c r="W160" s="31"/>
      <c r="X160" s="31"/>
      <c r="Y160" s="31"/>
    </row>
    <row r="161" spans="1:25" x14ac:dyDescent="0.25">
      <c r="A161" s="31">
        <v>95</v>
      </c>
      <c r="B161" s="31">
        <v>35</v>
      </c>
      <c r="C161" s="31">
        <v>43</v>
      </c>
      <c r="D161" s="33">
        <v>0.26533281040068463</v>
      </c>
      <c r="E161" s="31">
        <v>295.89999999999998</v>
      </c>
      <c r="F161" s="31">
        <v>6.25E-2</v>
      </c>
      <c r="G161" s="31">
        <v>400</v>
      </c>
      <c r="H161" s="31">
        <v>3.2520325203252036E-2</v>
      </c>
      <c r="I161" s="36">
        <f t="shared" si="22"/>
        <v>-6.2335429509065641</v>
      </c>
      <c r="J161" s="36">
        <f t="shared" si="23"/>
        <v>2.2800112639872942E-10</v>
      </c>
      <c r="K161" s="36">
        <f t="shared" si="24"/>
        <v>-6.2813914585504174</v>
      </c>
      <c r="L161" s="36">
        <f t="shared" si="25"/>
        <v>1.6777801808507433E-10</v>
      </c>
      <c r="M161" s="35">
        <f t="shared" si="26"/>
        <v>4.9059243111812105E-10</v>
      </c>
      <c r="N161" s="35">
        <v>0.3</v>
      </c>
      <c r="O161" s="35">
        <f t="shared" si="27"/>
        <v>8.9999999705644526E-2</v>
      </c>
      <c r="P161" s="31">
        <f t="shared" si="28"/>
        <v>8.9999999705644526E-2</v>
      </c>
      <c r="Q161" s="31">
        <f t="shared" si="29"/>
        <v>0.99999999836469178</v>
      </c>
      <c r="R161" s="31">
        <f t="shared" si="30"/>
        <v>0.99999999836469178</v>
      </c>
      <c r="S161">
        <f t="shared" si="31"/>
        <v>0.29999999950940753</v>
      </c>
      <c r="T161" s="31">
        <f t="shared" si="32"/>
        <v>1</v>
      </c>
      <c r="U161" s="31"/>
      <c r="V161" s="31"/>
      <c r="W161" s="31"/>
      <c r="X161" s="31"/>
      <c r="Y161" s="31"/>
    </row>
    <row r="162" spans="1:25" x14ac:dyDescent="0.25">
      <c r="A162" s="31">
        <v>95</v>
      </c>
      <c r="B162" s="31">
        <v>35</v>
      </c>
      <c r="C162" s="31">
        <v>63</v>
      </c>
      <c r="D162" s="33">
        <v>0.26533281040068463</v>
      </c>
      <c r="E162" s="31">
        <v>295.89999999999998</v>
      </c>
      <c r="F162" s="31">
        <v>6.25E-2</v>
      </c>
      <c r="G162" s="31">
        <v>400</v>
      </c>
      <c r="H162" s="31">
        <v>0.11382113821138211</v>
      </c>
      <c r="I162" s="36">
        <f t="shared" si="22"/>
        <v>-3.2432347981697895</v>
      </c>
      <c r="J162" s="36">
        <f t="shared" si="23"/>
        <v>5.9090387391026288E-4</v>
      </c>
      <c r="K162" s="36">
        <f t="shared" si="24"/>
        <v>-3.3327511592056567</v>
      </c>
      <c r="L162" s="36">
        <f t="shared" si="25"/>
        <v>4.2995907983841804E-4</v>
      </c>
      <c r="M162" s="35">
        <f t="shared" si="26"/>
        <v>4.0839437111726273E-3</v>
      </c>
      <c r="N162" s="35">
        <v>1</v>
      </c>
      <c r="O162" s="35">
        <f t="shared" si="27"/>
        <v>0.9918487911738908</v>
      </c>
      <c r="P162" s="31">
        <f t="shared" si="28"/>
        <v>0.9918487911738908</v>
      </c>
      <c r="Q162" s="31">
        <f t="shared" si="29"/>
        <v>0.9959160562888274</v>
      </c>
      <c r="R162" s="31">
        <f t="shared" si="30"/>
        <v>0.9959160562888274</v>
      </c>
      <c r="S162">
        <f t="shared" si="31"/>
        <v>0.9959160562888274</v>
      </c>
      <c r="T162" s="31">
        <f t="shared" si="32"/>
        <v>1</v>
      </c>
      <c r="U162" s="31"/>
      <c r="V162" s="31"/>
      <c r="W162" s="31"/>
      <c r="X162" s="31"/>
      <c r="Y162" s="31"/>
    </row>
    <row r="163" spans="1:25" x14ac:dyDescent="0.25">
      <c r="A163" s="31">
        <v>96</v>
      </c>
      <c r="B163" s="31">
        <v>36</v>
      </c>
      <c r="C163" s="31">
        <v>43</v>
      </c>
      <c r="D163" s="33">
        <v>0.26600209028488708</v>
      </c>
      <c r="E163" s="31">
        <v>307.7</v>
      </c>
      <c r="F163" s="31">
        <v>6.25E-2</v>
      </c>
      <c r="G163" s="31">
        <v>400</v>
      </c>
      <c r="H163" s="31">
        <v>2.8455284552845527E-2</v>
      </c>
      <c r="I163" s="36">
        <f t="shared" si="22"/>
        <v>-5.7844408178608875</v>
      </c>
      <c r="J163" s="36">
        <f t="shared" si="23"/>
        <v>3.6376965182928429E-9</v>
      </c>
      <c r="K163" s="36">
        <f t="shared" si="24"/>
        <v>-5.8293118971561295</v>
      </c>
      <c r="L163" s="36">
        <f t="shared" si="25"/>
        <v>2.7828196759530767E-9</v>
      </c>
      <c r="M163" s="35">
        <f t="shared" si="26"/>
        <v>8.1692371261972001E-9</v>
      </c>
      <c r="N163" s="35">
        <v>0.25</v>
      </c>
      <c r="O163" s="35">
        <f t="shared" si="27"/>
        <v>6.2499995915381509E-2</v>
      </c>
      <c r="P163" s="31">
        <f t="shared" si="28"/>
        <v>6.2499995915381509E-2</v>
      </c>
      <c r="Q163" s="31">
        <f t="shared" si="29"/>
        <v>0.99999996732305152</v>
      </c>
      <c r="R163" s="31">
        <f t="shared" si="30"/>
        <v>0.99999996732305152</v>
      </c>
      <c r="S163">
        <f t="shared" si="31"/>
        <v>0.24999999183076288</v>
      </c>
      <c r="T163" s="31">
        <f t="shared" si="32"/>
        <v>1</v>
      </c>
      <c r="U163" s="31"/>
      <c r="V163" s="31"/>
      <c r="W163" s="31"/>
      <c r="X163" s="31"/>
      <c r="Y163" s="31"/>
    </row>
    <row r="164" spans="1:25" x14ac:dyDescent="0.25">
      <c r="A164" s="31">
        <v>96</v>
      </c>
      <c r="B164" s="31">
        <v>36</v>
      </c>
      <c r="C164" s="31">
        <v>63</v>
      </c>
      <c r="D164" s="33">
        <v>0.26600209028488708</v>
      </c>
      <c r="E164" s="31">
        <v>307.7</v>
      </c>
      <c r="F164" s="31">
        <v>6.25E-2</v>
      </c>
      <c r="G164" s="31">
        <v>400</v>
      </c>
      <c r="H164" s="31">
        <v>0.10975609756097561</v>
      </c>
      <c r="I164" s="36">
        <f t="shared" si="22"/>
        <v>-2.8549940744186539</v>
      </c>
      <c r="J164" s="36">
        <f t="shared" si="23"/>
        <v>2.1518815953224086E-3</v>
      </c>
      <c r="K164" s="36">
        <f t="shared" si="24"/>
        <v>-2.9431191247264317</v>
      </c>
      <c r="L164" s="36">
        <f t="shared" si="25"/>
        <v>1.6246168185204371E-3</v>
      </c>
      <c r="M164" s="35">
        <f t="shared" si="26"/>
        <v>1.6729774748383108E-2</v>
      </c>
      <c r="N164" s="35">
        <v>1.3</v>
      </c>
      <c r="O164" s="35">
        <f t="shared" si="27"/>
        <v>1.6467824710173353</v>
      </c>
      <c r="P164" s="31">
        <f t="shared" si="28"/>
        <v>1.6467824710173353</v>
      </c>
      <c r="Q164" s="31">
        <f t="shared" si="29"/>
        <v>0.98713094250124367</v>
      </c>
      <c r="R164" s="31">
        <f t="shared" si="30"/>
        <v>0.98713094250124367</v>
      </c>
      <c r="S164">
        <f t="shared" si="31"/>
        <v>1.2832702252516168</v>
      </c>
      <c r="T164" s="31">
        <f t="shared" si="32"/>
        <v>1</v>
      </c>
      <c r="U164" s="31"/>
      <c r="V164" s="31"/>
      <c r="W164" s="31"/>
      <c r="X164" s="31"/>
      <c r="Y164" s="31"/>
    </row>
    <row r="165" spans="1:25" x14ac:dyDescent="0.25">
      <c r="A165" s="31">
        <v>97</v>
      </c>
      <c r="B165" s="31">
        <v>37</v>
      </c>
      <c r="C165" s="31">
        <v>43</v>
      </c>
      <c r="D165" s="33">
        <v>0.27233242807997038</v>
      </c>
      <c r="E165" s="31">
        <v>309.45</v>
      </c>
      <c r="F165" s="31">
        <v>6.25E-2</v>
      </c>
      <c r="G165" s="31">
        <v>400</v>
      </c>
      <c r="H165" s="31">
        <v>2.4390243902439025E-2</v>
      </c>
      <c r="I165" s="36">
        <f t="shared" si="22"/>
        <v>-5.9777128069823959</v>
      </c>
      <c r="J165" s="36">
        <f t="shared" si="23"/>
        <v>1.1314610796874978E-9</v>
      </c>
      <c r="K165" s="36">
        <f t="shared" si="24"/>
        <v>-6.0202439867599029</v>
      </c>
      <c r="L165" s="36">
        <f t="shared" si="25"/>
        <v>8.7077177999411673E-10</v>
      </c>
      <c r="M165" s="35">
        <f t="shared" si="26"/>
        <v>2.3524730257394142E-9</v>
      </c>
      <c r="N165" s="35">
        <v>0.25</v>
      </c>
      <c r="O165" s="35">
        <f t="shared" si="27"/>
        <v>6.2499998823763496E-2</v>
      </c>
      <c r="P165" s="31">
        <f t="shared" si="28"/>
        <v>6.2499998823763496E-2</v>
      </c>
      <c r="Q165" s="31">
        <f t="shared" si="29"/>
        <v>0.99999999059010791</v>
      </c>
      <c r="R165" s="31">
        <f t="shared" si="30"/>
        <v>0.99999999059010791</v>
      </c>
      <c r="S165">
        <f t="shared" si="31"/>
        <v>0.24999999764752698</v>
      </c>
      <c r="T165" s="31">
        <f t="shared" si="32"/>
        <v>1</v>
      </c>
      <c r="U165" s="31"/>
      <c r="V165" s="31"/>
      <c r="W165" s="31"/>
      <c r="X165" s="31"/>
      <c r="Y165" s="31"/>
    </row>
    <row r="166" spans="1:25" x14ac:dyDescent="0.25">
      <c r="A166" s="31">
        <v>97</v>
      </c>
      <c r="B166" s="31">
        <v>37</v>
      </c>
      <c r="C166" s="31">
        <v>63</v>
      </c>
      <c r="D166" s="33">
        <v>0.27233242807997038</v>
      </c>
      <c r="E166" s="31">
        <v>309.45</v>
      </c>
      <c r="F166" s="31">
        <v>6.25E-2</v>
      </c>
      <c r="G166" s="31">
        <v>400</v>
      </c>
      <c r="H166" s="31">
        <v>0.10569105691056911</v>
      </c>
      <c r="I166" s="36">
        <f t="shared" si="22"/>
        <v>-2.7801554810592437</v>
      </c>
      <c r="J166" s="36">
        <f t="shared" si="23"/>
        <v>2.7166438757719831E-3</v>
      </c>
      <c r="K166" s="36">
        <f t="shared" si="24"/>
        <v>-2.8686911919192619</v>
      </c>
      <c r="L166" s="36">
        <f t="shared" si="25"/>
        <v>2.0608700171026026E-3</v>
      </c>
      <c r="M166" s="35">
        <f t="shared" si="26"/>
        <v>2.1744883033330442E-2</v>
      </c>
      <c r="N166" s="35">
        <v>1.3</v>
      </c>
      <c r="O166" s="35">
        <f t="shared" si="27"/>
        <v>1.6339361440514741</v>
      </c>
      <c r="P166" s="31">
        <f t="shared" si="28"/>
        <v>1.6339361440514741</v>
      </c>
      <c r="Q166" s="31">
        <f t="shared" si="29"/>
        <v>0.98327316689743816</v>
      </c>
      <c r="R166" s="31">
        <f t="shared" si="30"/>
        <v>0.98327316689743816</v>
      </c>
      <c r="S166">
        <f t="shared" si="31"/>
        <v>1.2782551169666696</v>
      </c>
      <c r="T166" s="31">
        <f t="shared" si="32"/>
        <v>1</v>
      </c>
      <c r="U166" s="31"/>
      <c r="V166" s="31"/>
      <c r="W166" s="31"/>
      <c r="X166" s="31"/>
      <c r="Y166" s="31"/>
    </row>
    <row r="167" spans="1:25" x14ac:dyDescent="0.25">
      <c r="A167" s="31">
        <v>98</v>
      </c>
      <c r="B167" s="31">
        <v>38</v>
      </c>
      <c r="C167" s="31">
        <v>43</v>
      </c>
      <c r="D167" s="33">
        <v>0.27246847681750863</v>
      </c>
      <c r="E167" s="31">
        <v>288.64999999999998</v>
      </c>
      <c r="F167" s="31">
        <v>6.25E-2</v>
      </c>
      <c r="G167" s="31">
        <v>400</v>
      </c>
      <c r="H167" s="31">
        <v>2.032520325203252E-2</v>
      </c>
      <c r="I167" s="36">
        <f t="shared" si="22"/>
        <v>-8.3466580865373814</v>
      </c>
      <c r="J167" s="36">
        <f t="shared" si="23"/>
        <v>3.5110814314107697E-17</v>
      </c>
      <c r="K167" s="36">
        <f t="shared" si="24"/>
        <v>-8.3855029601303848</v>
      </c>
      <c r="L167" s="36">
        <f t="shared" si="25"/>
        <v>2.5254662210508637E-17</v>
      </c>
      <c r="M167" s="35">
        <f t="shared" si="26"/>
        <v>4.569617375466141E-17</v>
      </c>
      <c r="N167" s="35">
        <v>0.15</v>
      </c>
      <c r="O167" s="35">
        <f t="shared" si="27"/>
        <v>2.2499999999999982E-2</v>
      </c>
      <c r="P167" s="31">
        <f t="shared" si="28"/>
        <v>2.2499999999999982E-2</v>
      </c>
      <c r="Q167" s="31">
        <f t="shared" si="29"/>
        <v>0.99999999999999967</v>
      </c>
      <c r="R167" s="31">
        <f t="shared" si="30"/>
        <v>0.99999999999999967</v>
      </c>
      <c r="S167">
        <f t="shared" si="31"/>
        <v>0.14999999999999994</v>
      </c>
      <c r="T167" s="31">
        <f t="shared" si="32"/>
        <v>1</v>
      </c>
      <c r="U167" s="31"/>
      <c r="V167" s="31"/>
      <c r="W167" s="31"/>
      <c r="X167" s="31"/>
      <c r="Y167" s="31"/>
    </row>
    <row r="168" spans="1:25" x14ac:dyDescent="0.25">
      <c r="A168" s="31">
        <v>98</v>
      </c>
      <c r="B168" s="31">
        <v>38</v>
      </c>
      <c r="C168" s="31">
        <v>63</v>
      </c>
      <c r="D168" s="33">
        <v>0.27246847681750863</v>
      </c>
      <c r="E168" s="31">
        <v>288.64999999999998</v>
      </c>
      <c r="F168" s="31">
        <v>6.25E-2</v>
      </c>
      <c r="G168" s="31">
        <v>400</v>
      </c>
      <c r="H168" s="31">
        <v>0.1016260162601626</v>
      </c>
      <c r="I168" s="36">
        <f t="shared" si="22"/>
        <v>-3.6394950183216372</v>
      </c>
      <c r="J168" s="36">
        <f t="shared" si="23"/>
        <v>1.3658661100787283E-4</v>
      </c>
      <c r="K168" s="36">
        <f t="shared" si="24"/>
        <v>-3.7263547962529779</v>
      </c>
      <c r="L168" s="36">
        <f t="shared" si="25"/>
        <v>9.7134450623621204E-5</v>
      </c>
      <c r="M168" s="35">
        <f t="shared" si="26"/>
        <v>8.1794761414868966E-4</v>
      </c>
      <c r="N168" s="35">
        <v>0.6</v>
      </c>
      <c r="O168" s="35">
        <f t="shared" si="27"/>
        <v>0.35901913190132106</v>
      </c>
      <c r="P168" s="31">
        <f t="shared" si="28"/>
        <v>0.35901913190132106</v>
      </c>
      <c r="Q168" s="31">
        <f t="shared" si="29"/>
        <v>0.99863675397641893</v>
      </c>
      <c r="R168" s="31">
        <f t="shared" si="30"/>
        <v>0.99863675397641893</v>
      </c>
      <c r="S168">
        <f t="shared" si="31"/>
        <v>0.59918205238585132</v>
      </c>
      <c r="T168" s="31">
        <f t="shared" si="32"/>
        <v>1</v>
      </c>
      <c r="U168" s="31"/>
      <c r="V168" s="31"/>
      <c r="W168" s="31"/>
      <c r="X168" s="31"/>
      <c r="Y168" s="31"/>
    </row>
    <row r="169" spans="1:25" x14ac:dyDescent="0.25">
      <c r="A169" s="31">
        <v>99</v>
      </c>
      <c r="B169" s="31">
        <v>39</v>
      </c>
      <c r="C169" s="31">
        <v>43</v>
      </c>
      <c r="D169" s="33">
        <v>0.28762893002101092</v>
      </c>
      <c r="E169" s="31">
        <v>294.14999999999998</v>
      </c>
      <c r="F169" s="31">
        <v>6.25E-2</v>
      </c>
      <c r="G169" s="31">
        <v>400</v>
      </c>
      <c r="H169" s="31">
        <v>1.6260162601626018E-2</v>
      </c>
      <c r="I169" s="36">
        <f t="shared" si="22"/>
        <v>-8.3345146636247645</v>
      </c>
      <c r="J169" s="36">
        <f t="shared" si="23"/>
        <v>3.8908364865088403E-17</v>
      </c>
      <c r="K169" s="36">
        <f t="shared" si="24"/>
        <v>-8.3711917651817078</v>
      </c>
      <c r="L169" s="36">
        <f t="shared" si="25"/>
        <v>2.8519199792831532E-17</v>
      </c>
      <c r="M169" s="35">
        <f t="shared" si="26"/>
        <v>4.8802889736922576E-17</v>
      </c>
      <c r="N169" s="35">
        <v>0.1</v>
      </c>
      <c r="O169" s="35">
        <f t="shared" si="27"/>
        <v>9.9999999999999898E-3</v>
      </c>
      <c r="P169" s="31">
        <f t="shared" si="28"/>
        <v>9.9999999999999898E-3</v>
      </c>
      <c r="Q169" s="31">
        <f t="shared" si="29"/>
        <v>0.99999999999999944</v>
      </c>
      <c r="R169" s="31">
        <f t="shared" si="30"/>
        <v>0.99999999999999944</v>
      </c>
      <c r="S169">
        <f t="shared" si="31"/>
        <v>9.999999999999995E-2</v>
      </c>
      <c r="T169" s="31">
        <f t="shared" si="32"/>
        <v>1</v>
      </c>
      <c r="U169" s="31"/>
      <c r="V169" s="31"/>
      <c r="W169" s="31"/>
      <c r="X169" s="31"/>
      <c r="Y169" s="31"/>
    </row>
    <row r="170" spans="1:25" x14ac:dyDescent="0.25">
      <c r="A170" s="31">
        <v>99</v>
      </c>
      <c r="B170" s="31">
        <v>39</v>
      </c>
      <c r="C170" s="31">
        <v>63</v>
      </c>
      <c r="D170" s="33">
        <v>0.28762893002101092</v>
      </c>
      <c r="E170" s="31">
        <v>294.14999999999998</v>
      </c>
      <c r="F170" s="31">
        <v>6.25E-2</v>
      </c>
      <c r="G170" s="31">
        <v>400</v>
      </c>
      <c r="H170" s="31">
        <v>9.7560975609756101E-2</v>
      </c>
      <c r="I170" s="36">
        <f t="shared" si="22"/>
        <v>-3.3085586210694804</v>
      </c>
      <c r="J170" s="36">
        <f t="shared" si="23"/>
        <v>4.6888775147797287E-4</v>
      </c>
      <c r="K170" s="36">
        <f t="shared" si="24"/>
        <v>-3.3983988051282323</v>
      </c>
      <c r="L170" s="36">
        <f t="shared" si="25"/>
        <v>3.389076682334607E-4</v>
      </c>
      <c r="M170" s="35">
        <f t="shared" si="26"/>
        <v>3.1843538527928095E-3</v>
      </c>
      <c r="N170" s="35">
        <v>0.85</v>
      </c>
      <c r="O170" s="35">
        <f t="shared" si="27"/>
        <v>0.71709673855971201</v>
      </c>
      <c r="P170" s="31">
        <f t="shared" si="28"/>
        <v>0.71709673855971201</v>
      </c>
      <c r="Q170" s="31">
        <f t="shared" si="29"/>
        <v>0.99625370134965552</v>
      </c>
      <c r="R170" s="31">
        <f t="shared" si="30"/>
        <v>0.99625370134965552</v>
      </c>
      <c r="S170">
        <f t="shared" si="31"/>
        <v>0.84681564614720717</v>
      </c>
      <c r="T170" s="31">
        <f t="shared" si="32"/>
        <v>1</v>
      </c>
      <c r="U170" s="31"/>
      <c r="V170" s="31"/>
      <c r="W170" s="31"/>
      <c r="X170" s="31"/>
      <c r="Y170" s="31"/>
    </row>
    <row r="171" spans="1:25" x14ac:dyDescent="0.25">
      <c r="A171" s="31">
        <v>100</v>
      </c>
      <c r="B171" s="31">
        <v>40</v>
      </c>
      <c r="C171" s="31">
        <v>43</v>
      </c>
      <c r="D171" s="33">
        <v>0.28926805160706515</v>
      </c>
      <c r="E171" s="31">
        <v>296.3</v>
      </c>
      <c r="F171" s="31">
        <v>6.25E-2</v>
      </c>
      <c r="G171" s="31">
        <v>400</v>
      </c>
      <c r="H171" s="31">
        <v>1.2195121951219513E-2</v>
      </c>
      <c r="I171" s="36">
        <f t="shared" si="22"/>
        <v>-9.3543938047787289</v>
      </c>
      <c r="J171" s="36">
        <f t="shared" si="23"/>
        <v>4.204023430428188E-21</v>
      </c>
      <c r="K171" s="36">
        <f t="shared" si="24"/>
        <v>-9.3863381171623939</v>
      </c>
      <c r="L171" s="36">
        <f t="shared" si="25"/>
        <v>3.1061270069974509E-21</v>
      </c>
      <c r="M171" s="35">
        <f t="shared" si="26"/>
        <v>4.1479687741662539E-21</v>
      </c>
      <c r="N171" s="35">
        <v>0.1</v>
      </c>
      <c r="O171" s="35">
        <f t="shared" si="27"/>
        <v>1.0000000000000002E-2</v>
      </c>
      <c r="P171" s="31">
        <f t="shared" si="28"/>
        <v>1.0000000000000002E-2</v>
      </c>
      <c r="Q171" s="31">
        <f t="shared" si="29"/>
        <v>1</v>
      </c>
      <c r="R171" s="31">
        <f t="shared" si="30"/>
        <v>1</v>
      </c>
      <c r="S171">
        <f t="shared" si="31"/>
        <v>0.1</v>
      </c>
      <c r="T171" s="31">
        <f t="shared" si="32"/>
        <v>1</v>
      </c>
      <c r="U171" s="31"/>
      <c r="V171" s="31"/>
      <c r="W171" s="31"/>
      <c r="X171" s="31"/>
      <c r="Y171" s="31"/>
    </row>
    <row r="172" spans="1:25" x14ac:dyDescent="0.25">
      <c r="A172" s="31">
        <v>100</v>
      </c>
      <c r="B172" s="31">
        <v>40</v>
      </c>
      <c r="C172" s="31">
        <v>63</v>
      </c>
      <c r="D172" s="33">
        <v>0.28926805160706515</v>
      </c>
      <c r="E172" s="31">
        <v>296.3</v>
      </c>
      <c r="F172" s="31">
        <v>6.25E-2</v>
      </c>
      <c r="G172" s="31">
        <v>400</v>
      </c>
      <c r="H172" s="31">
        <v>9.3495934959349589E-2</v>
      </c>
      <c r="I172" s="36">
        <f t="shared" si="22"/>
        <v>-3.2825051842363715</v>
      </c>
      <c r="J172" s="36">
        <f t="shared" si="23"/>
        <v>5.1444546869534966E-4</v>
      </c>
      <c r="K172" s="36">
        <f t="shared" si="24"/>
        <v>-3.3709549800799272</v>
      </c>
      <c r="L172" s="36">
        <f t="shared" si="25"/>
        <v>3.7454049086103663E-4</v>
      </c>
      <c r="M172" s="35">
        <f t="shared" si="26"/>
        <v>3.4868934940949503E-3</v>
      </c>
      <c r="N172" s="35">
        <v>0.8</v>
      </c>
      <c r="O172" s="35">
        <f t="shared" si="27"/>
        <v>0.63443312883568737</v>
      </c>
      <c r="P172" s="31">
        <f t="shared" si="28"/>
        <v>0.63443312883568737</v>
      </c>
      <c r="Q172" s="31">
        <f t="shared" si="29"/>
        <v>0.99564138313238137</v>
      </c>
      <c r="R172" s="31">
        <f t="shared" si="30"/>
        <v>0.99564138313238137</v>
      </c>
      <c r="S172">
        <f t="shared" si="31"/>
        <v>0.79651310650590512</v>
      </c>
      <c r="T172" s="31">
        <f t="shared" si="32"/>
        <v>1</v>
      </c>
      <c r="U172" s="31"/>
      <c r="V172" s="31"/>
      <c r="W172" s="31"/>
      <c r="X172" s="31"/>
      <c r="Y172" s="31"/>
    </row>
    <row r="173" spans="1:25" x14ac:dyDescent="0.25">
      <c r="A173" s="31">
        <v>101</v>
      </c>
      <c r="B173" s="31">
        <v>41</v>
      </c>
      <c r="C173" s="31">
        <v>43</v>
      </c>
      <c r="D173" s="33">
        <v>0.28962234570942119</v>
      </c>
      <c r="E173" s="31">
        <v>294.64999999999998</v>
      </c>
      <c r="F173" s="31">
        <v>6.25E-2</v>
      </c>
      <c r="G173" s="31">
        <v>400</v>
      </c>
      <c r="H173" s="31">
        <v>8.130081300813009E-3</v>
      </c>
      <c r="I173" s="36">
        <f t="shared" si="22"/>
        <v>-11.672778445059837</v>
      </c>
      <c r="J173" s="36">
        <f t="shared" si="23"/>
        <v>8.7796575633968274E-32</v>
      </c>
      <c r="K173" s="36">
        <f t="shared" si="24"/>
        <v>-11.698892812524571</v>
      </c>
      <c r="L173" s="36">
        <f t="shared" si="25"/>
        <v>6.4563625535036127E-32</v>
      </c>
      <c r="M173" s="35">
        <f t="shared" si="26"/>
        <v>5.6930151199522554E-32</v>
      </c>
      <c r="N173" s="35">
        <v>0.1</v>
      </c>
      <c r="O173" s="35">
        <f t="shared" si="27"/>
        <v>1.0000000000000002E-2</v>
      </c>
      <c r="P173" s="31">
        <f t="shared" si="28"/>
        <v>1.0000000000000002E-2</v>
      </c>
      <c r="Q173" s="31">
        <f t="shared" si="29"/>
        <v>1</v>
      </c>
      <c r="R173" s="31">
        <f t="shared" si="30"/>
        <v>1</v>
      </c>
      <c r="S173">
        <f t="shared" si="31"/>
        <v>0.1</v>
      </c>
      <c r="T173" s="31">
        <f t="shared" si="32"/>
        <v>1</v>
      </c>
      <c r="U173" s="31"/>
      <c r="V173" s="31"/>
      <c r="W173" s="31"/>
      <c r="X173" s="31"/>
      <c r="Y173" s="31"/>
    </row>
    <row r="174" spans="1:25" x14ac:dyDescent="0.25">
      <c r="A174" s="31">
        <v>101</v>
      </c>
      <c r="B174" s="31">
        <v>41</v>
      </c>
      <c r="C174" s="31">
        <v>63</v>
      </c>
      <c r="D174" s="33">
        <v>0.28962234570942119</v>
      </c>
      <c r="E174" s="31">
        <v>294.64999999999998</v>
      </c>
      <c r="F174" s="31">
        <v>6.25E-2</v>
      </c>
      <c r="G174" s="31">
        <v>400</v>
      </c>
      <c r="H174" s="31">
        <v>8.943089430894309E-2</v>
      </c>
      <c r="I174" s="36">
        <f t="shared" si="22"/>
        <v>-3.4214385350628764</v>
      </c>
      <c r="J174" s="36">
        <f t="shared" si="23"/>
        <v>3.1145401535979174E-4</v>
      </c>
      <c r="K174" s="36">
        <f t="shared" si="24"/>
        <v>-3.5080500935808634</v>
      </c>
      <c r="L174" s="36">
        <f t="shared" si="25"/>
        <v>2.2570202132301184E-4</v>
      </c>
      <c r="M174" s="35">
        <f t="shared" si="26"/>
        <v>1.992327796101645E-3</v>
      </c>
      <c r="N174" s="35">
        <v>0.6</v>
      </c>
      <c r="O174" s="35">
        <f t="shared" si="27"/>
        <v>0.35761317601472503</v>
      </c>
      <c r="P174" s="31">
        <f t="shared" si="28"/>
        <v>0.35761317601472503</v>
      </c>
      <c r="Q174" s="31">
        <f t="shared" si="29"/>
        <v>0.9966794536731638</v>
      </c>
      <c r="R174" s="31">
        <f t="shared" si="30"/>
        <v>0.9966794536731638</v>
      </c>
      <c r="S174">
        <f t="shared" si="31"/>
        <v>0.59800767220389828</v>
      </c>
      <c r="T174" s="31">
        <f t="shared" si="32"/>
        <v>1</v>
      </c>
      <c r="U174" s="31"/>
      <c r="V174" s="31"/>
      <c r="W174" s="31"/>
      <c r="X174" s="31"/>
      <c r="Y174" s="31"/>
    </row>
    <row r="175" spans="1:25" x14ac:dyDescent="0.25">
      <c r="A175" s="31">
        <v>102</v>
      </c>
      <c r="B175" s="31">
        <v>42</v>
      </c>
      <c r="C175" s="31">
        <v>43</v>
      </c>
      <c r="D175" s="33">
        <v>0.28948949542094571</v>
      </c>
      <c r="E175" s="31">
        <v>288.89999999999998</v>
      </c>
      <c r="F175" s="31">
        <v>6.25E-2</v>
      </c>
      <c r="G175" s="31">
        <v>400</v>
      </c>
      <c r="H175" s="31">
        <v>4.0650406504065045E-3</v>
      </c>
      <c r="I175" s="36">
        <f t="shared" si="22"/>
        <v>-17.60613537172663</v>
      </c>
      <c r="J175" s="36">
        <f t="shared" si="23"/>
        <v>1.1051528323725856E-69</v>
      </c>
      <c r="K175" s="36">
        <f t="shared" si="24"/>
        <v>-17.624592547822314</v>
      </c>
      <c r="L175" s="36">
        <f t="shared" si="25"/>
        <v>7.9756863853842821E-70</v>
      </c>
      <c r="M175" s="35">
        <f t="shared" si="26"/>
        <v>3.3224128491053404E-70</v>
      </c>
      <c r="N175" s="35">
        <v>0.05</v>
      </c>
      <c r="O175" s="35">
        <f t="shared" si="27"/>
        <v>2.5000000000000005E-3</v>
      </c>
      <c r="P175" s="31">
        <f t="shared" si="28"/>
        <v>2.5000000000000005E-3</v>
      </c>
      <c r="Q175" s="31">
        <f t="shared" si="29"/>
        <v>1</v>
      </c>
      <c r="R175" s="31">
        <f t="shared" si="30"/>
        <v>1</v>
      </c>
      <c r="S175">
        <f t="shared" si="31"/>
        <v>0.05</v>
      </c>
      <c r="T175" s="31">
        <f t="shared" si="32"/>
        <v>1</v>
      </c>
      <c r="U175" s="31"/>
      <c r="V175" s="31"/>
      <c r="W175" s="31"/>
      <c r="X175" s="31"/>
      <c r="Y175" s="31"/>
    </row>
    <row r="176" spans="1:25" x14ac:dyDescent="0.25">
      <c r="A176" s="31">
        <v>102</v>
      </c>
      <c r="B176" s="31">
        <v>42</v>
      </c>
      <c r="C176" s="31">
        <v>63</v>
      </c>
      <c r="D176" s="33">
        <v>0.28948949542094571</v>
      </c>
      <c r="E176" s="31">
        <v>288.89999999999998</v>
      </c>
      <c r="F176" s="31">
        <v>6.25E-2</v>
      </c>
      <c r="G176" s="31">
        <v>400</v>
      </c>
      <c r="H176" s="31">
        <v>8.5365853658536592E-2</v>
      </c>
      <c r="I176" s="36">
        <f t="shared" si="22"/>
        <v>-3.7416209948901917</v>
      </c>
      <c r="J176" s="36">
        <f t="shared" si="23"/>
        <v>9.141855633276211E-5</v>
      </c>
      <c r="K176" s="36">
        <f t="shared" si="24"/>
        <v>-3.8262024014637981</v>
      </c>
      <c r="L176" s="36">
        <f t="shared" si="25"/>
        <v>6.5067651872658831E-5</v>
      </c>
      <c r="M176" s="35">
        <f t="shared" si="26"/>
        <v>5.2225427977314887E-4</v>
      </c>
      <c r="N176" s="35">
        <v>0.45</v>
      </c>
      <c r="O176" s="35">
        <f t="shared" si="27"/>
        <v>0.20203024389773691</v>
      </c>
      <c r="P176" s="31">
        <f t="shared" si="28"/>
        <v>0.20203024389773691</v>
      </c>
      <c r="Q176" s="31">
        <f t="shared" si="29"/>
        <v>0.99883943493383742</v>
      </c>
      <c r="R176" s="31">
        <f t="shared" si="30"/>
        <v>0.99883943493383742</v>
      </c>
      <c r="S176">
        <f t="shared" si="31"/>
        <v>0.44947774572022686</v>
      </c>
      <c r="T176" s="31">
        <f t="shared" si="32"/>
        <v>1</v>
      </c>
      <c r="U176" s="31"/>
      <c r="V176" s="31"/>
      <c r="W176" s="31"/>
      <c r="X176" s="31"/>
      <c r="Y176" s="31"/>
    </row>
    <row r="177" spans="1:25" x14ac:dyDescent="0.25">
      <c r="A177" s="31">
        <v>103</v>
      </c>
      <c r="B177" s="31">
        <v>43</v>
      </c>
      <c r="C177" s="31">
        <v>63</v>
      </c>
      <c r="D177" s="33">
        <v>0.29010549621704457</v>
      </c>
      <c r="E177" s="31">
        <v>282.5</v>
      </c>
      <c r="F177" s="31">
        <v>6.25E-2</v>
      </c>
      <c r="G177" s="31">
        <v>400</v>
      </c>
      <c r="H177" s="31">
        <v>8.1300813008130079E-2</v>
      </c>
      <c r="I177" s="36">
        <f t="shared" si="22"/>
        <v>-4.1016570934782015</v>
      </c>
      <c r="J177" s="36">
        <f t="shared" si="23"/>
        <v>2.0510093407024752E-5</v>
      </c>
      <c r="K177" s="36">
        <f t="shared" si="24"/>
        <v>-4.1843757364626093</v>
      </c>
      <c r="L177" s="36">
        <f t="shared" si="25"/>
        <v>1.429754061718489E-5</v>
      </c>
      <c r="M177" s="35">
        <f t="shared" si="26"/>
        <v>1.0407147600260524E-4</v>
      </c>
      <c r="N177" s="35">
        <v>0.2</v>
      </c>
      <c r="O177" s="35">
        <f t="shared" si="27"/>
        <v>3.9958382240471081E-2</v>
      </c>
      <c r="P177" s="31">
        <f t="shared" si="28"/>
        <v>3.9958382240471081E-2</v>
      </c>
      <c r="Q177" s="31">
        <f t="shared" si="29"/>
        <v>0.99947964261998701</v>
      </c>
      <c r="R177" s="31">
        <f t="shared" si="30"/>
        <v>0.99947964261998701</v>
      </c>
      <c r="S177">
        <f t="shared" si="31"/>
        <v>0.1998959285239974</v>
      </c>
      <c r="T177" s="31">
        <f t="shared" si="32"/>
        <v>1</v>
      </c>
      <c r="U177" s="31"/>
      <c r="V177" s="31"/>
      <c r="W177" s="31"/>
      <c r="X177" s="31"/>
      <c r="Y177" s="31"/>
    </row>
    <row r="178" spans="1:25" x14ac:dyDescent="0.25">
      <c r="A178" s="31">
        <v>104</v>
      </c>
      <c r="B178" s="31">
        <v>44</v>
      </c>
      <c r="C178" s="31">
        <v>63</v>
      </c>
      <c r="D178" s="33">
        <v>0.29137727934477436</v>
      </c>
      <c r="E178" s="31">
        <v>287.2</v>
      </c>
      <c r="F178" s="31">
        <v>6.25E-2</v>
      </c>
      <c r="G178" s="31">
        <v>400</v>
      </c>
      <c r="H178" s="31">
        <v>7.7235772357723581E-2</v>
      </c>
      <c r="I178" s="36">
        <f t="shared" si="22"/>
        <v>-3.9909773288186035</v>
      </c>
      <c r="J178" s="36">
        <f t="shared" si="23"/>
        <v>3.2900785501753913E-5</v>
      </c>
      <c r="K178" s="36">
        <f t="shared" si="24"/>
        <v>-4.0719549343610355</v>
      </c>
      <c r="L178" s="36">
        <f t="shared" si="25"/>
        <v>2.3310100321388165E-5</v>
      </c>
      <c r="M178" s="35">
        <f t="shared" si="26"/>
        <v>1.6996634684378863E-4</v>
      </c>
      <c r="N178" s="35">
        <v>0.3</v>
      </c>
      <c r="O178" s="35">
        <f t="shared" si="27"/>
        <v>8.9898049080452777E-2</v>
      </c>
      <c r="P178" s="31">
        <f t="shared" si="28"/>
        <v>8.9898049080452777E-2</v>
      </c>
      <c r="Q178" s="31">
        <f t="shared" si="29"/>
        <v>0.99943344551052071</v>
      </c>
      <c r="R178" s="31">
        <f t="shared" si="30"/>
        <v>0.99943344551052071</v>
      </c>
      <c r="S178">
        <f t="shared" si="31"/>
        <v>0.29983003365315619</v>
      </c>
      <c r="T178" s="31">
        <f t="shared" si="32"/>
        <v>1</v>
      </c>
      <c r="U178" s="31"/>
      <c r="V178" s="31"/>
      <c r="W178" s="31"/>
      <c r="X178" s="31"/>
      <c r="Y178" s="31"/>
    </row>
    <row r="179" spans="1:25" x14ac:dyDescent="0.25">
      <c r="A179" s="31">
        <v>105</v>
      </c>
      <c r="B179" s="31">
        <v>45</v>
      </c>
      <c r="C179" s="31">
        <v>63</v>
      </c>
      <c r="D179" s="33">
        <v>0.29115368531893987</v>
      </c>
      <c r="E179" s="31">
        <v>286.64999999999998</v>
      </c>
      <c r="F179" s="31">
        <v>6.25E-2</v>
      </c>
      <c r="G179" s="31">
        <v>400</v>
      </c>
      <c r="H179" s="31">
        <v>7.3170731707317069E-2</v>
      </c>
      <c r="I179" s="36">
        <f t="shared" si="22"/>
        <v>-4.1333048464345028</v>
      </c>
      <c r="J179" s="36">
        <f t="shared" si="23"/>
        <v>1.7879196574341507E-5</v>
      </c>
      <c r="K179" s="36">
        <f t="shared" si="24"/>
        <v>-4.2120621775565841</v>
      </c>
      <c r="L179" s="36">
        <f t="shared" si="25"/>
        <v>1.2652493125002419E-5</v>
      </c>
      <c r="M179" s="35">
        <f t="shared" si="26"/>
        <v>8.7166410542223113E-5</v>
      </c>
      <c r="N179" s="35">
        <v>0.3</v>
      </c>
      <c r="O179" s="35">
        <f t="shared" si="27"/>
        <v>8.9947707751657779E-2</v>
      </c>
      <c r="P179" s="31">
        <f t="shared" si="28"/>
        <v>8.9947707751657779E-2</v>
      </c>
      <c r="Q179" s="31">
        <f t="shared" si="29"/>
        <v>0.9997094452981925</v>
      </c>
      <c r="R179" s="31">
        <f t="shared" si="30"/>
        <v>0.9997094452981925</v>
      </c>
      <c r="S179">
        <f t="shared" si="31"/>
        <v>0.29991283358945775</v>
      </c>
      <c r="T179" s="31">
        <f t="shared" si="32"/>
        <v>1</v>
      </c>
      <c r="U179" s="31"/>
      <c r="V179" s="31"/>
      <c r="W179" s="31"/>
      <c r="X179" s="31"/>
      <c r="Y179" s="31"/>
    </row>
    <row r="180" spans="1:25" x14ac:dyDescent="0.25">
      <c r="A180" s="31">
        <v>106</v>
      </c>
      <c r="B180" s="31">
        <v>46</v>
      </c>
      <c r="C180" s="31">
        <v>63</v>
      </c>
      <c r="D180" s="33">
        <v>0.29078955382503219</v>
      </c>
      <c r="E180" s="31">
        <v>284.95</v>
      </c>
      <c r="F180" s="31">
        <v>6.25E-2</v>
      </c>
      <c r="G180" s="31">
        <v>400</v>
      </c>
      <c r="H180" s="31">
        <v>6.910569105691057E-2</v>
      </c>
      <c r="I180" s="36">
        <f t="shared" si="22"/>
        <v>-4.3419477987537594</v>
      </c>
      <c r="J180" s="36">
        <f t="shared" si="23"/>
        <v>7.0612545822017068E-6</v>
      </c>
      <c r="K180" s="36">
        <f t="shared" si="24"/>
        <v>-4.4183904441973496</v>
      </c>
      <c r="L180" s="36">
        <f t="shared" si="25"/>
        <v>4.971933164581634E-6</v>
      </c>
      <c r="M180" s="35">
        <f t="shared" si="26"/>
        <v>3.1902426015562989E-5</v>
      </c>
      <c r="N180" s="35">
        <v>0.25</v>
      </c>
      <c r="O180" s="35">
        <f t="shared" si="27"/>
        <v>6.2484049804757011E-2</v>
      </c>
      <c r="P180" s="31">
        <f t="shared" si="28"/>
        <v>6.2484049804757011E-2</v>
      </c>
      <c r="Q180" s="31">
        <f t="shared" si="29"/>
        <v>0.99987239029593777</v>
      </c>
      <c r="R180" s="31">
        <f t="shared" si="30"/>
        <v>0.99987239029593777</v>
      </c>
      <c r="S180">
        <f t="shared" si="31"/>
        <v>0.24996809757398444</v>
      </c>
      <c r="T180" s="31">
        <f t="shared" si="32"/>
        <v>1</v>
      </c>
      <c r="U180" s="31"/>
      <c r="V180" s="31"/>
      <c r="W180" s="31"/>
      <c r="X180" s="31"/>
      <c r="Y180" s="31"/>
    </row>
    <row r="181" spans="1:25" x14ac:dyDescent="0.25">
      <c r="A181" s="31">
        <v>107</v>
      </c>
      <c r="B181" s="31">
        <v>47</v>
      </c>
      <c r="C181" s="31">
        <v>63</v>
      </c>
      <c r="D181" s="33">
        <v>0.29009937619500875</v>
      </c>
      <c r="E181" s="31">
        <v>295.64999999999998</v>
      </c>
      <c r="F181" s="31">
        <v>6.25E-2</v>
      </c>
      <c r="G181" s="31">
        <v>400</v>
      </c>
      <c r="H181" s="31">
        <v>6.5040650406504072E-2</v>
      </c>
      <c r="I181" s="36">
        <f t="shared" si="22"/>
        <v>-3.9939092345314391</v>
      </c>
      <c r="J181" s="36">
        <f t="shared" si="23"/>
        <v>3.2496375862619486E-5</v>
      </c>
      <c r="K181" s="36">
        <f t="shared" si="24"/>
        <v>-4.0678934772258941</v>
      </c>
      <c r="L181" s="36">
        <f t="shared" si="25"/>
        <v>2.3720028926747225E-5</v>
      </c>
      <c r="M181" s="35">
        <f t="shared" si="26"/>
        <v>1.5803281933929152E-4</v>
      </c>
      <c r="N181" s="35">
        <v>0.2</v>
      </c>
      <c r="O181" s="35">
        <f t="shared" si="27"/>
        <v>3.9936811846636278E-2</v>
      </c>
      <c r="P181" s="31">
        <f t="shared" si="28"/>
        <v>3.9936811846636278E-2</v>
      </c>
      <c r="Q181" s="31">
        <f t="shared" si="29"/>
        <v>0.99920983590330359</v>
      </c>
      <c r="R181" s="31">
        <f t="shared" si="30"/>
        <v>0.99920983590330359</v>
      </c>
      <c r="S181">
        <f t="shared" si="31"/>
        <v>0.19984196718066072</v>
      </c>
      <c r="T181" s="31">
        <f t="shared" si="32"/>
        <v>1</v>
      </c>
      <c r="U181" s="31"/>
      <c r="V181" s="31"/>
      <c r="W181" s="31"/>
      <c r="X181" s="31"/>
      <c r="Y181" s="31"/>
    </row>
    <row r="182" spans="1:25" x14ac:dyDescent="0.25">
      <c r="A182" s="31">
        <v>108</v>
      </c>
      <c r="B182" s="31">
        <v>48</v>
      </c>
      <c r="C182" s="31">
        <v>63</v>
      </c>
      <c r="D182" s="35">
        <v>0.29538605186721756</v>
      </c>
      <c r="E182" s="31">
        <v>305.39999999999998</v>
      </c>
      <c r="F182" s="31">
        <v>6.25E-2</v>
      </c>
      <c r="G182" s="31">
        <v>400</v>
      </c>
      <c r="H182" s="31">
        <v>6.097560975609756E-2</v>
      </c>
      <c r="I182" s="36">
        <f t="shared" si="22"/>
        <v>-3.6107709525922109</v>
      </c>
      <c r="J182" s="36">
        <f t="shared" si="23"/>
        <v>1.5264409147914168E-4</v>
      </c>
      <c r="K182" s="36">
        <f t="shared" si="24"/>
        <v>-3.6837113390588914</v>
      </c>
      <c r="L182" s="36">
        <f t="shared" si="25"/>
        <v>1.1493126804582493E-4</v>
      </c>
      <c r="M182" s="36">
        <f t="shared" si="26"/>
        <v>8.1986500515095206E-4</v>
      </c>
      <c r="N182" s="31">
        <v>0.25</v>
      </c>
      <c r="O182" s="35">
        <f t="shared" si="27"/>
        <v>6.2090739676051186E-2</v>
      </c>
      <c r="P182" s="31">
        <f t="shared" si="28"/>
        <v>6.2090739676051186E-2</v>
      </c>
      <c r="Q182" s="31">
        <f t="shared" si="29"/>
        <v>0.99672053997939614</v>
      </c>
      <c r="R182" s="31">
        <f t="shared" si="30"/>
        <v>0.99672053997939614</v>
      </c>
      <c r="S182">
        <f t="shared" si="31"/>
        <v>0.24918013499484903</v>
      </c>
      <c r="T182" s="31">
        <f t="shared" si="32"/>
        <v>1</v>
      </c>
      <c r="U182" s="31"/>
      <c r="V182" s="31"/>
      <c r="W182" s="31"/>
      <c r="X182" s="31"/>
      <c r="Y182" s="31"/>
    </row>
    <row r="183" spans="1:25" x14ac:dyDescent="0.25">
      <c r="A183" s="31">
        <v>109</v>
      </c>
      <c r="B183" s="31">
        <v>49</v>
      </c>
      <c r="C183" s="31">
        <v>63</v>
      </c>
      <c r="D183" s="35">
        <v>0.29903236557122892</v>
      </c>
      <c r="E183" s="31">
        <v>309.95</v>
      </c>
      <c r="F183" s="31">
        <v>6.25E-2</v>
      </c>
      <c r="G183" s="31">
        <v>400</v>
      </c>
      <c r="H183" s="31">
        <v>5.6910569105691054E-2</v>
      </c>
      <c r="I183" s="36">
        <f t="shared" si="22"/>
        <v>-3.4898056325196238</v>
      </c>
      <c r="J183" s="36">
        <f t="shared" si="23"/>
        <v>2.4168598736622749E-4</v>
      </c>
      <c r="K183" s="36">
        <f t="shared" si="24"/>
        <v>-3.5611426028098885</v>
      </c>
      <c r="L183" s="36">
        <f t="shared" si="25"/>
        <v>1.846222317199466E-4</v>
      </c>
      <c r="M183" s="36">
        <f t="shared" si="26"/>
        <v>1.3238864026869079E-3</v>
      </c>
      <c r="N183" s="31">
        <v>0.25</v>
      </c>
      <c r="O183" s="35">
        <f t="shared" si="27"/>
        <v>6.1839809473863763E-2</v>
      </c>
      <c r="P183" s="31">
        <f t="shared" si="28"/>
        <v>6.1839809473863763E-2</v>
      </c>
      <c r="Q183" s="31">
        <f t="shared" si="29"/>
        <v>0.99470445438925237</v>
      </c>
      <c r="R183" s="31">
        <f t="shared" si="30"/>
        <v>0.99470445438925237</v>
      </c>
      <c r="S183">
        <f t="shared" si="31"/>
        <v>0.24867611359731309</v>
      </c>
      <c r="T183" s="31">
        <f t="shared" si="32"/>
        <v>1</v>
      </c>
      <c r="U183" s="31"/>
      <c r="V183" s="31"/>
      <c r="W183" s="31"/>
      <c r="X183" s="31"/>
      <c r="Y183" s="31"/>
    </row>
    <row r="184" spans="1:25" x14ac:dyDescent="0.25">
      <c r="A184" s="31">
        <v>110</v>
      </c>
      <c r="B184" s="31">
        <v>50</v>
      </c>
      <c r="C184" s="31">
        <v>63</v>
      </c>
      <c r="D184" s="35">
        <v>0.29928204612530707</v>
      </c>
      <c r="E184" s="31">
        <v>309.75</v>
      </c>
      <c r="F184" s="31">
        <v>6.25E-2</v>
      </c>
      <c r="G184" s="31">
        <v>400</v>
      </c>
      <c r="H184" s="31">
        <v>5.2845528455284556E-2</v>
      </c>
      <c r="I184" s="36">
        <f t="shared" si="22"/>
        <v>-3.6341802755150008</v>
      </c>
      <c r="J184" s="36">
        <f t="shared" si="23"/>
        <v>1.3943291617655911E-4</v>
      </c>
      <c r="K184" s="36">
        <f t="shared" si="24"/>
        <v>-3.7029796970929825</v>
      </c>
      <c r="L184" s="36">
        <f t="shared" si="25"/>
        <v>1.0654097041324387E-4</v>
      </c>
      <c r="M184" s="36">
        <f t="shared" si="26"/>
        <v>7.1348077659847547E-4</v>
      </c>
      <c r="N184" s="31">
        <v>0.15</v>
      </c>
      <c r="O184" s="35">
        <f t="shared" si="27"/>
        <v>2.2286464821839033E-2</v>
      </c>
      <c r="P184" s="31">
        <f t="shared" si="28"/>
        <v>2.2286464821839033E-2</v>
      </c>
      <c r="Q184" s="31">
        <f t="shared" si="29"/>
        <v>0.99524346148934351</v>
      </c>
      <c r="R184" s="31">
        <f t="shared" si="30"/>
        <v>0.99524346148934351</v>
      </c>
      <c r="S184">
        <f t="shared" si="31"/>
        <v>0.14928651922340153</v>
      </c>
      <c r="T184" s="31">
        <f t="shared" si="32"/>
        <v>1</v>
      </c>
      <c r="U184" s="31"/>
      <c r="V184" s="31"/>
      <c r="W184" s="31"/>
      <c r="X184" s="31"/>
      <c r="Y184" s="31"/>
    </row>
    <row r="185" spans="1:25" x14ac:dyDescent="0.25">
      <c r="A185" s="31">
        <v>111</v>
      </c>
      <c r="B185" s="31">
        <v>51</v>
      </c>
      <c r="C185" s="31">
        <v>63</v>
      </c>
      <c r="D185" s="35">
        <v>0.29726164162065982</v>
      </c>
      <c r="E185" s="31">
        <v>307.8</v>
      </c>
      <c r="F185" s="31">
        <v>6.25E-2</v>
      </c>
      <c r="G185" s="31">
        <v>400</v>
      </c>
      <c r="H185" s="31">
        <v>4.878048780487805E-2</v>
      </c>
      <c r="I185" s="36">
        <f t="shared" si="22"/>
        <v>-3.9115647199040655</v>
      </c>
      <c r="J185" s="36">
        <f t="shared" si="23"/>
        <v>4.5850037461520298E-5</v>
      </c>
      <c r="K185" s="36">
        <f t="shared" si="24"/>
        <v>-3.9772188333594327</v>
      </c>
      <c r="L185" s="36">
        <f t="shared" si="25"/>
        <v>3.4862996260301902E-5</v>
      </c>
      <c r="M185" s="36">
        <f t="shared" si="26"/>
        <v>2.0989413070194793E-4</v>
      </c>
      <c r="N185" s="31">
        <v>0.15</v>
      </c>
      <c r="O185" s="35">
        <f t="shared" si="27"/>
        <v>2.2437075816335521E-2</v>
      </c>
      <c r="P185" s="31">
        <f t="shared" si="28"/>
        <v>2.2437075816335521E-2</v>
      </c>
      <c r="Q185" s="31">
        <f t="shared" si="29"/>
        <v>0.99860070579532045</v>
      </c>
      <c r="R185" s="31">
        <f t="shared" si="30"/>
        <v>0.99860070579532045</v>
      </c>
      <c r="S185">
        <f t="shared" si="31"/>
        <v>0.14979010586929806</v>
      </c>
      <c r="T185" s="31">
        <f t="shared" si="32"/>
        <v>1</v>
      </c>
      <c r="U185" s="31"/>
      <c r="V185" s="31"/>
      <c r="W185" s="31"/>
      <c r="X185" s="31"/>
      <c r="Y185" s="31"/>
    </row>
    <row r="186" spans="1:25" x14ac:dyDescent="0.25">
      <c r="A186" s="31">
        <v>112</v>
      </c>
      <c r="B186" s="31">
        <v>52</v>
      </c>
      <c r="C186" s="31">
        <v>63</v>
      </c>
      <c r="D186" s="35">
        <v>0.29731538962337833</v>
      </c>
      <c r="E186" s="31">
        <v>308.39999999999998</v>
      </c>
      <c r="F186" s="31">
        <v>6.25E-2</v>
      </c>
      <c r="G186" s="31">
        <v>400</v>
      </c>
      <c r="H186" s="31">
        <v>4.4715447154471545E-2</v>
      </c>
      <c r="I186" s="36">
        <f t="shared" si="22"/>
        <v>-4.0606688214578917</v>
      </c>
      <c r="J186" s="36">
        <f t="shared" si="23"/>
        <v>2.4466170032378083E-5</v>
      </c>
      <c r="K186" s="36">
        <f t="shared" si="24"/>
        <v>-4.1235392149831105</v>
      </c>
      <c r="L186" s="36">
        <f t="shared" si="25"/>
        <v>1.8654745268650115E-5</v>
      </c>
      <c r="M186" s="36">
        <f t="shared" si="26"/>
        <v>1.042934992257754E-4</v>
      </c>
      <c r="N186" s="31">
        <v>0.15</v>
      </c>
      <c r="O186" s="35">
        <f t="shared" si="27"/>
        <v>2.2468722827366245E-2</v>
      </c>
      <c r="P186" s="31">
        <f t="shared" si="28"/>
        <v>2.2468722827366245E-2</v>
      </c>
      <c r="Q186" s="31">
        <f t="shared" si="29"/>
        <v>0.99930471000516152</v>
      </c>
      <c r="R186" s="31">
        <f t="shared" si="30"/>
        <v>0.99930471000516152</v>
      </c>
      <c r="S186">
        <f t="shared" si="31"/>
        <v>0.14989570650077422</v>
      </c>
      <c r="T186" s="31">
        <f t="shared" si="32"/>
        <v>1</v>
      </c>
      <c r="U186" s="31"/>
      <c r="V186" s="31"/>
      <c r="W186" s="31"/>
      <c r="X186" s="31"/>
      <c r="Y186" s="31"/>
    </row>
    <row r="187" spans="1:25" x14ac:dyDescent="0.25">
      <c r="A187" s="31">
        <v>113</v>
      </c>
      <c r="B187" s="31">
        <v>53</v>
      </c>
      <c r="C187" s="31">
        <v>63</v>
      </c>
      <c r="D187" s="35">
        <v>0.29726248150967494</v>
      </c>
      <c r="E187" s="31">
        <v>305.89999999999998</v>
      </c>
      <c r="F187" s="31">
        <v>6.25E-2</v>
      </c>
      <c r="G187" s="31">
        <v>400</v>
      </c>
      <c r="H187" s="31">
        <v>4.065040650406504E-2</v>
      </c>
      <c r="I187" s="36">
        <f t="shared" si="22"/>
        <v>-4.4026770388494558</v>
      </c>
      <c r="J187" s="36">
        <f t="shared" si="23"/>
        <v>5.3461637351265145E-6</v>
      </c>
      <c r="K187" s="36">
        <f t="shared" si="24"/>
        <v>-4.4626109397416052</v>
      </c>
      <c r="L187" s="36">
        <f t="shared" si="25"/>
        <v>4.0483492286244862E-6</v>
      </c>
      <c r="M187" s="36">
        <f t="shared" si="26"/>
        <v>2.0160749252527612E-5</v>
      </c>
      <c r="N187" s="31">
        <v>0.15</v>
      </c>
      <c r="O187" s="35">
        <f t="shared" si="27"/>
        <v>2.2493952181680047E-2</v>
      </c>
      <c r="P187" s="31">
        <f t="shared" si="28"/>
        <v>2.2493952181680047E-2</v>
      </c>
      <c r="Q187" s="31">
        <f t="shared" si="29"/>
        <v>0.99986559500498307</v>
      </c>
      <c r="R187" s="31">
        <f t="shared" si="30"/>
        <v>0.99986559500498307</v>
      </c>
      <c r="S187">
        <f t="shared" si="31"/>
        <v>0.14997983925074745</v>
      </c>
      <c r="T187" s="31">
        <f t="shared" si="32"/>
        <v>1</v>
      </c>
      <c r="U187" s="31"/>
      <c r="V187" s="31"/>
      <c r="W187" s="31"/>
      <c r="X187" s="31"/>
      <c r="Y187" s="31"/>
    </row>
    <row r="188" spans="1:25" x14ac:dyDescent="0.25">
      <c r="A188" s="31">
        <v>114</v>
      </c>
      <c r="B188" s="31">
        <v>54</v>
      </c>
      <c r="C188" s="31">
        <v>63</v>
      </c>
      <c r="D188" s="35">
        <v>0.29705243957949506</v>
      </c>
      <c r="E188" s="31">
        <v>302.95</v>
      </c>
      <c r="F188" s="31">
        <v>6.25E-2</v>
      </c>
      <c r="G188" s="31">
        <v>400</v>
      </c>
      <c r="H188" s="31">
        <v>3.6585365853658534E-2</v>
      </c>
      <c r="I188" s="36">
        <f t="shared" si="22"/>
        <v>-4.8223358915168824</v>
      </c>
      <c r="J188" s="36">
        <f t="shared" si="23"/>
        <v>7.0943376418242561E-7</v>
      </c>
      <c r="K188" s="36">
        <f t="shared" si="24"/>
        <v>-4.8791540069272443</v>
      </c>
      <c r="L188" s="36">
        <f t="shared" si="25"/>
        <v>5.3270924239209998E-7</v>
      </c>
      <c r="M188" s="36">
        <f t="shared" si="26"/>
        <v>2.3259393385891328E-6</v>
      </c>
      <c r="N188" s="31">
        <v>0.2</v>
      </c>
      <c r="O188" s="35">
        <f t="shared" si="27"/>
        <v>3.9999069629674568E-2</v>
      </c>
      <c r="P188" s="31">
        <f t="shared" si="28"/>
        <v>3.9999069629674568E-2</v>
      </c>
      <c r="Q188" s="31">
        <f t="shared" si="29"/>
        <v>0.99998837030330712</v>
      </c>
      <c r="R188" s="31">
        <f t="shared" si="30"/>
        <v>0.99998837030330712</v>
      </c>
      <c r="S188">
        <f t="shared" si="31"/>
        <v>0.19999767406066143</v>
      </c>
      <c r="T188" s="31">
        <f t="shared" si="32"/>
        <v>1</v>
      </c>
      <c r="U188" s="31"/>
      <c r="V188" s="31"/>
      <c r="W188" s="31"/>
      <c r="X188" s="31"/>
      <c r="Y188" s="31"/>
    </row>
    <row r="189" spans="1:25" x14ac:dyDescent="0.25">
      <c r="A189" s="31">
        <v>115</v>
      </c>
      <c r="B189" s="31">
        <v>55</v>
      </c>
      <c r="C189" s="31">
        <v>63</v>
      </c>
      <c r="D189" s="35">
        <v>0.29719967371081801</v>
      </c>
      <c r="E189" s="31">
        <v>308.8</v>
      </c>
      <c r="F189" s="31">
        <v>6.25E-2</v>
      </c>
      <c r="G189" s="31">
        <v>400</v>
      </c>
      <c r="H189" s="31">
        <v>3.2520325203252036E-2</v>
      </c>
      <c r="I189" s="36">
        <f t="shared" si="22"/>
        <v>-4.7635247522352202</v>
      </c>
      <c r="J189" s="36">
        <f t="shared" si="23"/>
        <v>9.5120131240178297E-7</v>
      </c>
      <c r="K189" s="36">
        <f t="shared" si="24"/>
        <v>-4.8171199364788428</v>
      </c>
      <c r="L189" s="36">
        <f t="shared" si="25"/>
        <v>7.2822575664332736E-7</v>
      </c>
      <c r="M189" s="36">
        <f t="shared" si="26"/>
        <v>3.0321148001144905E-6</v>
      </c>
      <c r="N189" s="31">
        <v>0.2</v>
      </c>
      <c r="O189" s="35">
        <f t="shared" si="27"/>
        <v>3.9998787163273673E-2</v>
      </c>
      <c r="P189" s="31">
        <f t="shared" si="28"/>
        <v>3.9998787163273673E-2</v>
      </c>
      <c r="Q189" s="31">
        <f t="shared" si="29"/>
        <v>0.99998483942599936</v>
      </c>
      <c r="R189" s="31">
        <f t="shared" si="30"/>
        <v>0.99998483942599936</v>
      </c>
      <c r="S189">
        <f t="shared" si="31"/>
        <v>0.19999696788519988</v>
      </c>
      <c r="T189" s="31">
        <f t="shared" si="32"/>
        <v>1</v>
      </c>
      <c r="U189" s="31"/>
      <c r="V189" s="31"/>
      <c r="W189" s="31"/>
      <c r="X189" s="31"/>
      <c r="Y189" s="31"/>
    </row>
    <row r="190" spans="1:25" x14ac:dyDescent="0.25">
      <c r="A190" s="31">
        <v>116</v>
      </c>
      <c r="B190" s="31">
        <v>56</v>
      </c>
      <c r="C190" s="31">
        <v>63</v>
      </c>
      <c r="D190" s="35">
        <v>0.29845460213082503</v>
      </c>
      <c r="E190" s="31">
        <v>305.05</v>
      </c>
      <c r="F190" s="31">
        <v>6.25E-2</v>
      </c>
      <c r="G190" s="31">
        <v>400</v>
      </c>
      <c r="H190" s="31">
        <v>2.8455284552845527E-2</v>
      </c>
      <c r="I190" s="36">
        <f t="shared" si="22"/>
        <v>-5.3220968595690792</v>
      </c>
      <c r="J190" s="36">
        <f t="shared" si="23"/>
        <v>5.1288962997519062E-8</v>
      </c>
      <c r="K190" s="36">
        <f t="shared" si="24"/>
        <v>-5.3724422538624079</v>
      </c>
      <c r="L190" s="36">
        <f t="shared" si="25"/>
        <v>3.8838654681033379E-8</v>
      </c>
      <c r="M190" s="36">
        <f t="shared" si="26"/>
        <v>1.3784086022200582E-7</v>
      </c>
      <c r="N190" s="31">
        <v>0.1</v>
      </c>
      <c r="O190" s="35">
        <f t="shared" si="27"/>
        <v>9.9999724318469568E-3</v>
      </c>
      <c r="P190" s="31">
        <f t="shared" si="28"/>
        <v>9.9999724318469568E-3</v>
      </c>
      <c r="Q190" s="31">
        <f t="shared" si="29"/>
        <v>0.99999862159139774</v>
      </c>
      <c r="R190" s="31">
        <f t="shared" si="30"/>
        <v>0.99999862159139774</v>
      </c>
      <c r="S190">
        <f t="shared" si="31"/>
        <v>9.999986215913978E-2</v>
      </c>
      <c r="T190" s="31">
        <f t="shared" si="32"/>
        <v>1</v>
      </c>
      <c r="U190" s="31"/>
      <c r="V190" s="31"/>
      <c r="W190" s="31"/>
      <c r="X190" s="31"/>
      <c r="Y190" s="31"/>
    </row>
    <row r="191" spans="1:25" x14ac:dyDescent="0.25">
      <c r="A191" s="31">
        <v>117</v>
      </c>
      <c r="B191" s="31">
        <v>57</v>
      </c>
      <c r="C191" s="31">
        <v>63</v>
      </c>
      <c r="D191" s="35">
        <v>0.29873259986269418</v>
      </c>
      <c r="E191" s="31">
        <v>305.60000000000002</v>
      </c>
      <c r="F191" s="31">
        <v>6.25E-2</v>
      </c>
      <c r="G191" s="31">
        <v>400</v>
      </c>
      <c r="H191" s="31">
        <v>2.4390243902439025E-2</v>
      </c>
      <c r="I191" s="36">
        <f t="shared" si="22"/>
        <v>-5.7138441428775426</v>
      </c>
      <c r="J191" s="36">
        <f t="shared" si="23"/>
        <v>5.5226083460824827E-9</v>
      </c>
      <c r="K191" s="36">
        <f t="shared" si="24"/>
        <v>-5.7604983367968634</v>
      </c>
      <c r="L191" s="36">
        <f t="shared" si="25"/>
        <v>4.19329783626475E-9</v>
      </c>
      <c r="M191" s="36">
        <f t="shared" si="26"/>
        <v>1.2944917123083738E-8</v>
      </c>
      <c r="N191" s="31">
        <v>0.1</v>
      </c>
      <c r="O191" s="35">
        <f t="shared" si="27"/>
        <v>9.9999974110167433E-3</v>
      </c>
      <c r="P191" s="31">
        <f t="shared" si="28"/>
        <v>9.9999974110167433E-3</v>
      </c>
      <c r="Q191" s="31">
        <f t="shared" si="29"/>
        <v>0.99999987055082873</v>
      </c>
      <c r="R191" s="31">
        <f t="shared" si="30"/>
        <v>0.99999987055082873</v>
      </c>
      <c r="S191">
        <f t="shared" si="31"/>
        <v>9.9999987055082881E-2</v>
      </c>
      <c r="T191" s="31">
        <f t="shared" si="32"/>
        <v>1</v>
      </c>
      <c r="U191" s="31"/>
      <c r="V191" s="31"/>
      <c r="W191" s="31"/>
      <c r="X191" s="31"/>
      <c r="Y191" s="31"/>
    </row>
    <row r="192" spans="1:25" x14ac:dyDescent="0.25">
      <c r="A192" s="31">
        <v>118</v>
      </c>
      <c r="B192" s="31">
        <v>58</v>
      </c>
      <c r="C192" s="31">
        <v>63</v>
      </c>
      <c r="D192" s="33">
        <v>0.29419568521157052</v>
      </c>
      <c r="E192" s="31">
        <v>307</v>
      </c>
      <c r="F192" s="31">
        <v>6.25E-2</v>
      </c>
      <c r="G192" s="31">
        <v>400</v>
      </c>
      <c r="H192" s="31">
        <v>2.032520325203252E-2</v>
      </c>
      <c r="I192" s="36">
        <f t="shared" si="22"/>
        <v>-6.2577870137907059</v>
      </c>
      <c r="J192" s="36">
        <f t="shared" si="23"/>
        <v>1.9523929463868469E-10</v>
      </c>
      <c r="K192" s="36">
        <f t="shared" si="24"/>
        <v>-6.2997294591595496</v>
      </c>
      <c r="L192" s="36">
        <f t="shared" si="25"/>
        <v>1.4908280165093326E-10</v>
      </c>
      <c r="M192" s="35">
        <f t="shared" si="26"/>
        <v>3.8104815443182514E-10</v>
      </c>
      <c r="N192" s="35">
        <v>0.05</v>
      </c>
      <c r="O192" s="35">
        <f t="shared" si="27"/>
        <v>2.4999999618951852E-3</v>
      </c>
      <c r="P192" s="31">
        <f t="shared" si="28"/>
        <v>2.4999999618951852E-3</v>
      </c>
      <c r="Q192" s="31">
        <f t="shared" si="29"/>
        <v>0.99999999237903703</v>
      </c>
      <c r="R192" s="31">
        <f t="shared" si="30"/>
        <v>0.99999999237903703</v>
      </c>
      <c r="S192">
        <f t="shared" si="31"/>
        <v>4.9999999618951851E-2</v>
      </c>
      <c r="T192" s="31">
        <f t="shared" si="32"/>
        <v>1</v>
      </c>
      <c r="U192" s="31"/>
      <c r="V192" s="31"/>
      <c r="W192" s="31"/>
      <c r="X192" s="31"/>
      <c r="Y192" s="31"/>
    </row>
    <row r="193" spans="1:25" x14ac:dyDescent="0.25">
      <c r="A193" s="31">
        <v>119</v>
      </c>
      <c r="B193" s="31">
        <v>59</v>
      </c>
      <c r="C193" s="31">
        <v>63</v>
      </c>
      <c r="D193" s="33">
        <v>0.29412378573257703</v>
      </c>
      <c r="E193" s="31">
        <v>308</v>
      </c>
      <c r="F193" s="31">
        <v>6.25E-2</v>
      </c>
      <c r="G193" s="31">
        <v>400</v>
      </c>
      <c r="H193" s="31">
        <v>1.6260162601626018E-2</v>
      </c>
      <c r="I193" s="36">
        <f t="shared" si="22"/>
        <v>-6.9228939073782092</v>
      </c>
      <c r="J193" s="36">
        <f t="shared" si="23"/>
        <v>2.2125458991033168E-12</v>
      </c>
      <c r="K193" s="36">
        <f t="shared" si="24"/>
        <v>-6.9603992026864336</v>
      </c>
      <c r="L193" s="36">
        <f t="shared" si="25"/>
        <v>1.6965493103913071E-12</v>
      </c>
      <c r="M193" s="35">
        <f t="shared" si="26"/>
        <v>3.533716643154988E-12</v>
      </c>
      <c r="N193" s="35">
        <v>0.1</v>
      </c>
      <c r="O193" s="35">
        <f t="shared" si="27"/>
        <v>9.9999999992932583E-3</v>
      </c>
      <c r="P193" s="31">
        <f t="shared" si="28"/>
        <v>9.9999999992932583E-3</v>
      </c>
      <c r="Q193" s="31">
        <f t="shared" si="29"/>
        <v>0.99999999996466282</v>
      </c>
      <c r="R193" s="31">
        <f t="shared" si="30"/>
        <v>0.99999999996466282</v>
      </c>
      <c r="S193">
        <f t="shared" si="31"/>
        <v>9.9999999996466291E-2</v>
      </c>
      <c r="T193" s="31">
        <f t="shared" si="32"/>
        <v>1</v>
      </c>
      <c r="U193" s="31"/>
      <c r="V193" s="31"/>
      <c r="W193" s="31"/>
      <c r="X193" s="31"/>
      <c r="Y193" s="31"/>
    </row>
    <row r="194" spans="1:25" x14ac:dyDescent="0.25">
      <c r="A194" s="31">
        <v>120</v>
      </c>
      <c r="B194" s="31">
        <v>60</v>
      </c>
      <c r="C194" s="31">
        <v>63</v>
      </c>
      <c r="D194" s="33">
        <v>0.29422718303608297</v>
      </c>
      <c r="E194" s="31">
        <v>289.39999999999998</v>
      </c>
      <c r="F194" s="31">
        <v>6.25E-2</v>
      </c>
      <c r="G194" s="31">
        <v>400</v>
      </c>
      <c r="H194" s="31">
        <v>1.2195121951219513E-2</v>
      </c>
      <c r="I194" s="36">
        <f t="shared" si="22"/>
        <v>-9.9213684110325655</v>
      </c>
      <c r="J194" s="36">
        <f t="shared" si="23"/>
        <v>1.6805800254515843E-23</v>
      </c>
      <c r="K194" s="36">
        <f t="shared" si="24"/>
        <v>-9.9538603678679429</v>
      </c>
      <c r="L194" s="36">
        <f t="shared" si="25"/>
        <v>1.2129312441617232E-23</v>
      </c>
      <c r="M194" s="35">
        <f t="shared" si="26"/>
        <v>1.5570169194262815E-23</v>
      </c>
      <c r="N194" s="35">
        <v>0.1</v>
      </c>
      <c r="O194" s="35">
        <f t="shared" si="27"/>
        <v>1.0000000000000002E-2</v>
      </c>
      <c r="P194" s="31">
        <f t="shared" si="28"/>
        <v>1.0000000000000002E-2</v>
      </c>
      <c r="Q194" s="31">
        <f t="shared" si="29"/>
        <v>1</v>
      </c>
      <c r="R194" s="31">
        <f t="shared" si="30"/>
        <v>1</v>
      </c>
      <c r="S194">
        <f t="shared" si="31"/>
        <v>0.1</v>
      </c>
      <c r="T194" s="31">
        <f t="shared" si="32"/>
        <v>1</v>
      </c>
      <c r="U194" s="31"/>
      <c r="V194" s="31"/>
      <c r="W194" s="31"/>
      <c r="X194" s="31"/>
      <c r="Y194" s="31"/>
    </row>
    <row r="195" spans="1:25" x14ac:dyDescent="0.25">
      <c r="A195" s="31">
        <v>121</v>
      </c>
      <c r="B195" s="31">
        <v>61</v>
      </c>
      <c r="C195" s="31">
        <v>63</v>
      </c>
      <c r="D195" s="35">
        <v>0.30583124826326025</v>
      </c>
      <c r="E195" s="31">
        <v>276.85000000000002</v>
      </c>
      <c r="F195" s="31">
        <v>6.25E-2</v>
      </c>
      <c r="G195" s="31">
        <v>400</v>
      </c>
      <c r="H195" s="31">
        <v>8.130081300813009E-3</v>
      </c>
      <c r="I195" s="36">
        <f t="shared" ref="I195:I258" si="33">(LN(E195/G195)+(F195+(D195^2)/2)*H195)/(D195*H195^0.5)</f>
        <v>-13.31237393052964</v>
      </c>
      <c r="J195" s="36">
        <f t="shared" ref="J195:J258" si="34">NORMSDIST(I195)</f>
        <v>9.8074393674418871E-41</v>
      </c>
      <c r="K195" s="36">
        <f t="shared" ref="K195:K258" si="35">I195-(D195*H195^(0.5))</f>
        <v>-13.339949805518781</v>
      </c>
      <c r="L195" s="36">
        <f t="shared" ref="L195:L258" si="36">NORMSDIST(K195)</f>
        <v>6.7775387057166411E-41</v>
      </c>
      <c r="M195" s="36">
        <f t="shared" ref="M195:M258" si="37">(E195*J195)-(G195*(EXP(-F195*H195))*L195)</f>
        <v>5.5513051794045591E-41</v>
      </c>
      <c r="N195" s="31">
        <v>0.05</v>
      </c>
      <c r="O195" s="35">
        <f t="shared" ref="O195:O258" si="38">(N195-M195)^2</f>
        <v>2.5000000000000005E-3</v>
      </c>
      <c r="P195" s="31">
        <f t="shared" ref="P195:P258" si="39">(M195-N195)^2</f>
        <v>2.5000000000000005E-3</v>
      </c>
      <c r="Q195" s="31">
        <f t="shared" ref="Q195:Q258" si="40">(ABS(N195-M195)/N195)</f>
        <v>1</v>
      </c>
      <c r="R195" s="31">
        <f t="shared" ref="R195:R258" si="41">ABS(N195-M195)/N195</f>
        <v>1</v>
      </c>
      <c r="S195">
        <f t="shared" ref="S195:S258" si="42">N195-M195</f>
        <v>0.05</v>
      </c>
      <c r="T195" s="31">
        <f t="shared" ref="T195:T258" si="43">IF(S195&lt;0,0,1)</f>
        <v>1</v>
      </c>
      <c r="U195" s="31"/>
      <c r="V195" s="31"/>
      <c r="W195" s="31"/>
      <c r="X195" s="31"/>
      <c r="Y195" s="31"/>
    </row>
    <row r="196" spans="1:25" x14ac:dyDescent="0.25">
      <c r="A196" s="31">
        <v>122</v>
      </c>
      <c r="B196" s="31">
        <v>62</v>
      </c>
      <c r="C196" s="31">
        <v>63</v>
      </c>
      <c r="D196" s="35">
        <v>0.31103265759960796</v>
      </c>
      <c r="E196" s="31">
        <v>271.05</v>
      </c>
      <c r="F196" s="31">
        <v>6.25E-2</v>
      </c>
      <c r="G196" s="31">
        <v>400</v>
      </c>
      <c r="H196" s="31">
        <v>4.0650406504065045E-3</v>
      </c>
      <c r="I196" s="36">
        <f t="shared" si="33"/>
        <v>-19.601435947904609</v>
      </c>
      <c r="J196" s="36">
        <f t="shared" si="34"/>
        <v>7.5160824328489023E-86</v>
      </c>
      <c r="K196" s="36">
        <f t="shared" si="35"/>
        <v>-19.62126666585338</v>
      </c>
      <c r="L196" s="36">
        <f t="shared" si="36"/>
        <v>5.0892571568288722E-86</v>
      </c>
      <c r="M196" s="36">
        <f t="shared" si="37"/>
        <v>2.0484159269441238E-86</v>
      </c>
      <c r="N196" s="31">
        <v>0.1</v>
      </c>
      <c r="O196" s="35">
        <f t="shared" si="38"/>
        <v>1.0000000000000002E-2</v>
      </c>
      <c r="P196" s="31">
        <f t="shared" si="39"/>
        <v>1.0000000000000002E-2</v>
      </c>
      <c r="Q196" s="31">
        <f t="shared" si="40"/>
        <v>1</v>
      </c>
      <c r="R196" s="31">
        <f t="shared" si="41"/>
        <v>1</v>
      </c>
      <c r="S196">
        <f t="shared" si="42"/>
        <v>0.1</v>
      </c>
      <c r="T196" s="31">
        <f t="shared" si="43"/>
        <v>1</v>
      </c>
      <c r="U196" s="31"/>
      <c r="V196" s="31"/>
      <c r="W196" s="31"/>
      <c r="X196" s="31"/>
      <c r="Y196" s="31"/>
    </row>
    <row r="197" spans="1:25" x14ac:dyDescent="0.25">
      <c r="A197" s="31">
        <v>124</v>
      </c>
      <c r="B197" s="31">
        <v>1</v>
      </c>
      <c r="C197" s="31">
        <v>19</v>
      </c>
      <c r="D197" s="35">
        <v>0.31393543114631922</v>
      </c>
      <c r="E197" s="31">
        <v>266.7</v>
      </c>
      <c r="F197" s="31">
        <v>6.25E-2</v>
      </c>
      <c r="G197" s="31">
        <v>300</v>
      </c>
      <c r="H197" s="31">
        <v>7.3170731707317069E-2</v>
      </c>
      <c r="I197" s="36">
        <f t="shared" si="33"/>
        <v>-1.2892066132892537</v>
      </c>
      <c r="J197" s="36">
        <f t="shared" si="34"/>
        <v>9.866313325816066E-2</v>
      </c>
      <c r="K197" s="36">
        <f t="shared" si="35"/>
        <v>-1.3741264269425131</v>
      </c>
      <c r="L197" s="36">
        <f t="shared" si="36"/>
        <v>8.4701218232817371E-2</v>
      </c>
      <c r="M197" s="36">
        <f t="shared" si="37"/>
        <v>1.0190327995442736</v>
      </c>
      <c r="N197" s="31">
        <v>2.4</v>
      </c>
      <c r="O197" s="35">
        <f t="shared" si="38"/>
        <v>1.907070408734526</v>
      </c>
      <c r="P197" s="31">
        <f t="shared" si="39"/>
        <v>1.907070408734526</v>
      </c>
      <c r="Q197" s="31">
        <f t="shared" si="40"/>
        <v>0.57540300018988599</v>
      </c>
      <c r="R197" s="31">
        <f t="shared" si="41"/>
        <v>0.57540300018988599</v>
      </c>
      <c r="S197">
        <f t="shared" si="42"/>
        <v>1.3809672004557263</v>
      </c>
      <c r="T197" s="31">
        <f t="shared" si="43"/>
        <v>1</v>
      </c>
      <c r="U197" s="31"/>
      <c r="V197" s="31"/>
      <c r="W197" s="31"/>
      <c r="X197" s="31"/>
      <c r="Y197" s="31"/>
    </row>
    <row r="198" spans="1:25" x14ac:dyDescent="0.25">
      <c r="A198" s="31">
        <v>124</v>
      </c>
      <c r="B198" s="31">
        <v>1</v>
      </c>
      <c r="C198" s="31">
        <v>42</v>
      </c>
      <c r="D198" s="35">
        <v>0.31393543114631922</v>
      </c>
      <c r="E198" s="31">
        <v>266.7</v>
      </c>
      <c r="F198" s="31">
        <v>6.25E-2</v>
      </c>
      <c r="G198" s="31">
        <v>300</v>
      </c>
      <c r="H198" s="31">
        <v>0.16666666666666666</v>
      </c>
      <c r="I198" s="36">
        <f t="shared" si="33"/>
        <v>-0.77267195867736582</v>
      </c>
      <c r="J198" s="36">
        <f t="shared" si="34"/>
        <v>0.21985827303270492</v>
      </c>
      <c r="K198" s="36">
        <f t="shared" si="35"/>
        <v>-0.90083556175888646</v>
      </c>
      <c r="L198" s="36">
        <f t="shared" si="36"/>
        <v>0.18383787828919365</v>
      </c>
      <c r="M198" s="36">
        <f t="shared" si="37"/>
        <v>4.0563495101716001</v>
      </c>
      <c r="N198" s="31">
        <v>6.7</v>
      </c>
      <c r="O198" s="35">
        <f t="shared" si="38"/>
        <v>6.9888879123699397</v>
      </c>
      <c r="P198" s="31">
        <f t="shared" si="39"/>
        <v>6.9888879123699397</v>
      </c>
      <c r="Q198" s="31">
        <f t="shared" si="40"/>
        <v>0.39457469997438804</v>
      </c>
      <c r="R198" s="31">
        <f t="shared" si="41"/>
        <v>0.39457469997438804</v>
      </c>
      <c r="S198">
        <f t="shared" si="42"/>
        <v>2.6436504898284001</v>
      </c>
      <c r="T198" s="31">
        <f t="shared" si="43"/>
        <v>1</v>
      </c>
      <c r="U198" s="31"/>
      <c r="V198" s="31"/>
      <c r="W198" s="31"/>
      <c r="X198" s="31"/>
      <c r="Y198" s="31"/>
    </row>
    <row r="199" spans="1:25" x14ac:dyDescent="0.25">
      <c r="A199" s="31">
        <v>125</v>
      </c>
      <c r="B199" s="31">
        <v>2</v>
      </c>
      <c r="C199" s="31">
        <v>19</v>
      </c>
      <c r="D199" s="35">
        <v>0.31222933470931286</v>
      </c>
      <c r="E199" s="31">
        <v>269.45</v>
      </c>
      <c r="F199" s="31">
        <v>6.25E-2</v>
      </c>
      <c r="G199" s="31">
        <v>300</v>
      </c>
      <c r="H199" s="31">
        <v>6.910569105691057E-2</v>
      </c>
      <c r="I199" s="36">
        <f t="shared" si="33"/>
        <v>-1.2148344624837286</v>
      </c>
      <c r="J199" s="36">
        <f t="shared" si="34"/>
        <v>0.11221461695625146</v>
      </c>
      <c r="K199" s="36">
        <f t="shared" si="35"/>
        <v>-1.2969131892341164</v>
      </c>
      <c r="L199" s="36">
        <f t="shared" si="36"/>
        <v>9.7330528943611647E-2</v>
      </c>
      <c r="M199" s="36">
        <f t="shared" si="37"/>
        <v>1.1629121495082764</v>
      </c>
      <c r="N199" s="31">
        <v>2.4</v>
      </c>
      <c r="O199" s="35">
        <f t="shared" si="38"/>
        <v>1.5303863498342329</v>
      </c>
      <c r="P199" s="31">
        <f t="shared" si="39"/>
        <v>1.5303863498342329</v>
      </c>
      <c r="Q199" s="31">
        <f t="shared" si="40"/>
        <v>0.51545327103821814</v>
      </c>
      <c r="R199" s="31">
        <f t="shared" si="41"/>
        <v>0.51545327103821814</v>
      </c>
      <c r="S199">
        <f t="shared" si="42"/>
        <v>1.2370878504917235</v>
      </c>
      <c r="T199" s="31">
        <f t="shared" si="43"/>
        <v>1</v>
      </c>
      <c r="U199" s="31"/>
      <c r="V199" s="31"/>
      <c r="W199" s="31"/>
      <c r="X199" s="31"/>
      <c r="Y199" s="31"/>
    </row>
    <row r="200" spans="1:25" x14ac:dyDescent="0.25">
      <c r="A200" s="31">
        <v>125</v>
      </c>
      <c r="B200" s="31">
        <v>2</v>
      </c>
      <c r="C200" s="31">
        <v>42</v>
      </c>
      <c r="D200" s="35">
        <v>0.31222933470931286</v>
      </c>
      <c r="E200" s="31">
        <v>269.45</v>
      </c>
      <c r="F200" s="31">
        <v>6.25E-2</v>
      </c>
      <c r="G200" s="31">
        <v>300</v>
      </c>
      <c r="H200" s="31">
        <v>0.16260162601626016</v>
      </c>
      <c r="I200" s="36">
        <f t="shared" si="33"/>
        <v>-0.70936538179335762</v>
      </c>
      <c r="J200" s="36">
        <f t="shared" si="34"/>
        <v>0.23904888231553081</v>
      </c>
      <c r="K200" s="36">
        <f t="shared" si="35"/>
        <v>-0.83526840128679247</v>
      </c>
      <c r="L200" s="36">
        <f t="shared" si="36"/>
        <v>0.20178330227139224</v>
      </c>
      <c r="M200" s="36">
        <f t="shared" si="37"/>
        <v>4.4888082350837877</v>
      </c>
      <c r="N200" s="31">
        <v>7.2</v>
      </c>
      <c r="O200" s="35">
        <f t="shared" si="38"/>
        <v>7.3505607861494875</v>
      </c>
      <c r="P200" s="31">
        <f t="shared" si="39"/>
        <v>7.3505607861494875</v>
      </c>
      <c r="Q200" s="31">
        <f t="shared" si="40"/>
        <v>0.37655441179391841</v>
      </c>
      <c r="R200" s="31">
        <f t="shared" si="41"/>
        <v>0.37655441179391841</v>
      </c>
      <c r="S200">
        <f t="shared" si="42"/>
        <v>2.7111917649162125</v>
      </c>
      <c r="T200" s="31">
        <f t="shared" si="43"/>
        <v>1</v>
      </c>
      <c r="U200" s="31"/>
      <c r="V200" s="31"/>
      <c r="W200" s="31"/>
      <c r="X200" s="31"/>
      <c r="Y200" s="31"/>
    </row>
    <row r="201" spans="1:25" x14ac:dyDescent="0.25">
      <c r="A201" s="31">
        <v>126</v>
      </c>
      <c r="B201" s="31">
        <v>3</v>
      </c>
      <c r="C201" s="31">
        <v>19</v>
      </c>
      <c r="D201" s="35">
        <v>0.31176093289189022</v>
      </c>
      <c r="E201" s="31">
        <v>267.05</v>
      </c>
      <c r="F201" s="31">
        <v>6.25E-2</v>
      </c>
      <c r="G201" s="31">
        <v>300</v>
      </c>
      <c r="H201" s="31">
        <v>6.5040650406504072E-2</v>
      </c>
      <c r="I201" s="36">
        <f t="shared" si="33"/>
        <v>-1.3724391094650272</v>
      </c>
      <c r="J201" s="36">
        <f t="shared" si="34"/>
        <v>8.4963391090030788E-2</v>
      </c>
      <c r="K201" s="36">
        <f t="shared" si="35"/>
        <v>-1.4519477138069359</v>
      </c>
      <c r="L201" s="36">
        <f t="shared" si="36"/>
        <v>7.3258072064008958E-2</v>
      </c>
      <c r="M201" s="36">
        <f t="shared" si="37"/>
        <v>0.80120974590002803</v>
      </c>
      <c r="N201" s="31">
        <v>1.9</v>
      </c>
      <c r="O201" s="35">
        <f t="shared" si="38"/>
        <v>1.2073400225050808</v>
      </c>
      <c r="P201" s="31">
        <f t="shared" si="39"/>
        <v>1.2073400225050808</v>
      </c>
      <c r="Q201" s="31">
        <f t="shared" si="40"/>
        <v>0.57831066005261678</v>
      </c>
      <c r="R201" s="31">
        <f t="shared" si="41"/>
        <v>0.57831066005261678</v>
      </c>
      <c r="S201">
        <f t="shared" si="42"/>
        <v>1.0987902540999719</v>
      </c>
      <c r="T201" s="31">
        <f t="shared" si="43"/>
        <v>1</v>
      </c>
      <c r="U201" s="31"/>
      <c r="V201" s="31"/>
      <c r="W201" s="31"/>
      <c r="X201" s="31"/>
      <c r="Y201" s="31"/>
    </row>
    <row r="202" spans="1:25" x14ac:dyDescent="0.25">
      <c r="A202" s="31">
        <v>126</v>
      </c>
      <c r="B202" s="31">
        <v>3</v>
      </c>
      <c r="C202" s="31">
        <v>42</v>
      </c>
      <c r="D202" s="35">
        <v>0.31176093289189022</v>
      </c>
      <c r="E202" s="31">
        <v>267.05</v>
      </c>
      <c r="F202" s="31">
        <v>6.25E-2</v>
      </c>
      <c r="G202" s="31">
        <v>300</v>
      </c>
      <c r="H202" s="31">
        <v>0.15853658536585366</v>
      </c>
      <c r="I202" s="36">
        <f t="shared" si="33"/>
        <v>-0.79538674716806401</v>
      </c>
      <c r="J202" s="36">
        <f t="shared" si="34"/>
        <v>0.21319428334076151</v>
      </c>
      <c r="K202" s="36">
        <f t="shared" si="35"/>
        <v>-0.91951951591073122</v>
      </c>
      <c r="L202" s="36">
        <f t="shared" si="36"/>
        <v>0.17891195127217455</v>
      </c>
      <c r="M202" s="36">
        <f t="shared" si="37"/>
        <v>3.7891485377030207</v>
      </c>
      <c r="N202" s="31">
        <v>6.05</v>
      </c>
      <c r="O202" s="35">
        <f t="shared" si="38"/>
        <v>5.1114493345703886</v>
      </c>
      <c r="P202" s="31">
        <f t="shared" si="39"/>
        <v>5.1114493345703886</v>
      </c>
      <c r="Q202" s="31">
        <f t="shared" si="40"/>
        <v>0.37369445657801309</v>
      </c>
      <c r="R202" s="31">
        <f t="shared" si="41"/>
        <v>0.37369445657801309</v>
      </c>
      <c r="S202">
        <f t="shared" si="42"/>
        <v>2.2608514622969791</v>
      </c>
      <c r="T202" s="31">
        <f t="shared" si="43"/>
        <v>1</v>
      </c>
      <c r="U202" s="31"/>
      <c r="V202" s="31"/>
      <c r="W202" s="31"/>
      <c r="X202" s="31"/>
      <c r="Y202" s="31"/>
    </row>
    <row r="203" spans="1:25" x14ac:dyDescent="0.25">
      <c r="A203" s="31">
        <v>127</v>
      </c>
      <c r="B203" s="31">
        <v>4</v>
      </c>
      <c r="C203" s="31">
        <v>19</v>
      </c>
      <c r="D203" s="35">
        <v>0.30771662218842688</v>
      </c>
      <c r="E203" s="31">
        <v>261.55</v>
      </c>
      <c r="F203" s="31">
        <v>6.25E-2</v>
      </c>
      <c r="G203" s="31">
        <v>300</v>
      </c>
      <c r="H203" s="31">
        <v>6.097560975609756E-2</v>
      </c>
      <c r="I203" s="36">
        <f t="shared" si="33"/>
        <v>-1.7169020696759079</v>
      </c>
      <c r="J203" s="36">
        <f t="shared" si="34"/>
        <v>4.2998533343535872E-2</v>
      </c>
      <c r="K203" s="36">
        <f t="shared" si="35"/>
        <v>-1.7928872734550452</v>
      </c>
      <c r="L203" s="36">
        <f t="shared" si="36"/>
        <v>3.6495475351433444E-2</v>
      </c>
      <c r="M203" s="36">
        <f t="shared" si="37"/>
        <v>0.33926939490637942</v>
      </c>
      <c r="N203" s="31">
        <v>1.2</v>
      </c>
      <c r="O203" s="35">
        <f t="shared" si="38"/>
        <v>0.74085717454483013</v>
      </c>
      <c r="P203" s="31">
        <f t="shared" si="39"/>
        <v>0.74085717454483013</v>
      </c>
      <c r="Q203" s="31">
        <f t="shared" si="40"/>
        <v>0.71727550424468378</v>
      </c>
      <c r="R203" s="31">
        <f t="shared" si="41"/>
        <v>0.71727550424468378</v>
      </c>
      <c r="S203">
        <f t="shared" si="42"/>
        <v>0.86073060509362054</v>
      </c>
      <c r="T203" s="31">
        <f t="shared" si="43"/>
        <v>1</v>
      </c>
      <c r="U203" s="31"/>
      <c r="V203" s="31"/>
      <c r="W203" s="31"/>
      <c r="X203" s="31"/>
      <c r="Y203" s="31"/>
    </row>
    <row r="204" spans="1:25" x14ac:dyDescent="0.25">
      <c r="A204" s="31">
        <v>127</v>
      </c>
      <c r="B204" s="31">
        <v>4</v>
      </c>
      <c r="C204" s="31">
        <v>42</v>
      </c>
      <c r="D204" s="35">
        <v>0.30771662218842688</v>
      </c>
      <c r="E204" s="31">
        <v>261.55</v>
      </c>
      <c r="F204" s="31">
        <v>6.25E-2</v>
      </c>
      <c r="G204" s="31">
        <v>300</v>
      </c>
      <c r="H204" s="31">
        <v>0.15447154471544716</v>
      </c>
      <c r="I204" s="36">
        <f t="shared" si="33"/>
        <v>-0.99377927735194049</v>
      </c>
      <c r="J204" s="36">
        <f t="shared" si="34"/>
        <v>0.16016516848518711</v>
      </c>
      <c r="K204" s="36">
        <f t="shared" si="35"/>
        <v>-1.1147207357378242</v>
      </c>
      <c r="L204" s="36">
        <f t="shared" si="36"/>
        <v>0.13248505617851764</v>
      </c>
      <c r="M204" s="36">
        <f t="shared" si="37"/>
        <v>2.5275585555442035</v>
      </c>
      <c r="N204" s="31">
        <v>4.5999999999999996</v>
      </c>
      <c r="O204" s="35">
        <f t="shared" si="38"/>
        <v>4.2950135406980268</v>
      </c>
      <c r="P204" s="31">
        <f t="shared" si="39"/>
        <v>4.2950135406980268</v>
      </c>
      <c r="Q204" s="31">
        <f t="shared" si="40"/>
        <v>0.45053074879473831</v>
      </c>
      <c r="R204" s="31">
        <f t="shared" si="41"/>
        <v>0.45053074879473831</v>
      </c>
      <c r="S204">
        <f t="shared" si="42"/>
        <v>2.0724414444557961</v>
      </c>
      <c r="T204" s="31">
        <f t="shared" si="43"/>
        <v>1</v>
      </c>
      <c r="U204" s="31"/>
      <c r="V204" s="31"/>
      <c r="W204" s="31"/>
      <c r="X204" s="31"/>
      <c r="Y204" s="31"/>
    </row>
    <row r="205" spans="1:25" x14ac:dyDescent="0.25">
      <c r="A205" s="31">
        <v>128</v>
      </c>
      <c r="B205" s="31">
        <v>5</v>
      </c>
      <c r="C205" s="31">
        <v>19</v>
      </c>
      <c r="D205" s="35">
        <v>0.30756814040916103</v>
      </c>
      <c r="E205" s="31">
        <v>270.85000000000002</v>
      </c>
      <c r="F205" s="31">
        <v>6.25E-2</v>
      </c>
      <c r="G205" s="31">
        <v>300</v>
      </c>
      <c r="H205" s="31">
        <v>5.6910569105691054E-2</v>
      </c>
      <c r="I205" s="36">
        <f t="shared" si="33"/>
        <v>-1.3079504076144119</v>
      </c>
      <c r="J205" s="36">
        <f t="shared" si="34"/>
        <v>9.5445065296615311E-2</v>
      </c>
      <c r="K205" s="36">
        <f t="shared" si="35"/>
        <v>-1.3813236669025408</v>
      </c>
      <c r="L205" s="36">
        <f t="shared" si="36"/>
        <v>8.3589732224274155E-2</v>
      </c>
      <c r="M205" s="36">
        <f t="shared" si="37"/>
        <v>0.86341418508481027</v>
      </c>
      <c r="N205" s="31">
        <v>1.85</v>
      </c>
      <c r="O205" s="35">
        <f t="shared" si="38"/>
        <v>0.97335157019186913</v>
      </c>
      <c r="P205" s="31">
        <f t="shared" si="39"/>
        <v>0.97335157019186913</v>
      </c>
      <c r="Q205" s="31">
        <f t="shared" si="40"/>
        <v>0.53328962968388638</v>
      </c>
      <c r="R205" s="31">
        <f t="shared" si="41"/>
        <v>0.53328962968388638</v>
      </c>
      <c r="S205">
        <f t="shared" si="42"/>
        <v>0.98658581491518982</v>
      </c>
      <c r="T205" s="31">
        <f t="shared" si="43"/>
        <v>1</v>
      </c>
      <c r="U205" s="31"/>
      <c r="V205" s="31"/>
      <c r="W205" s="31"/>
      <c r="X205" s="31"/>
      <c r="Y205" s="31"/>
    </row>
    <row r="206" spans="1:25" x14ac:dyDescent="0.25">
      <c r="A206" s="31">
        <v>128</v>
      </c>
      <c r="B206" s="31">
        <v>5</v>
      </c>
      <c r="C206" s="31">
        <v>42</v>
      </c>
      <c r="D206" s="35">
        <v>0.30756814040916103</v>
      </c>
      <c r="E206" s="31">
        <v>270.85000000000002</v>
      </c>
      <c r="F206" s="31">
        <v>6.25E-2</v>
      </c>
      <c r="G206" s="31">
        <v>300</v>
      </c>
      <c r="H206" s="31">
        <v>0.15040650406504066</v>
      </c>
      <c r="I206" s="36">
        <f t="shared" si="33"/>
        <v>-0.71848952411918199</v>
      </c>
      <c r="J206" s="36">
        <f t="shared" si="34"/>
        <v>0.23622775245249217</v>
      </c>
      <c r="K206" s="36">
        <f t="shared" si="35"/>
        <v>-0.83777145353936766</v>
      </c>
      <c r="L206" s="36">
        <f t="shared" si="36"/>
        <v>0.20107953708312282</v>
      </c>
      <c r="M206" s="36">
        <f t="shared" si="37"/>
        <v>4.2228374367596402</v>
      </c>
      <c r="N206" s="31">
        <v>6.35</v>
      </c>
      <c r="O206" s="35">
        <f t="shared" si="38"/>
        <v>4.524820570451296</v>
      </c>
      <c r="P206" s="31">
        <f t="shared" si="39"/>
        <v>4.524820570451296</v>
      </c>
      <c r="Q206" s="31">
        <f t="shared" si="40"/>
        <v>0.33498623043155268</v>
      </c>
      <c r="R206" s="31">
        <f t="shared" si="41"/>
        <v>0.33498623043155268</v>
      </c>
      <c r="S206">
        <f t="shared" si="42"/>
        <v>2.1271625632403595</v>
      </c>
      <c r="T206" s="31">
        <f t="shared" si="43"/>
        <v>1</v>
      </c>
      <c r="U206" s="31"/>
      <c r="V206" s="31"/>
      <c r="W206" s="31"/>
      <c r="X206" s="31"/>
      <c r="Y206" s="31"/>
    </row>
    <row r="207" spans="1:25" x14ac:dyDescent="0.25">
      <c r="A207" s="31">
        <v>129</v>
      </c>
      <c r="B207" s="31">
        <v>6</v>
      </c>
      <c r="C207" s="31">
        <v>19</v>
      </c>
      <c r="D207" s="35">
        <v>0.30839593661969489</v>
      </c>
      <c r="E207" s="31">
        <v>273.5</v>
      </c>
      <c r="F207" s="31">
        <v>6.25E-2</v>
      </c>
      <c r="G207" s="31">
        <v>300</v>
      </c>
      <c r="H207" s="31">
        <v>5.2845528455284556E-2</v>
      </c>
      <c r="I207" s="36">
        <f t="shared" si="33"/>
        <v>-1.2224494777812973</v>
      </c>
      <c r="J207" s="36">
        <f t="shared" si="34"/>
        <v>0.11076884918739874</v>
      </c>
      <c r="K207" s="36">
        <f t="shared" si="35"/>
        <v>-1.2933440146609048</v>
      </c>
      <c r="L207" s="36">
        <f t="shared" si="36"/>
        <v>9.7946052006194675E-2</v>
      </c>
      <c r="M207" s="36">
        <f t="shared" si="37"/>
        <v>1.0083547602530203</v>
      </c>
      <c r="N207" s="31">
        <v>1.8</v>
      </c>
      <c r="O207" s="35">
        <f t="shared" si="38"/>
        <v>0.62670218561405311</v>
      </c>
      <c r="P207" s="31">
        <f t="shared" si="39"/>
        <v>0.62670218561405311</v>
      </c>
      <c r="Q207" s="31">
        <f t="shared" si="40"/>
        <v>0.4398029109705443</v>
      </c>
      <c r="R207" s="31">
        <f t="shared" si="41"/>
        <v>0.4398029109705443</v>
      </c>
      <c r="S207">
        <f t="shared" si="42"/>
        <v>0.79164523974697976</v>
      </c>
      <c r="T207" s="31">
        <f t="shared" si="43"/>
        <v>1</v>
      </c>
      <c r="U207" s="31"/>
      <c r="V207" s="31"/>
      <c r="W207" s="31"/>
      <c r="X207" s="31"/>
      <c r="Y207" s="31"/>
    </row>
    <row r="208" spans="1:25" x14ac:dyDescent="0.25">
      <c r="A208" s="31">
        <v>129</v>
      </c>
      <c r="B208" s="31">
        <v>6</v>
      </c>
      <c r="C208" s="31">
        <v>42</v>
      </c>
      <c r="D208" s="35">
        <v>0.30839593661969489</v>
      </c>
      <c r="E208" s="31">
        <v>273.5</v>
      </c>
      <c r="F208" s="31">
        <v>6.25E-2</v>
      </c>
      <c r="G208" s="31">
        <v>300</v>
      </c>
      <c r="H208" s="31">
        <v>0.14634146341463414</v>
      </c>
      <c r="I208" s="36">
        <f t="shared" si="33"/>
        <v>-0.64738267229645508</v>
      </c>
      <c r="J208" s="36">
        <f t="shared" si="34"/>
        <v>0.25869215381153332</v>
      </c>
      <c r="K208" s="36">
        <f t="shared" si="35"/>
        <v>-0.76535831285169986</v>
      </c>
      <c r="L208" s="36">
        <f t="shared" si="36"/>
        <v>0.22202910461323067</v>
      </c>
      <c r="M208" s="36">
        <f t="shared" si="37"/>
        <v>4.7500212645394555</v>
      </c>
      <c r="N208" s="31">
        <v>7</v>
      </c>
      <c r="O208" s="35">
        <f t="shared" si="38"/>
        <v>5.0624043100246308</v>
      </c>
      <c r="P208" s="31">
        <f t="shared" si="39"/>
        <v>5.0624043100246308</v>
      </c>
      <c r="Q208" s="31">
        <f t="shared" si="40"/>
        <v>0.32142553363722065</v>
      </c>
      <c r="R208" s="31">
        <f t="shared" si="41"/>
        <v>0.32142553363722065</v>
      </c>
      <c r="S208">
        <f t="shared" si="42"/>
        <v>2.2499787354605445</v>
      </c>
      <c r="T208" s="31">
        <f t="shared" si="43"/>
        <v>1</v>
      </c>
      <c r="U208" s="31"/>
      <c r="V208" s="31"/>
      <c r="W208" s="31"/>
      <c r="X208" s="31"/>
      <c r="Y208" s="31"/>
    </row>
    <row r="209" spans="1:25" x14ac:dyDescent="0.25">
      <c r="A209" s="31">
        <v>130</v>
      </c>
      <c r="B209" s="31">
        <v>7</v>
      </c>
      <c r="C209" s="31">
        <v>19</v>
      </c>
      <c r="D209" s="35">
        <v>0.31301775181852975</v>
      </c>
      <c r="E209" s="31">
        <v>275.45</v>
      </c>
      <c r="F209" s="31">
        <v>6.25E-2</v>
      </c>
      <c r="G209" s="31">
        <v>300</v>
      </c>
      <c r="H209" s="31">
        <v>4.878048780487805E-2</v>
      </c>
      <c r="I209" s="36">
        <f t="shared" si="33"/>
        <v>-1.1562725517890164</v>
      </c>
      <c r="J209" s="36">
        <f t="shared" si="34"/>
        <v>0.12378484593132229</v>
      </c>
      <c r="K209" s="36">
        <f t="shared" si="35"/>
        <v>-1.2254066078326922</v>
      </c>
      <c r="L209" s="36">
        <f t="shared" si="36"/>
        <v>0.11021102924802929</v>
      </c>
      <c r="M209" s="36">
        <f t="shared" si="37"/>
        <v>1.1338763013098685</v>
      </c>
      <c r="N209" s="31">
        <v>1.95</v>
      </c>
      <c r="O209" s="35">
        <f t="shared" si="38"/>
        <v>0.66605789156366046</v>
      </c>
      <c r="P209" s="31">
        <f t="shared" si="39"/>
        <v>0.66605789156366046</v>
      </c>
      <c r="Q209" s="31">
        <f t="shared" si="40"/>
        <v>0.41852497368724689</v>
      </c>
      <c r="R209" s="31">
        <f t="shared" si="41"/>
        <v>0.41852497368724689</v>
      </c>
      <c r="S209">
        <f t="shared" si="42"/>
        <v>0.81612369869013146</v>
      </c>
      <c r="T209" s="31">
        <f t="shared" si="43"/>
        <v>1</v>
      </c>
      <c r="U209" s="31"/>
      <c r="V209" s="31"/>
      <c r="W209" s="31"/>
      <c r="X209" s="31"/>
      <c r="Y209" s="31"/>
    </row>
    <row r="210" spans="1:25" x14ac:dyDescent="0.25">
      <c r="A210" s="31">
        <v>130</v>
      </c>
      <c r="B210" s="31">
        <v>7</v>
      </c>
      <c r="C210" s="31">
        <v>42</v>
      </c>
      <c r="D210" s="35">
        <v>0.31301775181852975</v>
      </c>
      <c r="E210" s="31">
        <v>275.45</v>
      </c>
      <c r="F210" s="31">
        <v>6.25E-2</v>
      </c>
      <c r="G210" s="31">
        <v>300</v>
      </c>
      <c r="H210" s="31">
        <v>0.14227642276422764</v>
      </c>
      <c r="I210" s="36">
        <f t="shared" si="33"/>
        <v>-0.58875755790709494</v>
      </c>
      <c r="J210" s="36">
        <f t="shared" si="34"/>
        <v>0.27801196032221998</v>
      </c>
      <c r="K210" s="36">
        <f t="shared" si="35"/>
        <v>-0.7068264359955343</v>
      </c>
      <c r="L210" s="36">
        <f t="shared" si="36"/>
        <v>0.23983717201278876</v>
      </c>
      <c r="M210" s="36">
        <f t="shared" si="37"/>
        <v>5.2642161275084618</v>
      </c>
      <c r="N210" s="31">
        <v>7.5</v>
      </c>
      <c r="O210" s="35">
        <f t="shared" si="38"/>
        <v>4.9987295244932586</v>
      </c>
      <c r="P210" s="31">
        <f t="shared" si="39"/>
        <v>4.9987295244932586</v>
      </c>
      <c r="Q210" s="31">
        <f t="shared" si="40"/>
        <v>0.29810451633220508</v>
      </c>
      <c r="R210" s="31">
        <f t="shared" si="41"/>
        <v>0.29810451633220508</v>
      </c>
      <c r="S210">
        <f t="shared" si="42"/>
        <v>2.2357838724915382</v>
      </c>
      <c r="T210" s="31">
        <f t="shared" si="43"/>
        <v>1</v>
      </c>
      <c r="U210" s="31"/>
      <c r="V210" s="31"/>
      <c r="W210" s="31"/>
      <c r="X210" s="31"/>
      <c r="Y210" s="31"/>
    </row>
    <row r="211" spans="1:25" x14ac:dyDescent="0.25">
      <c r="A211" s="31">
        <v>131</v>
      </c>
      <c r="B211" s="31">
        <v>8</v>
      </c>
      <c r="C211" s="31">
        <v>19</v>
      </c>
      <c r="D211" s="35">
        <v>0.31337737888633127</v>
      </c>
      <c r="E211" s="31">
        <v>267.8</v>
      </c>
      <c r="F211" s="31">
        <v>6.25E-2</v>
      </c>
      <c r="G211" s="31">
        <v>300</v>
      </c>
      <c r="H211" s="31">
        <v>4.4715447154471545E-2</v>
      </c>
      <c r="I211" s="36">
        <f t="shared" si="33"/>
        <v>-1.6380988488090813</v>
      </c>
      <c r="J211" s="36">
        <f t="shared" si="34"/>
        <v>5.0700537554101102E-2</v>
      </c>
      <c r="K211" s="36">
        <f t="shared" si="35"/>
        <v>-1.7043657149724605</v>
      </c>
      <c r="L211" s="36">
        <f t="shared" si="36"/>
        <v>4.4156392474464005E-2</v>
      </c>
      <c r="M211" s="36">
        <f t="shared" si="37"/>
        <v>0.36765589635806428</v>
      </c>
      <c r="N211" s="31">
        <v>1.2</v>
      </c>
      <c r="O211" s="35">
        <f t="shared" si="38"/>
        <v>0.69279670686749739</v>
      </c>
      <c r="P211" s="31">
        <f t="shared" si="39"/>
        <v>0.69279670686749739</v>
      </c>
      <c r="Q211" s="31">
        <f t="shared" si="40"/>
        <v>0.69362008636827976</v>
      </c>
      <c r="R211" s="31">
        <f t="shared" si="41"/>
        <v>0.69362008636827976</v>
      </c>
      <c r="S211">
        <f t="shared" si="42"/>
        <v>0.83234410364193567</v>
      </c>
      <c r="T211" s="31">
        <f t="shared" si="43"/>
        <v>1</v>
      </c>
      <c r="U211" s="31"/>
      <c r="V211" s="31"/>
      <c r="W211" s="31"/>
      <c r="X211" s="31"/>
      <c r="Y211" s="31"/>
    </row>
    <row r="212" spans="1:25" x14ac:dyDescent="0.25">
      <c r="A212" s="31">
        <v>131</v>
      </c>
      <c r="B212" s="31">
        <v>8</v>
      </c>
      <c r="C212" s="31">
        <v>42</v>
      </c>
      <c r="D212" s="35">
        <v>0.31337737888633127</v>
      </c>
      <c r="E212" s="31">
        <v>267.8</v>
      </c>
      <c r="F212" s="31">
        <v>6.25E-2</v>
      </c>
      <c r="G212" s="31">
        <v>300</v>
      </c>
      <c r="H212" s="31">
        <v>0.13821138211382114</v>
      </c>
      <c r="I212" s="36">
        <f t="shared" si="33"/>
        <v>-0.84218198683952472</v>
      </c>
      <c r="J212" s="36">
        <f t="shared" si="34"/>
        <v>0.19984304748597478</v>
      </c>
      <c r="K212" s="36">
        <f t="shared" si="35"/>
        <v>-0.9586856413814695</v>
      </c>
      <c r="L212" s="36">
        <f t="shared" si="36"/>
        <v>0.16885856703598345</v>
      </c>
      <c r="M212" s="36">
        <f t="shared" si="37"/>
        <v>3.2961042341048241</v>
      </c>
      <c r="N212" s="31">
        <v>6.4</v>
      </c>
      <c r="O212" s="35">
        <f t="shared" si="38"/>
        <v>9.6341689255420029</v>
      </c>
      <c r="P212" s="31">
        <f t="shared" si="39"/>
        <v>9.6341689255420029</v>
      </c>
      <c r="Q212" s="31">
        <f t="shared" si="40"/>
        <v>0.48498371342112129</v>
      </c>
      <c r="R212" s="31">
        <f t="shared" si="41"/>
        <v>0.48498371342112129</v>
      </c>
      <c r="S212">
        <f t="shared" si="42"/>
        <v>3.1038957658951762</v>
      </c>
      <c r="T212" s="31">
        <f t="shared" si="43"/>
        <v>1</v>
      </c>
      <c r="U212" s="31"/>
      <c r="V212" s="31"/>
      <c r="W212" s="31"/>
      <c r="X212" s="31"/>
      <c r="Y212" s="31"/>
    </row>
    <row r="213" spans="1:25" x14ac:dyDescent="0.25">
      <c r="A213" s="31">
        <v>132</v>
      </c>
      <c r="B213" s="31">
        <v>9</v>
      </c>
      <c r="C213" s="31">
        <v>19</v>
      </c>
      <c r="D213" s="35">
        <v>0.31322111547723386</v>
      </c>
      <c r="E213" s="31">
        <v>266.10000000000002</v>
      </c>
      <c r="F213" s="31">
        <v>6.25E-2</v>
      </c>
      <c r="G213" s="31">
        <v>300</v>
      </c>
      <c r="H213" s="31">
        <v>4.065040650406504E-2</v>
      </c>
      <c r="I213" s="36">
        <f t="shared" si="33"/>
        <v>-1.8269659963766467</v>
      </c>
      <c r="J213" s="36">
        <f t="shared" si="34"/>
        <v>3.3852441084907314E-2</v>
      </c>
      <c r="K213" s="36">
        <f t="shared" si="35"/>
        <v>-1.8901174684258701</v>
      </c>
      <c r="L213" s="36">
        <f t="shared" si="36"/>
        <v>2.9371125670601361E-2</v>
      </c>
      <c r="M213" s="36">
        <f t="shared" si="37"/>
        <v>0.21915498612266937</v>
      </c>
      <c r="N213" s="31">
        <v>0.95</v>
      </c>
      <c r="O213" s="35">
        <f t="shared" si="38"/>
        <v>0.53413443430935559</v>
      </c>
      <c r="P213" s="31">
        <f t="shared" si="39"/>
        <v>0.53413443430935559</v>
      </c>
      <c r="Q213" s="31">
        <f t="shared" si="40"/>
        <v>0.76931054092350593</v>
      </c>
      <c r="R213" s="31">
        <f t="shared" si="41"/>
        <v>0.76931054092350593</v>
      </c>
      <c r="S213">
        <f t="shared" si="42"/>
        <v>0.73084501387733058</v>
      </c>
      <c r="T213" s="31">
        <f t="shared" si="43"/>
        <v>1</v>
      </c>
      <c r="U213" s="31"/>
      <c r="V213" s="31"/>
      <c r="W213" s="31"/>
      <c r="X213" s="31"/>
      <c r="Y213" s="31"/>
    </row>
    <row r="214" spans="1:25" x14ac:dyDescent="0.25">
      <c r="A214" s="31">
        <v>132</v>
      </c>
      <c r="B214" s="31">
        <v>9</v>
      </c>
      <c r="C214" s="31">
        <v>42</v>
      </c>
      <c r="D214" s="35">
        <v>0.31322111547723386</v>
      </c>
      <c r="E214" s="31">
        <v>266.10000000000002</v>
      </c>
      <c r="F214" s="31">
        <v>6.25E-2</v>
      </c>
      <c r="G214" s="31">
        <v>300</v>
      </c>
      <c r="H214" s="31">
        <v>0.13414634146341464</v>
      </c>
      <c r="I214" s="36">
        <f t="shared" si="33"/>
        <v>-0.91479650357882214</v>
      </c>
      <c r="J214" s="36">
        <f t="shared" si="34"/>
        <v>0.18014923534508906</v>
      </c>
      <c r="K214" s="36">
        <f t="shared" si="35"/>
        <v>-1.0295168496057876</v>
      </c>
      <c r="L214" s="36">
        <f t="shared" si="36"/>
        <v>0.15161843305314091</v>
      </c>
      <c r="M214" s="36">
        <f t="shared" si="37"/>
        <v>2.831944729250587</v>
      </c>
      <c r="N214" s="31">
        <v>5.45</v>
      </c>
      <c r="O214" s="35">
        <f t="shared" si="38"/>
        <v>6.8542134006987832</v>
      </c>
      <c r="P214" s="31">
        <f t="shared" si="39"/>
        <v>6.8542134006987832</v>
      </c>
      <c r="Q214" s="31">
        <f t="shared" si="40"/>
        <v>0.48037711389897486</v>
      </c>
      <c r="R214" s="31">
        <f t="shared" si="41"/>
        <v>0.48037711389897486</v>
      </c>
      <c r="S214">
        <f t="shared" si="42"/>
        <v>2.6180552707494131</v>
      </c>
      <c r="T214" s="31">
        <f t="shared" si="43"/>
        <v>1</v>
      </c>
      <c r="U214" s="31"/>
      <c r="V214" s="31"/>
      <c r="W214" s="31"/>
      <c r="X214" s="31"/>
      <c r="Y214" s="31"/>
    </row>
    <row r="215" spans="1:25" x14ac:dyDescent="0.25">
      <c r="A215" s="31">
        <v>132</v>
      </c>
      <c r="B215" s="31">
        <v>9</v>
      </c>
      <c r="C215" s="31">
        <v>60</v>
      </c>
      <c r="D215" s="35">
        <v>0.31322111547723386</v>
      </c>
      <c r="E215" s="31">
        <v>266.10000000000002</v>
      </c>
      <c r="F215" s="31">
        <v>6.25E-2</v>
      </c>
      <c r="G215" s="31">
        <v>300</v>
      </c>
      <c r="H215" s="31">
        <v>0.2073170731707317</v>
      </c>
      <c r="I215" s="36">
        <f t="shared" si="33"/>
        <v>-0.67862815494585427</v>
      </c>
      <c r="J215" s="36">
        <f t="shared" si="34"/>
        <v>0.24868674937191537</v>
      </c>
      <c r="K215" s="36">
        <f t="shared" si="35"/>
        <v>-0.82124425835678616</v>
      </c>
      <c r="L215" s="36">
        <f t="shared" si="36"/>
        <v>0.20575357567247873</v>
      </c>
      <c r="M215" s="36">
        <f t="shared" si="37"/>
        <v>5.2441162506967771</v>
      </c>
      <c r="N215" s="31">
        <v>7.5</v>
      </c>
      <c r="O215" s="35">
        <f t="shared" si="38"/>
        <v>5.0890114903703658</v>
      </c>
      <c r="P215" s="31">
        <f t="shared" si="39"/>
        <v>5.0890114903703658</v>
      </c>
      <c r="Q215" s="31">
        <f t="shared" si="40"/>
        <v>0.30078449990709638</v>
      </c>
      <c r="R215" s="31">
        <f t="shared" si="41"/>
        <v>0.30078449990709638</v>
      </c>
      <c r="S215">
        <f t="shared" si="42"/>
        <v>2.2558837493032229</v>
      </c>
      <c r="T215" s="31">
        <f t="shared" si="43"/>
        <v>1</v>
      </c>
      <c r="U215" s="31"/>
      <c r="V215" s="31"/>
      <c r="W215" s="31"/>
      <c r="X215" s="31"/>
      <c r="Y215" s="31"/>
    </row>
    <row r="216" spans="1:25" x14ac:dyDescent="0.25">
      <c r="A216" s="31">
        <v>133</v>
      </c>
      <c r="B216" s="31">
        <v>10</v>
      </c>
      <c r="C216" s="31">
        <v>19</v>
      </c>
      <c r="D216" s="35">
        <v>0.31498304058066612</v>
      </c>
      <c r="E216" s="31">
        <v>263.60000000000002</v>
      </c>
      <c r="F216" s="31">
        <v>6.25E-2</v>
      </c>
      <c r="G216" s="31">
        <v>300</v>
      </c>
      <c r="H216" s="31">
        <v>3.6585365853658534E-2</v>
      </c>
      <c r="I216" s="36">
        <f t="shared" si="33"/>
        <v>-2.0788855881843205</v>
      </c>
      <c r="J216" s="36">
        <f t="shared" si="34"/>
        <v>1.8813933829129558E-2</v>
      </c>
      <c r="K216" s="36">
        <f t="shared" si="35"/>
        <v>-2.1391333436895557</v>
      </c>
      <c r="L216" s="36">
        <f t="shared" si="36"/>
        <v>1.6212435323784462E-2</v>
      </c>
      <c r="M216" s="36">
        <f t="shared" si="37"/>
        <v>0.10673099017463983</v>
      </c>
      <c r="N216" s="31">
        <v>0.8</v>
      </c>
      <c r="O216" s="35">
        <f t="shared" si="38"/>
        <v>0.48062191998423542</v>
      </c>
      <c r="P216" s="31">
        <f t="shared" si="39"/>
        <v>0.48062191998423542</v>
      </c>
      <c r="Q216" s="31">
        <f t="shared" si="40"/>
        <v>0.86658626228170021</v>
      </c>
      <c r="R216" s="31">
        <f t="shared" si="41"/>
        <v>0.86658626228170021</v>
      </c>
      <c r="S216">
        <f t="shared" si="42"/>
        <v>0.69326900982536022</v>
      </c>
      <c r="T216" s="31">
        <f t="shared" si="43"/>
        <v>1</v>
      </c>
      <c r="U216" s="31"/>
      <c r="V216" s="31"/>
      <c r="W216" s="31"/>
      <c r="X216" s="31"/>
      <c r="Y216" s="31"/>
    </row>
    <row r="217" spans="1:25" x14ac:dyDescent="0.25">
      <c r="A217" s="31">
        <v>133</v>
      </c>
      <c r="B217" s="31">
        <v>10</v>
      </c>
      <c r="C217" s="31">
        <v>42</v>
      </c>
      <c r="D217" s="35">
        <v>0.31498304058066612</v>
      </c>
      <c r="E217" s="31">
        <v>263.60000000000002</v>
      </c>
      <c r="F217" s="31">
        <v>6.25E-2</v>
      </c>
      <c r="G217" s="31">
        <v>300</v>
      </c>
      <c r="H217" s="31">
        <v>0.13008130081300814</v>
      </c>
      <c r="I217" s="36">
        <f t="shared" si="33"/>
        <v>-1.0102317454618259</v>
      </c>
      <c r="J217" s="36">
        <f t="shared" si="34"/>
        <v>0.15619213663845799</v>
      </c>
      <c r="K217" s="36">
        <f t="shared" si="35"/>
        <v>-1.1238360027125485</v>
      </c>
      <c r="L217" s="36">
        <f t="shared" si="36"/>
        <v>0.130541302469111</v>
      </c>
      <c r="M217" s="36">
        <f t="shared" si="37"/>
        <v>2.3269591160450673</v>
      </c>
      <c r="N217" s="31">
        <v>5</v>
      </c>
      <c r="O217" s="35">
        <f t="shared" si="38"/>
        <v>7.1451475672945675</v>
      </c>
      <c r="P217" s="31">
        <f t="shared" si="39"/>
        <v>7.1451475672945675</v>
      </c>
      <c r="Q217" s="31">
        <f t="shared" si="40"/>
        <v>0.53460817679098649</v>
      </c>
      <c r="R217" s="31">
        <f t="shared" si="41"/>
        <v>0.53460817679098649</v>
      </c>
      <c r="S217">
        <f t="shared" si="42"/>
        <v>2.6730408839549327</v>
      </c>
      <c r="T217" s="31">
        <f t="shared" si="43"/>
        <v>1</v>
      </c>
      <c r="U217" s="31"/>
      <c r="V217" s="31"/>
      <c r="W217" s="31"/>
      <c r="X217" s="31"/>
      <c r="Y217" s="31"/>
    </row>
    <row r="218" spans="1:25" x14ac:dyDescent="0.25">
      <c r="A218" s="31">
        <v>133</v>
      </c>
      <c r="B218" s="31">
        <v>10</v>
      </c>
      <c r="C218" s="31">
        <v>60</v>
      </c>
      <c r="D218" s="35">
        <v>0.31498304058066612</v>
      </c>
      <c r="E218" s="31">
        <v>263.60000000000002</v>
      </c>
      <c r="F218" s="31">
        <v>6.25E-2</v>
      </c>
      <c r="G218" s="31">
        <v>300</v>
      </c>
      <c r="H218" s="31">
        <v>0.2032520325203252</v>
      </c>
      <c r="I218" s="36">
        <f t="shared" si="33"/>
        <v>-0.75042021767886213</v>
      </c>
      <c r="J218" s="36">
        <f t="shared" si="34"/>
        <v>0.22650082904663335</v>
      </c>
      <c r="K218" s="36">
        <f t="shared" si="35"/>
        <v>-0.89242553924226531</v>
      </c>
      <c r="L218" s="36">
        <f t="shared" si="36"/>
        <v>0.18608244358057616</v>
      </c>
      <c r="M218" s="36">
        <f t="shared" si="37"/>
        <v>4.5855558375394594</v>
      </c>
      <c r="N218" s="31">
        <v>6.5</v>
      </c>
      <c r="O218" s="35">
        <f t="shared" si="38"/>
        <v>3.6650964511792408</v>
      </c>
      <c r="P218" s="31">
        <f t="shared" si="39"/>
        <v>3.6650964511792408</v>
      </c>
      <c r="Q218" s="31">
        <f t="shared" si="40"/>
        <v>0.29452987114777546</v>
      </c>
      <c r="R218" s="31">
        <f t="shared" si="41"/>
        <v>0.29452987114777546</v>
      </c>
      <c r="S218">
        <f t="shared" si="42"/>
        <v>1.9144441624605406</v>
      </c>
      <c r="T218" s="31">
        <f t="shared" si="43"/>
        <v>1</v>
      </c>
      <c r="U218" s="31"/>
      <c r="V218" s="31"/>
      <c r="W218" s="31"/>
      <c r="X218" s="31"/>
      <c r="Y218" s="31"/>
    </row>
    <row r="219" spans="1:25" x14ac:dyDescent="0.25">
      <c r="A219" s="31">
        <v>134</v>
      </c>
      <c r="B219" s="31">
        <v>11</v>
      </c>
      <c r="C219" s="31">
        <v>19</v>
      </c>
      <c r="D219" s="35">
        <v>0.31483587677484415</v>
      </c>
      <c r="E219" s="31">
        <v>252.1</v>
      </c>
      <c r="F219" s="31">
        <v>6.25E-2</v>
      </c>
      <c r="G219" s="31">
        <v>300</v>
      </c>
      <c r="H219" s="31">
        <v>3.2520325203252036E-2</v>
      </c>
      <c r="I219" s="36">
        <f t="shared" si="33"/>
        <v>-2.9997466575376501</v>
      </c>
      <c r="J219" s="36">
        <f t="shared" si="34"/>
        <v>1.3510212337856545E-3</v>
      </c>
      <c r="K219" s="36">
        <f t="shared" si="35"/>
        <v>-3.0565222475360052</v>
      </c>
      <c r="L219" s="36">
        <f t="shared" si="36"/>
        <v>1.1196043133343968E-3</v>
      </c>
      <c r="M219" s="36">
        <f t="shared" si="37"/>
        <v>5.3931512776266288E-3</v>
      </c>
      <c r="N219" s="31">
        <v>0.4</v>
      </c>
      <c r="O219" s="35">
        <f t="shared" si="38"/>
        <v>0.15571456505860207</v>
      </c>
      <c r="P219" s="31">
        <f t="shared" si="39"/>
        <v>0.15571456505860207</v>
      </c>
      <c r="Q219" s="31">
        <f t="shared" si="40"/>
        <v>0.98651712180593343</v>
      </c>
      <c r="R219" s="31">
        <f t="shared" si="41"/>
        <v>0.98651712180593343</v>
      </c>
      <c r="S219">
        <f t="shared" si="42"/>
        <v>0.39460684872237339</v>
      </c>
      <c r="T219" s="31">
        <f t="shared" si="43"/>
        <v>1</v>
      </c>
      <c r="U219" s="31"/>
      <c r="V219" s="31"/>
      <c r="W219" s="31"/>
      <c r="X219" s="31"/>
      <c r="Y219" s="31"/>
    </row>
    <row r="220" spans="1:25" x14ac:dyDescent="0.25">
      <c r="A220" s="31">
        <v>134</v>
      </c>
      <c r="B220" s="31">
        <v>11</v>
      </c>
      <c r="C220" s="31">
        <v>42</v>
      </c>
      <c r="D220" s="35">
        <v>0.31483587677484415</v>
      </c>
      <c r="E220" s="31">
        <v>252.1</v>
      </c>
      <c r="F220" s="31">
        <v>6.25E-2</v>
      </c>
      <c r="G220" s="31">
        <v>300</v>
      </c>
      <c r="H220" s="31">
        <v>0.12601626016260162</v>
      </c>
      <c r="I220" s="36">
        <f t="shared" si="33"/>
        <v>-1.4301276356402723</v>
      </c>
      <c r="J220" s="36">
        <f t="shared" si="34"/>
        <v>7.6340194913032566E-2</v>
      </c>
      <c r="K220" s="36">
        <f t="shared" si="35"/>
        <v>-1.5418904963149505</v>
      </c>
      <c r="L220" s="36">
        <f t="shared" si="36"/>
        <v>6.1550102891189333E-2</v>
      </c>
      <c r="M220" s="36">
        <f t="shared" si="37"/>
        <v>0.92519194617005951</v>
      </c>
      <c r="N220" s="31">
        <v>2.75</v>
      </c>
      <c r="O220" s="35">
        <f t="shared" si="38"/>
        <v>3.3299244333226148</v>
      </c>
      <c r="P220" s="31">
        <f t="shared" si="39"/>
        <v>3.3299244333226148</v>
      </c>
      <c r="Q220" s="31">
        <f t="shared" si="40"/>
        <v>0.6635665650290693</v>
      </c>
      <c r="R220" s="31">
        <f t="shared" si="41"/>
        <v>0.6635665650290693</v>
      </c>
      <c r="S220">
        <f t="shared" si="42"/>
        <v>1.8248080538299405</v>
      </c>
      <c r="T220" s="31">
        <f t="shared" si="43"/>
        <v>1</v>
      </c>
      <c r="U220" s="31"/>
      <c r="V220" s="31"/>
      <c r="W220" s="31"/>
      <c r="X220" s="31"/>
      <c r="Y220" s="31"/>
    </row>
    <row r="221" spans="1:25" x14ac:dyDescent="0.25">
      <c r="A221" s="31">
        <v>134</v>
      </c>
      <c r="B221" s="31">
        <v>11</v>
      </c>
      <c r="C221" s="31">
        <v>60</v>
      </c>
      <c r="D221" s="35">
        <v>0.31483587677484415</v>
      </c>
      <c r="E221" s="31">
        <v>252.1</v>
      </c>
      <c r="F221" s="31">
        <v>6.25E-2</v>
      </c>
      <c r="G221" s="31">
        <v>300</v>
      </c>
      <c r="H221" s="31">
        <v>0.1991869918699187</v>
      </c>
      <c r="I221" s="36">
        <f t="shared" si="33"/>
        <v>-1.0791614559058083</v>
      </c>
      <c r="J221" s="36">
        <f t="shared" si="34"/>
        <v>0.14025787941133161</v>
      </c>
      <c r="K221" s="36">
        <f t="shared" si="35"/>
        <v>-1.2196738723337719</v>
      </c>
      <c r="L221" s="36">
        <f t="shared" si="36"/>
        <v>0.11129426501356562</v>
      </c>
      <c r="M221" s="36">
        <f t="shared" si="37"/>
        <v>2.3838122381991624</v>
      </c>
      <c r="N221" s="31">
        <v>4</v>
      </c>
      <c r="O221" s="35">
        <f t="shared" si="38"/>
        <v>2.612062881394801</v>
      </c>
      <c r="P221" s="31">
        <f t="shared" si="39"/>
        <v>2.612062881394801</v>
      </c>
      <c r="Q221" s="31">
        <f t="shared" si="40"/>
        <v>0.40404694045020939</v>
      </c>
      <c r="R221" s="31">
        <f t="shared" si="41"/>
        <v>0.40404694045020939</v>
      </c>
      <c r="S221">
        <f t="shared" si="42"/>
        <v>1.6161877618008376</v>
      </c>
      <c r="T221" s="31">
        <f t="shared" si="43"/>
        <v>1</v>
      </c>
      <c r="U221" s="31"/>
      <c r="V221" s="31"/>
      <c r="W221" s="31"/>
      <c r="X221" s="31"/>
      <c r="Y221" s="31"/>
    </row>
    <row r="222" spans="1:25" x14ac:dyDescent="0.25">
      <c r="A222" s="31">
        <v>135</v>
      </c>
      <c r="B222" s="31">
        <v>12</v>
      </c>
      <c r="C222" s="31">
        <v>19</v>
      </c>
      <c r="D222" s="35">
        <v>0.31464944605022438</v>
      </c>
      <c r="E222" s="31">
        <v>257.95</v>
      </c>
      <c r="F222" s="31">
        <v>6.25E-2</v>
      </c>
      <c r="G222" s="31">
        <v>300</v>
      </c>
      <c r="H222" s="31">
        <v>2.8455284552845527E-2</v>
      </c>
      <c r="I222" s="36">
        <f t="shared" si="33"/>
        <v>-2.7851790727560166</v>
      </c>
      <c r="J222" s="36">
        <f t="shared" si="34"/>
        <v>2.6749084459229649E-3</v>
      </c>
      <c r="K222" s="36">
        <f t="shared" si="35"/>
        <v>-2.8382563257535502</v>
      </c>
      <c r="L222" s="36">
        <f t="shared" si="36"/>
        <v>2.2680369677709109E-3</v>
      </c>
      <c r="M222" s="36">
        <f t="shared" si="37"/>
        <v>1.0790548594227456E-2</v>
      </c>
      <c r="N222" s="31">
        <v>0.4</v>
      </c>
      <c r="O222" s="35">
        <f t="shared" si="38"/>
        <v>0.15148399706358243</v>
      </c>
      <c r="P222" s="31">
        <f t="shared" si="39"/>
        <v>0.15148399706358243</v>
      </c>
      <c r="Q222" s="31">
        <f t="shared" si="40"/>
        <v>0.97302362851443136</v>
      </c>
      <c r="R222" s="31">
        <f t="shared" si="41"/>
        <v>0.97302362851443136</v>
      </c>
      <c r="S222">
        <f t="shared" si="42"/>
        <v>0.38920945140577257</v>
      </c>
      <c r="T222" s="31">
        <f t="shared" si="43"/>
        <v>1</v>
      </c>
      <c r="U222" s="31"/>
      <c r="V222" s="31"/>
      <c r="W222" s="31"/>
      <c r="X222" s="31"/>
      <c r="Y222" s="31"/>
    </row>
    <row r="223" spans="1:25" x14ac:dyDescent="0.25">
      <c r="A223" s="31">
        <v>135</v>
      </c>
      <c r="B223" s="31">
        <v>12</v>
      </c>
      <c r="C223" s="31">
        <v>42</v>
      </c>
      <c r="D223" s="35">
        <v>0.31464944605022438</v>
      </c>
      <c r="E223" s="31">
        <v>257.95</v>
      </c>
      <c r="F223" s="31">
        <v>6.25E-2</v>
      </c>
      <c r="G223" s="31">
        <v>300</v>
      </c>
      <c r="H223" s="31">
        <v>0.12195121951219512</v>
      </c>
      <c r="I223" s="36">
        <f t="shared" si="33"/>
        <v>-1.2500679715114897</v>
      </c>
      <c r="J223" s="36">
        <f t="shared" si="34"/>
        <v>0.10563735925985741</v>
      </c>
      <c r="K223" s="36">
        <f t="shared" si="35"/>
        <v>-1.3599483243457857</v>
      </c>
      <c r="L223" s="36">
        <f t="shared" si="36"/>
        <v>8.6923138603956493E-2</v>
      </c>
      <c r="M223" s="36">
        <f t="shared" si="37"/>
        <v>1.3702168786030136</v>
      </c>
      <c r="N223" s="31">
        <v>3.9</v>
      </c>
      <c r="O223" s="35">
        <f t="shared" si="38"/>
        <v>6.3998026413050795</v>
      </c>
      <c r="P223" s="31">
        <f t="shared" si="39"/>
        <v>6.3998026413050795</v>
      </c>
      <c r="Q223" s="31">
        <f t="shared" si="40"/>
        <v>0.64866233881974011</v>
      </c>
      <c r="R223" s="31">
        <f t="shared" si="41"/>
        <v>0.64866233881974011</v>
      </c>
      <c r="S223">
        <f t="shared" si="42"/>
        <v>2.5297831213969864</v>
      </c>
      <c r="T223" s="31">
        <f t="shared" si="43"/>
        <v>1</v>
      </c>
      <c r="U223" s="31"/>
      <c r="V223" s="31"/>
      <c r="W223" s="31"/>
      <c r="X223" s="31"/>
      <c r="Y223" s="31"/>
    </row>
    <row r="224" spans="1:25" x14ac:dyDescent="0.25">
      <c r="A224" s="31">
        <v>135</v>
      </c>
      <c r="B224" s="31">
        <v>12</v>
      </c>
      <c r="C224" s="31">
        <v>60</v>
      </c>
      <c r="D224" s="35">
        <v>0.31464944605022438</v>
      </c>
      <c r="E224" s="31">
        <v>257.95</v>
      </c>
      <c r="F224" s="31">
        <v>6.25E-2</v>
      </c>
      <c r="G224" s="31">
        <v>300</v>
      </c>
      <c r="H224" s="31">
        <v>0.1951219512195122</v>
      </c>
      <c r="I224" s="36">
        <f t="shared" si="33"/>
        <v>-0.92930194859397852</v>
      </c>
      <c r="J224" s="36">
        <f t="shared" si="34"/>
        <v>0.17636631283089807</v>
      </c>
      <c r="K224" s="36">
        <f t="shared" si="35"/>
        <v>-1.0682908226177039</v>
      </c>
      <c r="L224" s="36">
        <f t="shared" si="36"/>
        <v>0.14269467347760262</v>
      </c>
      <c r="M224" s="36">
        <f t="shared" si="37"/>
        <v>3.2041716814388224</v>
      </c>
      <c r="N224" s="31">
        <v>6.3</v>
      </c>
      <c r="O224" s="35">
        <f t="shared" si="38"/>
        <v>9.5841529780053278</v>
      </c>
      <c r="P224" s="31">
        <f t="shared" si="39"/>
        <v>9.5841529780053278</v>
      </c>
      <c r="Q224" s="31">
        <f t="shared" si="40"/>
        <v>0.49140132040653611</v>
      </c>
      <c r="R224" s="31">
        <f t="shared" si="41"/>
        <v>0.49140132040653611</v>
      </c>
      <c r="S224">
        <f t="shared" si="42"/>
        <v>3.0958283185611775</v>
      </c>
      <c r="T224" s="31">
        <f t="shared" si="43"/>
        <v>1</v>
      </c>
      <c r="U224" s="31"/>
      <c r="V224" s="31"/>
      <c r="W224" s="31"/>
      <c r="X224" s="31"/>
      <c r="Y224" s="31"/>
    </row>
    <row r="225" spans="1:25" x14ac:dyDescent="0.25">
      <c r="A225" s="31">
        <v>136</v>
      </c>
      <c r="B225" s="31">
        <v>13</v>
      </c>
      <c r="C225" s="31">
        <v>19</v>
      </c>
      <c r="D225" s="35">
        <v>0.31961182021071788</v>
      </c>
      <c r="E225" s="31">
        <v>251.85</v>
      </c>
      <c r="F225" s="31">
        <v>6.25E-2</v>
      </c>
      <c r="G225" s="31">
        <v>300</v>
      </c>
      <c r="H225" s="31">
        <v>2.4390243902439025E-2</v>
      </c>
      <c r="I225" s="36">
        <f t="shared" si="33"/>
        <v>-3.4494385960754212</v>
      </c>
      <c r="J225" s="36">
        <f t="shared" si="34"/>
        <v>2.8087673683272889E-4</v>
      </c>
      <c r="K225" s="36">
        <f t="shared" si="35"/>
        <v>-3.499353576381794</v>
      </c>
      <c r="L225" s="36">
        <f t="shared" si="36"/>
        <v>2.3319384034191465E-4</v>
      </c>
      <c r="M225" s="36">
        <f t="shared" si="37"/>
        <v>8.8721635140745492E-4</v>
      </c>
      <c r="N225" s="31">
        <v>0.35</v>
      </c>
      <c r="O225" s="35">
        <f t="shared" si="38"/>
        <v>0.121879735706869</v>
      </c>
      <c r="P225" s="31">
        <f t="shared" si="39"/>
        <v>0.121879735706869</v>
      </c>
      <c r="Q225" s="31">
        <f t="shared" si="40"/>
        <v>0.99746509613883594</v>
      </c>
      <c r="R225" s="31">
        <f t="shared" si="41"/>
        <v>0.99746509613883594</v>
      </c>
      <c r="S225">
        <f t="shared" si="42"/>
        <v>0.34911278364859255</v>
      </c>
      <c r="T225" s="31">
        <f t="shared" si="43"/>
        <v>1</v>
      </c>
      <c r="U225" s="31"/>
      <c r="V225" s="31"/>
      <c r="W225" s="31"/>
      <c r="X225" s="31"/>
      <c r="Y225" s="31"/>
    </row>
    <row r="226" spans="1:25" x14ac:dyDescent="0.25">
      <c r="A226" s="31">
        <v>136</v>
      </c>
      <c r="B226" s="31">
        <v>13</v>
      </c>
      <c r="C226" s="31">
        <v>42</v>
      </c>
      <c r="D226" s="35">
        <v>0.31961182021071788</v>
      </c>
      <c r="E226" s="31">
        <v>251.85</v>
      </c>
      <c r="F226" s="31">
        <v>6.25E-2</v>
      </c>
      <c r="G226" s="31">
        <v>300</v>
      </c>
      <c r="H226" s="31">
        <v>0.11788617886178862</v>
      </c>
      <c r="I226" s="36">
        <f t="shared" si="33"/>
        <v>-1.472241214658621</v>
      </c>
      <c r="J226" s="36">
        <f t="shared" si="34"/>
        <v>7.047787570681642E-2</v>
      </c>
      <c r="K226" s="36">
        <f t="shared" si="35"/>
        <v>-1.5819785165136886</v>
      </c>
      <c r="L226" s="36">
        <f t="shared" si="36"/>
        <v>5.6827237481748276E-2</v>
      </c>
      <c r="M226" s="36">
        <f t="shared" si="37"/>
        <v>0.82682913554398496</v>
      </c>
      <c r="N226" s="31">
        <v>3.1</v>
      </c>
      <c r="O226" s="35">
        <f t="shared" si="38"/>
        <v>5.1673057790117074</v>
      </c>
      <c r="P226" s="31">
        <f t="shared" si="39"/>
        <v>5.1673057790117074</v>
      </c>
      <c r="Q226" s="31">
        <f t="shared" si="40"/>
        <v>0.73328092401806932</v>
      </c>
      <c r="R226" s="31">
        <f t="shared" si="41"/>
        <v>0.73328092401806932</v>
      </c>
      <c r="S226">
        <f t="shared" si="42"/>
        <v>2.2731708644560151</v>
      </c>
      <c r="T226" s="31">
        <f t="shared" si="43"/>
        <v>1</v>
      </c>
      <c r="U226" s="31"/>
      <c r="V226" s="31"/>
      <c r="W226" s="31"/>
      <c r="X226" s="31"/>
      <c r="Y226" s="31"/>
    </row>
    <row r="227" spans="1:25" x14ac:dyDescent="0.25">
      <c r="A227" s="31">
        <v>136</v>
      </c>
      <c r="B227" s="31">
        <v>13</v>
      </c>
      <c r="C227" s="31">
        <v>60</v>
      </c>
      <c r="D227" s="35">
        <v>0.31961182021071788</v>
      </c>
      <c r="E227" s="31">
        <v>251.85</v>
      </c>
      <c r="F227" s="31">
        <v>6.25E-2</v>
      </c>
      <c r="G227" s="31">
        <v>300</v>
      </c>
      <c r="H227" s="31">
        <v>0.1910569105691057</v>
      </c>
      <c r="I227" s="36">
        <f t="shared" si="33"/>
        <v>-1.0969691981065866</v>
      </c>
      <c r="J227" s="36">
        <f t="shared" si="34"/>
        <v>0.13632742857359617</v>
      </c>
      <c r="K227" s="36">
        <f t="shared" si="35"/>
        <v>-1.2366717077310989</v>
      </c>
      <c r="L227" s="36">
        <f t="shared" si="36"/>
        <v>0.10810449316813583</v>
      </c>
      <c r="M227" s="36">
        <f t="shared" si="37"/>
        <v>2.2876765090968618</v>
      </c>
      <c r="N227" s="31">
        <v>6.25</v>
      </c>
      <c r="O227" s="35">
        <f t="shared" si="38"/>
        <v>15.700007446562831</v>
      </c>
      <c r="P227" s="31">
        <f t="shared" si="39"/>
        <v>15.700007446562831</v>
      </c>
      <c r="Q227" s="31">
        <f t="shared" si="40"/>
        <v>0.63397175854450216</v>
      </c>
      <c r="R227" s="31">
        <f t="shared" si="41"/>
        <v>0.63397175854450216</v>
      </c>
      <c r="S227">
        <f t="shared" si="42"/>
        <v>3.9623234909031382</v>
      </c>
      <c r="T227" s="31">
        <f t="shared" si="43"/>
        <v>1</v>
      </c>
      <c r="U227" s="31"/>
      <c r="V227" s="31"/>
      <c r="W227" s="31"/>
      <c r="X227" s="31"/>
      <c r="Y227" s="31"/>
    </row>
    <row r="228" spans="1:25" x14ac:dyDescent="0.25">
      <c r="A228" s="31">
        <v>137</v>
      </c>
      <c r="B228" s="31">
        <v>14</v>
      </c>
      <c r="C228" s="31">
        <v>19</v>
      </c>
      <c r="D228" s="35">
        <v>0.32060937685169444</v>
      </c>
      <c r="E228" s="31">
        <v>252.5</v>
      </c>
      <c r="F228" s="31">
        <v>6.25E-2</v>
      </c>
      <c r="G228" s="31">
        <v>300</v>
      </c>
      <c r="H228" s="31">
        <v>2.032520325203252E-2</v>
      </c>
      <c r="I228" s="36">
        <f t="shared" si="33"/>
        <v>-3.7204803402575286</v>
      </c>
      <c r="J228" s="36">
        <f t="shared" si="34"/>
        <v>9.9422110730554593E-5</v>
      </c>
      <c r="K228" s="36">
        <f t="shared" si="35"/>
        <v>-3.766188492855588</v>
      </c>
      <c r="L228" s="36">
        <f t="shared" si="36"/>
        <v>8.2879334467001327E-5</v>
      </c>
      <c r="M228" s="36">
        <f t="shared" si="37"/>
        <v>2.7184767839550164E-4</v>
      </c>
      <c r="N228" s="31">
        <v>0.2</v>
      </c>
      <c r="O228" s="35">
        <f t="shared" si="38"/>
        <v>3.9891334829802054E-2</v>
      </c>
      <c r="P228" s="31">
        <f t="shared" si="39"/>
        <v>3.9891334829802054E-2</v>
      </c>
      <c r="Q228" s="31">
        <f t="shared" si="40"/>
        <v>0.99864076160802251</v>
      </c>
      <c r="R228" s="31">
        <f t="shared" si="41"/>
        <v>0.99864076160802251</v>
      </c>
      <c r="S228">
        <f t="shared" si="42"/>
        <v>0.19972815232160451</v>
      </c>
      <c r="T228" s="31">
        <f t="shared" si="43"/>
        <v>1</v>
      </c>
      <c r="U228" s="31"/>
      <c r="V228" s="31"/>
      <c r="W228" s="31"/>
      <c r="X228" s="31"/>
      <c r="Y228" s="31"/>
    </row>
    <row r="229" spans="1:25" x14ac:dyDescent="0.25">
      <c r="A229" s="31">
        <v>137</v>
      </c>
      <c r="B229" s="31">
        <v>14</v>
      </c>
      <c r="C229" s="31">
        <v>42</v>
      </c>
      <c r="D229" s="35">
        <v>0.32060937685169444</v>
      </c>
      <c r="E229" s="31">
        <v>252.5</v>
      </c>
      <c r="F229" s="31">
        <v>6.25E-2</v>
      </c>
      <c r="G229" s="31">
        <v>300</v>
      </c>
      <c r="H229" s="31">
        <v>0.11382113821138211</v>
      </c>
      <c r="I229" s="36">
        <f t="shared" si="33"/>
        <v>-1.4737410970697038</v>
      </c>
      <c r="J229" s="36">
        <f t="shared" si="34"/>
        <v>7.0275656539646986E-2</v>
      </c>
      <c r="K229" s="36">
        <f t="shared" si="35"/>
        <v>-1.5819063280729881</v>
      </c>
      <c r="L229" s="36">
        <f t="shared" si="36"/>
        <v>5.6835478059734108E-2</v>
      </c>
      <c r="M229" s="36">
        <f t="shared" si="37"/>
        <v>0.81482467086685872</v>
      </c>
      <c r="N229" s="31">
        <v>3.1</v>
      </c>
      <c r="O229" s="35">
        <f t="shared" si="38"/>
        <v>5.2220262848787611</v>
      </c>
      <c r="P229" s="31">
        <f t="shared" si="39"/>
        <v>5.2220262848787611</v>
      </c>
      <c r="Q229" s="31">
        <f t="shared" si="40"/>
        <v>0.73715333197843269</v>
      </c>
      <c r="R229" s="31">
        <f t="shared" si="41"/>
        <v>0.73715333197843269</v>
      </c>
      <c r="S229">
        <f t="shared" si="42"/>
        <v>2.2851753291331414</v>
      </c>
      <c r="T229" s="31">
        <f t="shared" si="43"/>
        <v>1</v>
      </c>
      <c r="U229" s="31"/>
      <c r="V229" s="31"/>
      <c r="W229" s="31"/>
      <c r="X229" s="31"/>
      <c r="Y229" s="31"/>
    </row>
    <row r="230" spans="1:25" x14ac:dyDescent="0.25">
      <c r="A230" s="31">
        <v>137</v>
      </c>
      <c r="B230" s="31">
        <v>14</v>
      </c>
      <c r="C230" s="31">
        <v>60</v>
      </c>
      <c r="D230" s="35">
        <v>0.32060937685169444</v>
      </c>
      <c r="E230" s="31">
        <v>252.5</v>
      </c>
      <c r="F230" s="31">
        <v>6.25E-2</v>
      </c>
      <c r="G230" s="31">
        <v>300</v>
      </c>
      <c r="H230" s="31">
        <v>0.18699186991869918</v>
      </c>
      <c r="I230" s="36">
        <f t="shared" si="33"/>
        <v>-1.0896861556039172</v>
      </c>
      <c r="J230" s="36">
        <f t="shared" si="34"/>
        <v>0.13792570832451345</v>
      </c>
      <c r="K230" s="36">
        <f t="shared" si="35"/>
        <v>-1.2283258467754312</v>
      </c>
      <c r="L230" s="36">
        <f t="shared" si="36"/>
        <v>0.1096623360203114</v>
      </c>
      <c r="M230" s="36">
        <f t="shared" si="37"/>
        <v>2.3097893744190827</v>
      </c>
      <c r="N230" s="31">
        <v>6</v>
      </c>
      <c r="O230" s="35">
        <f t="shared" si="38"/>
        <v>13.617654461150305</v>
      </c>
      <c r="P230" s="31">
        <f t="shared" si="39"/>
        <v>13.617654461150305</v>
      </c>
      <c r="Q230" s="31">
        <f t="shared" si="40"/>
        <v>0.61503510426348618</v>
      </c>
      <c r="R230" s="31">
        <f t="shared" si="41"/>
        <v>0.61503510426348618</v>
      </c>
      <c r="S230">
        <f t="shared" si="42"/>
        <v>3.6902106255809173</v>
      </c>
      <c r="T230" s="31">
        <f t="shared" si="43"/>
        <v>1</v>
      </c>
      <c r="U230" s="31"/>
      <c r="V230" s="31"/>
      <c r="W230" s="31"/>
      <c r="X230" s="31"/>
      <c r="Y230" s="31"/>
    </row>
    <row r="231" spans="1:25" x14ac:dyDescent="0.25">
      <c r="A231" s="31">
        <v>138</v>
      </c>
      <c r="B231" s="31">
        <v>15</v>
      </c>
      <c r="C231" s="31">
        <v>19</v>
      </c>
      <c r="D231" s="35">
        <v>0.32169442972808227</v>
      </c>
      <c r="E231" s="31">
        <v>253.4</v>
      </c>
      <c r="F231" s="31">
        <v>6.25E-2</v>
      </c>
      <c r="G231" s="31">
        <v>300</v>
      </c>
      <c r="H231" s="31">
        <v>1.6260162601626018E-2</v>
      </c>
      <c r="I231" s="36">
        <f t="shared" si="33"/>
        <v>-4.0700052758650518</v>
      </c>
      <c r="J231" s="36">
        <f t="shared" si="34"/>
        <v>2.3506036543733908E-5</v>
      </c>
      <c r="K231" s="36">
        <f t="shared" si="35"/>
        <v>-4.1110262512884148</v>
      </c>
      <c r="L231" s="36">
        <f t="shared" si="36"/>
        <v>1.9695220396737472E-5</v>
      </c>
      <c r="M231" s="36">
        <f t="shared" si="37"/>
        <v>5.3865131420713884E-5</v>
      </c>
      <c r="N231" s="31">
        <v>0.2</v>
      </c>
      <c r="O231" s="35">
        <f t="shared" si="38"/>
        <v>3.9978456848884097E-2</v>
      </c>
      <c r="P231" s="31">
        <f t="shared" si="39"/>
        <v>3.9978456848884097E-2</v>
      </c>
      <c r="Q231" s="31">
        <f t="shared" si="40"/>
        <v>0.99973067434289642</v>
      </c>
      <c r="R231" s="31">
        <f t="shared" si="41"/>
        <v>0.99973067434289642</v>
      </c>
      <c r="S231">
        <f t="shared" si="42"/>
        <v>0.19994613486857929</v>
      </c>
      <c r="T231" s="31">
        <f t="shared" si="43"/>
        <v>1</v>
      </c>
      <c r="U231" s="31"/>
      <c r="V231" s="31"/>
      <c r="W231" s="31"/>
      <c r="X231" s="31"/>
      <c r="Y231" s="31"/>
    </row>
    <row r="232" spans="1:25" x14ac:dyDescent="0.25">
      <c r="A232" s="31">
        <v>138</v>
      </c>
      <c r="B232" s="31">
        <v>15</v>
      </c>
      <c r="C232" s="31">
        <v>42</v>
      </c>
      <c r="D232" s="35">
        <v>0.32169442972808227</v>
      </c>
      <c r="E232" s="31">
        <v>253.4</v>
      </c>
      <c r="F232" s="31">
        <v>6.25E-2</v>
      </c>
      <c r="G232" s="31">
        <v>300</v>
      </c>
      <c r="H232" s="31">
        <v>0.10975609756097561</v>
      </c>
      <c r="I232" s="36">
        <f t="shared" si="33"/>
        <v>-1.4663228666303769</v>
      </c>
      <c r="J232" s="36">
        <f t="shared" si="34"/>
        <v>7.1280174372915062E-2</v>
      </c>
      <c r="K232" s="36">
        <f t="shared" si="35"/>
        <v>-1.5728984870443257</v>
      </c>
      <c r="L232" s="36">
        <f t="shared" si="36"/>
        <v>5.7871162749442172E-2</v>
      </c>
      <c r="M232" s="36">
        <f t="shared" si="37"/>
        <v>0.8197344321342932</v>
      </c>
      <c r="N232" s="31">
        <v>3.15</v>
      </c>
      <c r="O232" s="35">
        <f t="shared" si="38"/>
        <v>5.4301376167804847</v>
      </c>
      <c r="P232" s="31">
        <f t="shared" si="39"/>
        <v>5.4301376167804847</v>
      </c>
      <c r="Q232" s="31">
        <f t="shared" si="40"/>
        <v>0.73976684694149419</v>
      </c>
      <c r="R232" s="31">
        <f t="shared" si="41"/>
        <v>0.73976684694149419</v>
      </c>
      <c r="S232">
        <f t="shared" si="42"/>
        <v>2.3302655678657067</v>
      </c>
      <c r="T232" s="31">
        <f t="shared" si="43"/>
        <v>1</v>
      </c>
      <c r="U232" s="31"/>
      <c r="V232" s="31"/>
      <c r="W232" s="31"/>
      <c r="X232" s="31"/>
      <c r="Y232" s="31"/>
    </row>
    <row r="233" spans="1:25" x14ac:dyDescent="0.25">
      <c r="A233" s="31">
        <v>138</v>
      </c>
      <c r="B233" s="31">
        <v>15</v>
      </c>
      <c r="C233" s="31">
        <v>60</v>
      </c>
      <c r="D233" s="35">
        <v>0.32169442972808227</v>
      </c>
      <c r="E233" s="31">
        <v>253.4</v>
      </c>
      <c r="F233" s="31">
        <v>6.25E-2</v>
      </c>
      <c r="G233" s="31">
        <v>300</v>
      </c>
      <c r="H233" s="31">
        <v>0.18292682926829268</v>
      </c>
      <c r="I233" s="36">
        <f t="shared" si="33"/>
        <v>-1.0750530796532245</v>
      </c>
      <c r="J233" s="36">
        <f t="shared" si="34"/>
        <v>0.14117548229033383</v>
      </c>
      <c r="K233" s="36">
        <f t="shared" si="35"/>
        <v>-1.2126416139782068</v>
      </c>
      <c r="L233" s="36">
        <f t="shared" si="36"/>
        <v>0.11263343569167932</v>
      </c>
      <c r="M233" s="36">
        <f t="shared" si="37"/>
        <v>2.3679554674431742</v>
      </c>
      <c r="N233" s="31">
        <v>4.9000000000000004</v>
      </c>
      <c r="O233" s="35">
        <f t="shared" si="38"/>
        <v>6.4112495148509163</v>
      </c>
      <c r="P233" s="31">
        <f t="shared" si="39"/>
        <v>6.4112495148509163</v>
      </c>
      <c r="Q233" s="31">
        <f t="shared" si="40"/>
        <v>0.51674378215445427</v>
      </c>
      <c r="R233" s="31">
        <f t="shared" si="41"/>
        <v>0.51674378215445427</v>
      </c>
      <c r="S233">
        <f t="shared" si="42"/>
        <v>2.5320445325568262</v>
      </c>
      <c r="T233" s="31">
        <f t="shared" si="43"/>
        <v>1</v>
      </c>
      <c r="U233" s="31"/>
      <c r="V233" s="31"/>
      <c r="W233" s="31"/>
      <c r="X233" s="31"/>
      <c r="Y233" s="31"/>
    </row>
    <row r="234" spans="1:25" x14ac:dyDescent="0.25">
      <c r="A234" s="31">
        <v>139</v>
      </c>
      <c r="B234" s="31">
        <v>16</v>
      </c>
      <c r="C234" s="31">
        <v>19</v>
      </c>
      <c r="D234" s="35">
        <v>0.32174431565970846</v>
      </c>
      <c r="E234" s="31">
        <v>258.75</v>
      </c>
      <c r="F234" s="31">
        <v>6.25E-2</v>
      </c>
      <c r="G234" s="31">
        <v>300</v>
      </c>
      <c r="H234" s="31">
        <v>1.2195121951219513E-2</v>
      </c>
      <c r="I234" s="36">
        <f t="shared" si="33"/>
        <v>-4.1239450384988894</v>
      </c>
      <c r="J234" s="36">
        <f t="shared" si="34"/>
        <v>1.8621890047659161E-5</v>
      </c>
      <c r="K234" s="36">
        <f t="shared" si="35"/>
        <v>-4.1594757542830978</v>
      </c>
      <c r="L234" s="36">
        <f t="shared" si="36"/>
        <v>1.5948943853609264E-5</v>
      </c>
      <c r="M234" s="36">
        <f t="shared" si="37"/>
        <v>3.7376366453437462E-5</v>
      </c>
      <c r="N234" s="31">
        <v>0.15</v>
      </c>
      <c r="O234" s="35">
        <f t="shared" si="38"/>
        <v>2.2488788487056738E-2</v>
      </c>
      <c r="P234" s="31">
        <f t="shared" si="39"/>
        <v>2.2488788487056738E-2</v>
      </c>
      <c r="Q234" s="31">
        <f t="shared" si="40"/>
        <v>0.99975082422364381</v>
      </c>
      <c r="R234" s="31">
        <f t="shared" si="41"/>
        <v>0.99975082422364381</v>
      </c>
      <c r="S234">
        <f t="shared" si="42"/>
        <v>0.14996262363354657</v>
      </c>
      <c r="T234" s="31">
        <f t="shared" si="43"/>
        <v>1</v>
      </c>
      <c r="U234" s="31"/>
      <c r="V234" s="31"/>
      <c r="W234" s="31"/>
      <c r="X234" s="31"/>
      <c r="Y234" s="31"/>
    </row>
    <row r="235" spans="1:25" x14ac:dyDescent="0.25">
      <c r="A235" s="31">
        <v>139</v>
      </c>
      <c r="B235" s="31">
        <v>16</v>
      </c>
      <c r="C235" s="31">
        <v>42</v>
      </c>
      <c r="D235" s="35">
        <v>0.32174431565970846</v>
      </c>
      <c r="E235" s="31">
        <v>258.75</v>
      </c>
      <c r="F235" s="31">
        <v>6.25E-2</v>
      </c>
      <c r="G235" s="31">
        <v>300</v>
      </c>
      <c r="H235" s="31">
        <v>0.10569105691056911</v>
      </c>
      <c r="I235" s="36">
        <f t="shared" si="33"/>
        <v>-1.2987038934690196</v>
      </c>
      <c r="J235" s="36">
        <f t="shared" si="34"/>
        <v>9.7022783702331319E-2</v>
      </c>
      <c r="K235" s="36">
        <f t="shared" si="35"/>
        <v>-1.4033034885408835</v>
      </c>
      <c r="L235" s="36">
        <f t="shared" si="36"/>
        <v>8.0263179188966721E-2</v>
      </c>
      <c r="M235" s="36">
        <f t="shared" si="37"/>
        <v>1.1842254661933573</v>
      </c>
      <c r="N235" s="31">
        <v>3.55</v>
      </c>
      <c r="O235" s="35">
        <f t="shared" si="38"/>
        <v>5.5968891448080367</v>
      </c>
      <c r="P235" s="31">
        <f t="shared" si="39"/>
        <v>5.5968891448080367</v>
      </c>
      <c r="Q235" s="31">
        <f t="shared" si="40"/>
        <v>0.66641536163567394</v>
      </c>
      <c r="R235" s="31">
        <f t="shared" si="41"/>
        <v>0.66641536163567394</v>
      </c>
      <c r="S235">
        <f t="shared" si="42"/>
        <v>2.3657745338066425</v>
      </c>
      <c r="T235" s="31">
        <f t="shared" si="43"/>
        <v>1</v>
      </c>
      <c r="U235" s="31"/>
      <c r="V235" s="31"/>
      <c r="W235" s="31"/>
      <c r="X235" s="31"/>
      <c r="Y235" s="31"/>
    </row>
    <row r="236" spans="1:25" x14ac:dyDescent="0.25">
      <c r="A236" s="31">
        <v>139</v>
      </c>
      <c r="B236" s="31">
        <v>16</v>
      </c>
      <c r="C236" s="31">
        <v>60</v>
      </c>
      <c r="D236" s="35">
        <v>0.32174431565970846</v>
      </c>
      <c r="E236" s="31">
        <v>258.75</v>
      </c>
      <c r="F236" s="31">
        <v>6.25E-2</v>
      </c>
      <c r="G236" s="31">
        <v>300</v>
      </c>
      <c r="H236" s="31">
        <v>0.17886178861788618</v>
      </c>
      <c r="I236" s="36">
        <f t="shared" si="33"/>
        <v>-0.93688026441096395</v>
      </c>
      <c r="J236" s="36">
        <f t="shared" si="34"/>
        <v>0.1744100760107033</v>
      </c>
      <c r="K236" s="36">
        <f t="shared" si="35"/>
        <v>-1.0729525462101137</v>
      </c>
      <c r="L236" s="36">
        <f t="shared" si="36"/>
        <v>0.14164620400775377</v>
      </c>
      <c r="M236" s="36">
        <f t="shared" si="37"/>
        <v>3.107133668871235</v>
      </c>
      <c r="N236" s="31">
        <v>5.9</v>
      </c>
      <c r="O236" s="35">
        <f t="shared" si="38"/>
        <v>7.8001023435526502</v>
      </c>
      <c r="P236" s="31">
        <f t="shared" si="39"/>
        <v>7.8001023435526502</v>
      </c>
      <c r="Q236" s="31">
        <f t="shared" si="40"/>
        <v>0.47336717476758733</v>
      </c>
      <c r="R236" s="31">
        <f t="shared" si="41"/>
        <v>0.47336717476758733</v>
      </c>
      <c r="S236">
        <f t="shared" si="42"/>
        <v>2.7928663311287654</v>
      </c>
      <c r="T236" s="31">
        <f t="shared" si="43"/>
        <v>1</v>
      </c>
      <c r="U236" s="31"/>
      <c r="V236" s="31"/>
      <c r="W236" s="31"/>
      <c r="X236" s="31"/>
      <c r="Y236" s="31"/>
    </row>
    <row r="237" spans="1:25" x14ac:dyDescent="0.25">
      <c r="A237" s="31">
        <v>140</v>
      </c>
      <c r="B237" s="31">
        <v>17</v>
      </c>
      <c r="C237" s="31">
        <v>19</v>
      </c>
      <c r="D237" s="35">
        <v>0.321911963413053</v>
      </c>
      <c r="E237" s="31">
        <v>258.8</v>
      </c>
      <c r="F237" s="31">
        <v>6.25E-2</v>
      </c>
      <c r="G237" s="31">
        <v>300</v>
      </c>
      <c r="H237" s="31">
        <v>8.130081300813009E-3</v>
      </c>
      <c r="I237" s="36">
        <f t="shared" si="33"/>
        <v>-5.0574802449948217</v>
      </c>
      <c r="J237" s="36">
        <f t="shared" si="34"/>
        <v>2.1241621086102867E-7</v>
      </c>
      <c r="K237" s="36">
        <f t="shared" si="35"/>
        <v>-5.0865060692393937</v>
      </c>
      <c r="L237" s="36">
        <f t="shared" si="36"/>
        <v>1.8236002711123405E-7</v>
      </c>
      <c r="M237" s="36">
        <f t="shared" si="37"/>
        <v>2.9309896058137995E-7</v>
      </c>
      <c r="N237" s="31">
        <v>0.15</v>
      </c>
      <c r="O237" s="35">
        <f t="shared" si="38"/>
        <v>2.2499912070397733E-2</v>
      </c>
      <c r="P237" s="31">
        <f t="shared" si="39"/>
        <v>2.2499912070397733E-2</v>
      </c>
      <c r="Q237" s="31">
        <f t="shared" si="40"/>
        <v>0.99999804600692954</v>
      </c>
      <c r="R237" s="31">
        <f t="shared" si="41"/>
        <v>0.99999804600692954</v>
      </c>
      <c r="S237">
        <f t="shared" si="42"/>
        <v>0.14999970690103942</v>
      </c>
      <c r="T237" s="31">
        <f t="shared" si="43"/>
        <v>1</v>
      </c>
      <c r="U237" s="31"/>
      <c r="V237" s="31"/>
      <c r="W237" s="31"/>
      <c r="X237" s="31"/>
      <c r="Y237" s="31"/>
    </row>
    <row r="238" spans="1:25" x14ac:dyDescent="0.25">
      <c r="A238" s="31">
        <v>140</v>
      </c>
      <c r="B238" s="31">
        <v>17</v>
      </c>
      <c r="C238" s="31">
        <v>42</v>
      </c>
      <c r="D238" s="35">
        <v>0.321911963413053</v>
      </c>
      <c r="E238" s="31">
        <v>258.8</v>
      </c>
      <c r="F238" s="31">
        <v>6.25E-2</v>
      </c>
      <c r="G238" s="31">
        <v>300</v>
      </c>
      <c r="H238" s="31">
        <v>0.1016260162601626</v>
      </c>
      <c r="I238" s="36">
        <f t="shared" si="33"/>
        <v>-1.3263233488164006</v>
      </c>
      <c r="J238" s="36">
        <f t="shared" si="34"/>
        <v>9.2366308063840483E-2</v>
      </c>
      <c r="K238" s="36">
        <f t="shared" si="35"/>
        <v>-1.4289451345807305</v>
      </c>
      <c r="L238" s="36">
        <f t="shared" si="36"/>
        <v>7.6510001727570387E-2</v>
      </c>
      <c r="M238" s="36">
        <f t="shared" si="37"/>
        <v>1.0967268643966754</v>
      </c>
      <c r="N238" s="31">
        <v>3.7</v>
      </c>
      <c r="O238" s="35">
        <f t="shared" si="38"/>
        <v>6.7770310185539664</v>
      </c>
      <c r="P238" s="31">
        <f t="shared" si="39"/>
        <v>6.7770310185539664</v>
      </c>
      <c r="Q238" s="31">
        <f t="shared" si="40"/>
        <v>0.70358733394684447</v>
      </c>
      <c r="R238" s="31">
        <f t="shared" si="41"/>
        <v>0.70358733394684447</v>
      </c>
      <c r="S238">
        <f t="shared" si="42"/>
        <v>2.6032731356033247</v>
      </c>
      <c r="T238" s="31">
        <f t="shared" si="43"/>
        <v>1</v>
      </c>
      <c r="U238" s="31"/>
      <c r="V238" s="31"/>
      <c r="W238" s="31"/>
      <c r="X238" s="31"/>
      <c r="Y238" s="31"/>
    </row>
    <row r="239" spans="1:25" x14ac:dyDescent="0.25">
      <c r="A239" s="31">
        <v>140</v>
      </c>
      <c r="B239" s="31">
        <v>17</v>
      </c>
      <c r="C239" s="31">
        <v>60</v>
      </c>
      <c r="D239" s="35">
        <v>0.321911963413053</v>
      </c>
      <c r="E239" s="31">
        <v>258.8</v>
      </c>
      <c r="F239" s="31">
        <v>6.25E-2</v>
      </c>
      <c r="G239" s="31">
        <v>300</v>
      </c>
      <c r="H239" s="31">
        <v>0.17479674796747968</v>
      </c>
      <c r="I239" s="36">
        <f t="shared" si="33"/>
        <v>-0.9491634192390741</v>
      </c>
      <c r="J239" s="36">
        <f t="shared" si="34"/>
        <v>0.17126875168346609</v>
      </c>
      <c r="K239" s="36">
        <f t="shared" si="35"/>
        <v>-1.0837506295198109</v>
      </c>
      <c r="L239" s="36">
        <f t="shared" si="36"/>
        <v>0.1392376903169561</v>
      </c>
      <c r="M239" s="36">
        <f t="shared" si="37"/>
        <v>3.0069052058010257</v>
      </c>
      <c r="N239" s="31">
        <v>5.45</v>
      </c>
      <c r="O239" s="35">
        <f t="shared" si="38"/>
        <v>5.9687121734421291</v>
      </c>
      <c r="P239" s="31">
        <f t="shared" si="39"/>
        <v>5.9687121734421291</v>
      </c>
      <c r="Q239" s="31">
        <f t="shared" si="40"/>
        <v>0.44827427416494942</v>
      </c>
      <c r="R239" s="31">
        <f t="shared" si="41"/>
        <v>0.44827427416494942</v>
      </c>
      <c r="S239">
        <f t="shared" si="42"/>
        <v>2.4430947941989745</v>
      </c>
      <c r="T239" s="31">
        <f t="shared" si="43"/>
        <v>1</v>
      </c>
      <c r="U239" s="31"/>
      <c r="V239" s="31"/>
      <c r="W239" s="31"/>
      <c r="X239" s="31"/>
      <c r="Y239" s="31"/>
    </row>
    <row r="240" spans="1:25" x14ac:dyDescent="0.25">
      <c r="A240" s="31">
        <v>141</v>
      </c>
      <c r="B240" s="31">
        <v>18</v>
      </c>
      <c r="C240" s="31">
        <v>19</v>
      </c>
      <c r="D240" s="35">
        <v>0.32328351066117994</v>
      </c>
      <c r="E240" s="31">
        <v>257.85000000000002</v>
      </c>
      <c r="F240" s="31">
        <v>6.25E-2</v>
      </c>
      <c r="G240" s="31">
        <v>300</v>
      </c>
      <c r="H240" s="31">
        <v>4.0650406504065045E-3</v>
      </c>
      <c r="I240" s="36">
        <f t="shared" si="33"/>
        <v>-7.3228897029496096</v>
      </c>
      <c r="J240" s="36">
        <f t="shared" si="34"/>
        <v>1.2134363363943314E-13</v>
      </c>
      <c r="K240" s="36">
        <f t="shared" si="35"/>
        <v>-7.3435015067611031</v>
      </c>
      <c r="L240" s="36">
        <f t="shared" si="36"/>
        <v>1.0403852692082757E-13</v>
      </c>
      <c r="M240" s="36">
        <f t="shared" si="37"/>
        <v>8.4826616198143791E-14</v>
      </c>
      <c r="N240" s="31">
        <v>0.1</v>
      </c>
      <c r="O240" s="35">
        <f t="shared" si="38"/>
        <v>9.9999999999830363E-3</v>
      </c>
      <c r="P240" s="31">
        <f t="shared" si="39"/>
        <v>9.9999999999830363E-3</v>
      </c>
      <c r="Q240" s="31">
        <f t="shared" si="40"/>
        <v>0.99999999999915179</v>
      </c>
      <c r="R240" s="31">
        <f t="shared" si="41"/>
        <v>0.99999999999915179</v>
      </c>
      <c r="S240">
        <f t="shared" si="42"/>
        <v>9.9999999999915185E-2</v>
      </c>
      <c r="T240" s="31">
        <f t="shared" si="43"/>
        <v>1</v>
      </c>
      <c r="U240" s="31"/>
      <c r="V240" s="31"/>
      <c r="W240" s="31"/>
      <c r="X240" s="31"/>
      <c r="Y240" s="31"/>
    </row>
    <row r="241" spans="1:25" x14ac:dyDescent="0.25">
      <c r="A241" s="31">
        <v>141</v>
      </c>
      <c r="B241" s="31">
        <v>18</v>
      </c>
      <c r="C241" s="31">
        <v>42</v>
      </c>
      <c r="D241" s="35">
        <v>0.32328351066117994</v>
      </c>
      <c r="E241" s="31">
        <v>257.85000000000002</v>
      </c>
      <c r="F241" s="31">
        <v>6.25E-2</v>
      </c>
      <c r="G241" s="31">
        <v>300</v>
      </c>
      <c r="H241" s="31">
        <v>9.7560975609756101E-2</v>
      </c>
      <c r="I241" s="36">
        <f t="shared" si="33"/>
        <v>-1.388524196719551</v>
      </c>
      <c r="J241" s="36">
        <f t="shared" si="34"/>
        <v>8.2488740974097904E-2</v>
      </c>
      <c r="K241" s="36">
        <f t="shared" si="35"/>
        <v>-1.4895010007525744</v>
      </c>
      <c r="L241" s="36">
        <f t="shared" si="36"/>
        <v>6.8177745005688739E-2</v>
      </c>
      <c r="M241" s="36">
        <f t="shared" si="37"/>
        <v>0.94073428747923771</v>
      </c>
      <c r="N241" s="31">
        <v>3.3</v>
      </c>
      <c r="O241" s="35">
        <f t="shared" si="38"/>
        <v>5.5661347022760994</v>
      </c>
      <c r="P241" s="31">
        <f t="shared" si="39"/>
        <v>5.5661347022760994</v>
      </c>
      <c r="Q241" s="31">
        <f t="shared" si="40"/>
        <v>0.71492900379417035</v>
      </c>
      <c r="R241" s="31">
        <f t="shared" si="41"/>
        <v>0.71492900379417035</v>
      </c>
      <c r="S241">
        <f t="shared" si="42"/>
        <v>2.3592657125207621</v>
      </c>
      <c r="T241" s="31">
        <f t="shared" si="43"/>
        <v>1</v>
      </c>
      <c r="U241" s="31"/>
      <c r="V241" s="31"/>
      <c r="W241" s="31"/>
      <c r="X241" s="31"/>
      <c r="Y241" s="31"/>
    </row>
    <row r="242" spans="1:25" x14ac:dyDescent="0.25">
      <c r="A242" s="31">
        <v>141</v>
      </c>
      <c r="B242" s="31">
        <v>18</v>
      </c>
      <c r="C242" s="31">
        <v>60</v>
      </c>
      <c r="D242" s="35">
        <v>0.32328351066117994</v>
      </c>
      <c r="E242" s="31">
        <v>257.85000000000002</v>
      </c>
      <c r="F242" s="31">
        <v>6.25E-2</v>
      </c>
      <c r="G242" s="31">
        <v>300</v>
      </c>
      <c r="H242" s="31">
        <v>0.17073170731707318</v>
      </c>
      <c r="I242" s="36">
        <f t="shared" si="33"/>
        <v>-0.98676589166156492</v>
      </c>
      <c r="J242" s="36">
        <f t="shared" si="34"/>
        <v>0.16187870966708481</v>
      </c>
      <c r="K242" s="36">
        <f t="shared" si="35"/>
        <v>-1.1203456474903071</v>
      </c>
      <c r="L242" s="36">
        <f t="shared" si="36"/>
        <v>0.13128324848178125</v>
      </c>
      <c r="M242" s="36">
        <f t="shared" si="37"/>
        <v>2.7734829186144552</v>
      </c>
      <c r="N242" s="31">
        <v>5</v>
      </c>
      <c r="O242" s="35">
        <f t="shared" si="38"/>
        <v>4.9573783137016045</v>
      </c>
      <c r="P242" s="31">
        <f t="shared" si="39"/>
        <v>4.9573783137016045</v>
      </c>
      <c r="Q242" s="31">
        <f t="shared" si="40"/>
        <v>0.44530341627710895</v>
      </c>
      <c r="R242" s="31">
        <f t="shared" si="41"/>
        <v>0.44530341627710895</v>
      </c>
      <c r="S242">
        <f t="shared" si="42"/>
        <v>2.2265170813855448</v>
      </c>
      <c r="T242" s="31">
        <f t="shared" si="43"/>
        <v>1</v>
      </c>
      <c r="U242" s="31"/>
      <c r="V242" s="31"/>
      <c r="W242" s="31"/>
      <c r="X242" s="31"/>
      <c r="Y242" s="31"/>
    </row>
    <row r="243" spans="1:25" x14ac:dyDescent="0.25">
      <c r="A243" s="31">
        <v>142</v>
      </c>
      <c r="B243" s="31">
        <v>19</v>
      </c>
      <c r="C243" s="31">
        <v>42</v>
      </c>
      <c r="D243" s="35">
        <v>0.32324614385318468</v>
      </c>
      <c r="E243" s="31">
        <v>258.25</v>
      </c>
      <c r="F243" s="31">
        <v>6.25E-2</v>
      </c>
      <c r="G243" s="31">
        <v>300</v>
      </c>
      <c r="H243" s="31">
        <v>9.3495934959349589E-2</v>
      </c>
      <c r="I243" s="36">
        <f t="shared" si="33"/>
        <v>-1.4076004974929035</v>
      </c>
      <c r="J243" s="36">
        <f t="shared" si="34"/>
        <v>7.962470003155607E-2</v>
      </c>
      <c r="K243" s="36">
        <f t="shared" si="35"/>
        <v>-1.5064398102762875</v>
      </c>
      <c r="L243" s="36">
        <f t="shared" si="36"/>
        <v>6.5977153742094216E-2</v>
      </c>
      <c r="M243" s="36">
        <f t="shared" si="37"/>
        <v>0.88525655391935842</v>
      </c>
      <c r="N243" s="31">
        <v>2.65</v>
      </c>
      <c r="O243" s="35">
        <f t="shared" si="38"/>
        <v>3.1143194304845778</v>
      </c>
      <c r="P243" s="31">
        <f t="shared" si="39"/>
        <v>3.1143194304845778</v>
      </c>
      <c r="Q243" s="31">
        <f t="shared" si="40"/>
        <v>0.66594092304929875</v>
      </c>
      <c r="R243" s="31">
        <f t="shared" si="41"/>
        <v>0.66594092304929875</v>
      </c>
      <c r="S243">
        <f t="shared" si="42"/>
        <v>1.7647434460806415</v>
      </c>
      <c r="T243" s="31">
        <f t="shared" si="43"/>
        <v>1</v>
      </c>
      <c r="U243" s="31"/>
      <c r="V243" s="31"/>
      <c r="W243" s="31"/>
      <c r="X243" s="31"/>
      <c r="Y243" s="31"/>
    </row>
    <row r="244" spans="1:25" x14ac:dyDescent="0.25">
      <c r="A244" s="31">
        <v>142</v>
      </c>
      <c r="B244" s="31">
        <v>19</v>
      </c>
      <c r="C244" s="31">
        <v>60</v>
      </c>
      <c r="D244" s="35">
        <v>0.32324614385318468</v>
      </c>
      <c r="E244" s="31">
        <v>258.25</v>
      </c>
      <c r="F244" s="31">
        <v>6.25E-2</v>
      </c>
      <c r="G244" s="31">
        <v>300</v>
      </c>
      <c r="H244" s="31">
        <v>0.16666666666666666</v>
      </c>
      <c r="I244" s="36">
        <f t="shared" si="33"/>
        <v>-0.99064655246381961</v>
      </c>
      <c r="J244" s="36">
        <f t="shared" si="34"/>
        <v>0.16092909889798115</v>
      </c>
      <c r="K244" s="36">
        <f t="shared" si="35"/>
        <v>-1.1226112380909181</v>
      </c>
      <c r="L244" s="36">
        <f t="shared" si="36"/>
        <v>0.13080132019139995</v>
      </c>
      <c r="M244" s="36">
        <f t="shared" si="37"/>
        <v>2.7261763037442321</v>
      </c>
      <c r="N244" s="31">
        <v>5</v>
      </c>
      <c r="O244" s="35">
        <f t="shared" si="38"/>
        <v>5.1702742016542427</v>
      </c>
      <c r="P244" s="31">
        <f t="shared" si="39"/>
        <v>5.1702742016542427</v>
      </c>
      <c r="Q244" s="31">
        <f t="shared" si="40"/>
        <v>0.45476473925115357</v>
      </c>
      <c r="R244" s="31">
        <f t="shared" si="41"/>
        <v>0.45476473925115357</v>
      </c>
      <c r="S244">
        <f t="shared" si="42"/>
        <v>2.2738236962557679</v>
      </c>
      <c r="T244" s="31">
        <f t="shared" si="43"/>
        <v>1</v>
      </c>
      <c r="U244" s="31"/>
      <c r="V244" s="31"/>
      <c r="W244" s="31"/>
      <c r="X244" s="31"/>
      <c r="Y244" s="31"/>
    </row>
    <row r="245" spans="1:25" x14ac:dyDescent="0.25">
      <c r="A245" s="31">
        <v>143</v>
      </c>
      <c r="B245" s="31">
        <v>20</v>
      </c>
      <c r="C245" s="31">
        <v>42</v>
      </c>
      <c r="D245" s="35">
        <v>0.32022233677596723</v>
      </c>
      <c r="E245" s="31">
        <v>268.14999999999998</v>
      </c>
      <c r="F245" s="31">
        <v>6.25E-2</v>
      </c>
      <c r="G245" s="31">
        <v>300</v>
      </c>
      <c r="H245" s="31">
        <v>8.943089430894309E-2</v>
      </c>
      <c r="I245" s="36">
        <f t="shared" si="33"/>
        <v>-1.0657752988539091</v>
      </c>
      <c r="J245" s="36">
        <f t="shared" si="34"/>
        <v>0.14326261476368798</v>
      </c>
      <c r="K245" s="36">
        <f t="shared" si="35"/>
        <v>-1.1615377842812757</v>
      </c>
      <c r="L245" s="36">
        <f t="shared" si="36"/>
        <v>0.1227116333405367</v>
      </c>
      <c r="M245" s="36">
        <f t="shared" si="37"/>
        <v>1.807572616289157</v>
      </c>
      <c r="N245" s="31">
        <v>3.75</v>
      </c>
      <c r="O245" s="35">
        <f t="shared" si="38"/>
        <v>3.7730241409897505</v>
      </c>
      <c r="P245" s="31">
        <f t="shared" si="39"/>
        <v>3.7730241409897505</v>
      </c>
      <c r="Q245" s="31">
        <f t="shared" si="40"/>
        <v>0.51798063565622476</v>
      </c>
      <c r="R245" s="31">
        <f t="shared" si="41"/>
        <v>0.51798063565622476</v>
      </c>
      <c r="S245">
        <f t="shared" si="42"/>
        <v>1.942427383710843</v>
      </c>
      <c r="T245" s="31">
        <f t="shared" si="43"/>
        <v>1</v>
      </c>
      <c r="U245" s="31"/>
      <c r="V245" s="31"/>
      <c r="W245" s="31"/>
      <c r="X245" s="31"/>
      <c r="Y245" s="31"/>
    </row>
    <row r="246" spans="1:25" x14ac:dyDescent="0.25">
      <c r="A246" s="31">
        <v>143</v>
      </c>
      <c r="B246" s="31">
        <v>20</v>
      </c>
      <c r="C246" s="31">
        <v>60</v>
      </c>
      <c r="D246" s="35">
        <v>0.32022233677596723</v>
      </c>
      <c r="E246" s="31">
        <v>268.14999999999998</v>
      </c>
      <c r="F246" s="31">
        <v>6.25E-2</v>
      </c>
      <c r="G246" s="31">
        <v>300</v>
      </c>
      <c r="H246" s="31">
        <v>0.16260162601626016</v>
      </c>
      <c r="I246" s="36">
        <f t="shared" si="33"/>
        <v>-0.72593042806866193</v>
      </c>
      <c r="J246" s="36">
        <f t="shared" si="34"/>
        <v>0.23394071091255447</v>
      </c>
      <c r="K246" s="36">
        <f t="shared" si="35"/>
        <v>-0.85505653707719942</v>
      </c>
      <c r="L246" s="36">
        <f t="shared" si="36"/>
        <v>0.19625992464863193</v>
      </c>
      <c r="M246" s="36">
        <f t="shared" si="37"/>
        <v>4.4485475250447166</v>
      </c>
      <c r="N246" s="31">
        <v>6.55</v>
      </c>
      <c r="O246" s="35">
        <f t="shared" si="38"/>
        <v>4.4161025044956848</v>
      </c>
      <c r="P246" s="31">
        <f t="shared" si="39"/>
        <v>4.4161025044956848</v>
      </c>
      <c r="Q246" s="31">
        <f t="shared" si="40"/>
        <v>0.32083243892447072</v>
      </c>
      <c r="R246" s="31">
        <f t="shared" si="41"/>
        <v>0.32083243892447072</v>
      </c>
      <c r="S246">
        <f t="shared" si="42"/>
        <v>2.1014524749552832</v>
      </c>
      <c r="T246" s="31">
        <f t="shared" si="43"/>
        <v>1</v>
      </c>
      <c r="U246" s="31"/>
      <c r="V246" s="31"/>
      <c r="W246" s="31"/>
      <c r="X246" s="31"/>
      <c r="Y246" s="31"/>
    </row>
    <row r="247" spans="1:25" x14ac:dyDescent="0.25">
      <c r="A247" s="31">
        <v>144</v>
      </c>
      <c r="B247" s="31">
        <v>21</v>
      </c>
      <c r="C247" s="31">
        <v>42</v>
      </c>
      <c r="D247" s="35">
        <v>0.3202370875126504</v>
      </c>
      <c r="E247" s="31">
        <v>267.5</v>
      </c>
      <c r="F247" s="31">
        <v>6.25E-2</v>
      </c>
      <c r="G247" s="31">
        <v>300</v>
      </c>
      <c r="H247" s="31">
        <v>8.5365853658536592E-2</v>
      </c>
      <c r="I247" s="36">
        <f t="shared" si="33"/>
        <v>-1.121682889136246</v>
      </c>
      <c r="J247" s="36">
        <f t="shared" si="34"/>
        <v>0.13099864717159929</v>
      </c>
      <c r="K247" s="36">
        <f t="shared" si="35"/>
        <v>-1.2152479535938328</v>
      </c>
      <c r="L247" s="36">
        <f t="shared" si="36"/>
        <v>0.11213576793372897</v>
      </c>
      <c r="M247" s="36">
        <f t="shared" si="37"/>
        <v>1.5804153821732783</v>
      </c>
      <c r="N247" s="31">
        <v>3.2</v>
      </c>
      <c r="O247" s="35">
        <f t="shared" si="38"/>
        <v>2.6230543343009289</v>
      </c>
      <c r="P247" s="31">
        <f t="shared" si="39"/>
        <v>2.6230543343009289</v>
      </c>
      <c r="Q247" s="31">
        <f t="shared" si="40"/>
        <v>0.50612019307085054</v>
      </c>
      <c r="R247" s="31">
        <f t="shared" si="41"/>
        <v>0.50612019307085054</v>
      </c>
      <c r="S247">
        <f t="shared" si="42"/>
        <v>1.6195846178267219</v>
      </c>
      <c r="T247" s="31">
        <f t="shared" si="43"/>
        <v>1</v>
      </c>
      <c r="U247" s="31"/>
      <c r="V247" s="31"/>
      <c r="W247" s="31"/>
      <c r="X247" s="31"/>
      <c r="Y247" s="31"/>
    </row>
    <row r="248" spans="1:25" x14ac:dyDescent="0.25">
      <c r="A248" s="31">
        <v>144</v>
      </c>
      <c r="B248" s="31">
        <v>21</v>
      </c>
      <c r="C248" s="31">
        <v>60</v>
      </c>
      <c r="D248" s="35">
        <v>0.3202370875126504</v>
      </c>
      <c r="E248" s="31">
        <v>267.5</v>
      </c>
      <c r="F248" s="31">
        <v>6.25E-2</v>
      </c>
      <c r="G248" s="31">
        <v>300</v>
      </c>
      <c r="H248" s="31">
        <v>0.15853658536585366</v>
      </c>
      <c r="I248" s="36">
        <f t="shared" si="33"/>
        <v>-0.757799520920171</v>
      </c>
      <c r="J248" s="36">
        <f t="shared" si="34"/>
        <v>0.22428550461488106</v>
      </c>
      <c r="K248" s="36">
        <f t="shared" si="35"/>
        <v>-0.88530721073330731</v>
      </c>
      <c r="L248" s="36">
        <f t="shared" si="36"/>
        <v>0.18799548098915511</v>
      </c>
      <c r="M248" s="36">
        <f t="shared" si="37"/>
        <v>4.1537967557201796</v>
      </c>
      <c r="N248" s="31">
        <v>5.65</v>
      </c>
      <c r="O248" s="35">
        <f t="shared" si="38"/>
        <v>2.2386241481934612</v>
      </c>
      <c r="P248" s="31">
        <f t="shared" si="39"/>
        <v>2.2386241481934612</v>
      </c>
      <c r="Q248" s="31">
        <f t="shared" si="40"/>
        <v>0.26481473350085322</v>
      </c>
      <c r="R248" s="31">
        <f t="shared" si="41"/>
        <v>0.26481473350085322</v>
      </c>
      <c r="S248">
        <f t="shared" si="42"/>
        <v>1.4962032442798208</v>
      </c>
      <c r="T248" s="31">
        <f t="shared" si="43"/>
        <v>1</v>
      </c>
      <c r="U248" s="31"/>
      <c r="V248" s="31"/>
      <c r="W248" s="31"/>
      <c r="X248" s="31"/>
      <c r="Y248" s="31"/>
    </row>
    <row r="249" spans="1:25" x14ac:dyDescent="0.25">
      <c r="A249" s="31">
        <v>145</v>
      </c>
      <c r="B249" s="31">
        <v>22</v>
      </c>
      <c r="C249" s="31">
        <v>42</v>
      </c>
      <c r="D249" s="35">
        <v>0.32539831587795987</v>
      </c>
      <c r="E249" s="31">
        <v>264.10000000000002</v>
      </c>
      <c r="F249" s="31">
        <v>6.25E-2</v>
      </c>
      <c r="G249" s="31">
        <v>300</v>
      </c>
      <c r="H249" s="31">
        <v>8.1300813008130079E-2</v>
      </c>
      <c r="I249" s="36">
        <f t="shared" si="33"/>
        <v>-1.272546312971355</v>
      </c>
      <c r="J249" s="36">
        <f t="shared" si="34"/>
        <v>0.10158953993946236</v>
      </c>
      <c r="K249" s="36">
        <f t="shared" si="35"/>
        <v>-1.3653281025955639</v>
      </c>
      <c r="L249" s="36">
        <f t="shared" si="36"/>
        <v>8.6074975052575678E-2</v>
      </c>
      <c r="M249" s="36">
        <f t="shared" si="37"/>
        <v>1.1381840349313705</v>
      </c>
      <c r="N249" s="31">
        <v>2.8</v>
      </c>
      <c r="O249" s="35">
        <f t="shared" si="38"/>
        <v>2.7616323017569795</v>
      </c>
      <c r="P249" s="31">
        <f t="shared" si="39"/>
        <v>2.7616323017569795</v>
      </c>
      <c r="Q249" s="31">
        <f t="shared" si="40"/>
        <v>0.59350570181022477</v>
      </c>
      <c r="R249" s="31">
        <f t="shared" si="41"/>
        <v>0.59350570181022477</v>
      </c>
      <c r="S249">
        <f t="shared" si="42"/>
        <v>1.6618159650686293</v>
      </c>
      <c r="T249" s="31">
        <f t="shared" si="43"/>
        <v>1</v>
      </c>
      <c r="U249" s="31"/>
      <c r="V249" s="31"/>
      <c r="W249" s="31"/>
      <c r="X249" s="31"/>
      <c r="Y249" s="31"/>
    </row>
    <row r="250" spans="1:25" x14ac:dyDescent="0.25">
      <c r="A250" s="31">
        <v>145</v>
      </c>
      <c r="B250" s="31">
        <v>22</v>
      </c>
      <c r="C250" s="31">
        <v>60</v>
      </c>
      <c r="D250" s="35">
        <v>0.32539831587795987</v>
      </c>
      <c r="E250" s="31">
        <v>264.10000000000002</v>
      </c>
      <c r="F250" s="31">
        <v>6.25E-2</v>
      </c>
      <c r="G250" s="31">
        <v>300</v>
      </c>
      <c r="H250" s="31">
        <v>0.15447154471544716</v>
      </c>
      <c r="I250" s="36">
        <f t="shared" si="33"/>
        <v>-0.85715380122342866</v>
      </c>
      <c r="J250" s="36">
        <f t="shared" si="34"/>
        <v>0.19567994537118658</v>
      </c>
      <c r="K250" s="36">
        <f t="shared" si="35"/>
        <v>-0.98504467237205595</v>
      </c>
      <c r="L250" s="36">
        <f t="shared" si="36"/>
        <v>0.16230106418816556</v>
      </c>
      <c r="M250" s="36">
        <f t="shared" si="37"/>
        <v>3.4565717192217704</v>
      </c>
      <c r="N250" s="31">
        <v>5.0999999999999996</v>
      </c>
      <c r="O250" s="35">
        <f t="shared" si="38"/>
        <v>2.700856514061686</v>
      </c>
      <c r="P250" s="31">
        <f t="shared" si="39"/>
        <v>2.700856514061686</v>
      </c>
      <c r="Q250" s="31">
        <f t="shared" si="40"/>
        <v>0.32224083936828024</v>
      </c>
      <c r="R250" s="31">
        <f t="shared" si="41"/>
        <v>0.32224083936828024</v>
      </c>
      <c r="S250">
        <f t="shared" si="42"/>
        <v>1.6434282807782292</v>
      </c>
      <c r="T250" s="31">
        <f t="shared" si="43"/>
        <v>1</v>
      </c>
      <c r="U250" s="31"/>
      <c r="V250" s="31"/>
      <c r="W250" s="31"/>
      <c r="X250" s="31"/>
      <c r="Y250" s="31"/>
    </row>
    <row r="251" spans="1:25" x14ac:dyDescent="0.25">
      <c r="A251" s="31">
        <v>146</v>
      </c>
      <c r="B251" s="31">
        <v>23</v>
      </c>
      <c r="C251" s="31">
        <v>42</v>
      </c>
      <c r="D251" s="35">
        <v>0.32531224608170328</v>
      </c>
      <c r="E251" s="31">
        <v>265.05</v>
      </c>
      <c r="F251" s="31">
        <v>6.25E-2</v>
      </c>
      <c r="G251" s="31">
        <v>300</v>
      </c>
      <c r="H251" s="31">
        <v>7.7235772357723581E-2</v>
      </c>
      <c r="I251" s="36">
        <f t="shared" si="33"/>
        <v>-1.2714489337484305</v>
      </c>
      <c r="J251" s="36">
        <f t="shared" si="34"/>
        <v>0.10178449179089231</v>
      </c>
      <c r="K251" s="36">
        <f t="shared" si="35"/>
        <v>-1.3618575160530111</v>
      </c>
      <c r="L251" s="36">
        <f t="shared" si="36"/>
        <v>8.6621427949996388E-2</v>
      </c>
      <c r="M251" s="36">
        <f t="shared" si="37"/>
        <v>1.1166914969238597</v>
      </c>
      <c r="N251" s="31">
        <v>1.75</v>
      </c>
      <c r="O251" s="35">
        <f t="shared" si="38"/>
        <v>0.40107966006854157</v>
      </c>
      <c r="P251" s="31">
        <f t="shared" si="39"/>
        <v>0.40107966006854157</v>
      </c>
      <c r="Q251" s="31">
        <f t="shared" si="40"/>
        <v>0.36189057318636586</v>
      </c>
      <c r="R251" s="31">
        <f t="shared" si="41"/>
        <v>0.36189057318636586</v>
      </c>
      <c r="S251">
        <f t="shared" si="42"/>
        <v>0.63330850307614028</v>
      </c>
      <c r="T251" s="31">
        <f t="shared" si="43"/>
        <v>1</v>
      </c>
      <c r="U251" s="31"/>
      <c r="V251" s="31"/>
      <c r="W251" s="31"/>
      <c r="X251" s="31"/>
      <c r="Y251" s="31"/>
    </row>
    <row r="252" spans="1:25" x14ac:dyDescent="0.25">
      <c r="A252" s="31">
        <v>146</v>
      </c>
      <c r="B252" s="31">
        <v>23</v>
      </c>
      <c r="C252" s="31">
        <v>60</v>
      </c>
      <c r="D252" s="35">
        <v>0.32531224608170328</v>
      </c>
      <c r="E252" s="31">
        <v>265.05</v>
      </c>
      <c r="F252" s="31">
        <v>6.25E-2</v>
      </c>
      <c r="G252" s="31">
        <v>300</v>
      </c>
      <c r="H252" s="31">
        <v>0.15040650406504066</v>
      </c>
      <c r="I252" s="36">
        <f t="shared" si="33"/>
        <v>-0.84418210163119234</v>
      </c>
      <c r="J252" s="36">
        <f t="shared" si="34"/>
        <v>0.19928382729761546</v>
      </c>
      <c r="K252" s="36">
        <f t="shared" si="35"/>
        <v>-0.97034559933618414</v>
      </c>
      <c r="L252" s="36">
        <f t="shared" si="36"/>
        <v>0.16593712758960008</v>
      </c>
      <c r="M252" s="36">
        <f t="shared" si="37"/>
        <v>3.5048104394403339</v>
      </c>
      <c r="N252" s="31">
        <v>4.5</v>
      </c>
      <c r="O252" s="35">
        <f t="shared" si="38"/>
        <v>0.99040226144694132</v>
      </c>
      <c r="P252" s="31">
        <f t="shared" si="39"/>
        <v>0.99040226144694132</v>
      </c>
      <c r="Q252" s="31">
        <f t="shared" si="40"/>
        <v>0.22115323567992581</v>
      </c>
      <c r="R252" s="31">
        <f t="shared" si="41"/>
        <v>0.22115323567992581</v>
      </c>
      <c r="S252">
        <f t="shared" si="42"/>
        <v>0.99518956055966612</v>
      </c>
      <c r="T252" s="31">
        <f t="shared" si="43"/>
        <v>1</v>
      </c>
      <c r="U252" s="31"/>
      <c r="V252" s="31"/>
      <c r="W252" s="31"/>
      <c r="X252" s="31"/>
      <c r="Y252" s="31"/>
    </row>
    <row r="253" spans="1:25" x14ac:dyDescent="0.25">
      <c r="A253" s="31">
        <v>147</v>
      </c>
      <c r="B253" s="31">
        <v>24</v>
      </c>
      <c r="C253" s="31">
        <v>42</v>
      </c>
      <c r="D253" s="35">
        <v>0.32511891516505675</v>
      </c>
      <c r="E253" s="31">
        <v>260.85000000000002</v>
      </c>
      <c r="F253" s="31">
        <v>6.25E-2</v>
      </c>
      <c r="G253" s="31">
        <v>300</v>
      </c>
      <c r="H253" s="31">
        <v>7.3170731707317069E-2</v>
      </c>
      <c r="I253" s="36">
        <f t="shared" si="33"/>
        <v>-1.4940779179295813</v>
      </c>
      <c r="J253" s="36">
        <f t="shared" si="34"/>
        <v>6.7577627435750853E-2</v>
      </c>
      <c r="K253" s="36">
        <f t="shared" si="35"/>
        <v>-1.582022873967686</v>
      </c>
      <c r="L253" s="36">
        <f t="shared" si="36"/>
        <v>5.6822174380787058E-2</v>
      </c>
      <c r="M253" s="36">
        <f t="shared" si="37"/>
        <v>0.65875106932743677</v>
      </c>
      <c r="N253" s="31">
        <v>1.3</v>
      </c>
      <c r="O253" s="35">
        <f t="shared" si="38"/>
        <v>0.41120019108870587</v>
      </c>
      <c r="P253" s="31">
        <f t="shared" si="39"/>
        <v>0.41120019108870587</v>
      </c>
      <c r="Q253" s="31">
        <f t="shared" si="40"/>
        <v>0.49326840820966406</v>
      </c>
      <c r="R253" s="31">
        <f t="shared" si="41"/>
        <v>0.49326840820966406</v>
      </c>
      <c r="S253">
        <f t="shared" si="42"/>
        <v>0.64124893067256328</v>
      </c>
      <c r="T253" s="31">
        <f t="shared" si="43"/>
        <v>1</v>
      </c>
      <c r="U253" s="31"/>
      <c r="V253" s="31"/>
      <c r="W253" s="31"/>
      <c r="X253" s="31"/>
      <c r="Y253" s="31"/>
    </row>
    <row r="254" spans="1:25" x14ac:dyDescent="0.25">
      <c r="A254" s="31">
        <v>147</v>
      </c>
      <c r="B254" s="31">
        <v>24</v>
      </c>
      <c r="C254" s="31">
        <v>60</v>
      </c>
      <c r="D254" s="35">
        <v>0.32511891516505675</v>
      </c>
      <c r="E254" s="31">
        <v>260.85000000000002</v>
      </c>
      <c r="F254" s="31">
        <v>6.25E-2</v>
      </c>
      <c r="G254" s="31">
        <v>300</v>
      </c>
      <c r="H254" s="31">
        <v>0.14634146341463414</v>
      </c>
      <c r="I254" s="36">
        <f t="shared" si="33"/>
        <v>-0.98860957190100696</v>
      </c>
      <c r="J254" s="36">
        <f t="shared" si="34"/>
        <v>0.16142710059595949</v>
      </c>
      <c r="K254" s="36">
        <f t="shared" si="35"/>
        <v>-1.1129825214724001</v>
      </c>
      <c r="L254" s="36">
        <f t="shared" si="36"/>
        <v>0.13285796813597694</v>
      </c>
      <c r="M254" s="36">
        <f t="shared" si="37"/>
        <v>2.6137559774350692</v>
      </c>
      <c r="N254" s="31">
        <v>3.35</v>
      </c>
      <c r="O254" s="35">
        <f t="shared" si="38"/>
        <v>0.54205526076259047</v>
      </c>
      <c r="P254" s="31">
        <f t="shared" si="39"/>
        <v>0.54205526076259047</v>
      </c>
      <c r="Q254" s="31">
        <f t="shared" si="40"/>
        <v>0.21977433509400923</v>
      </c>
      <c r="R254" s="31">
        <f t="shared" si="41"/>
        <v>0.21977433509400923</v>
      </c>
      <c r="S254">
        <f t="shared" si="42"/>
        <v>0.73624402256493093</v>
      </c>
      <c r="T254" s="31">
        <f t="shared" si="43"/>
        <v>1</v>
      </c>
      <c r="U254" s="31"/>
      <c r="V254" s="31"/>
      <c r="W254" s="31"/>
      <c r="X254" s="31"/>
      <c r="Y254" s="31"/>
    </row>
    <row r="255" spans="1:25" x14ac:dyDescent="0.25">
      <c r="A255" s="31">
        <v>148</v>
      </c>
      <c r="B255" s="31">
        <v>25</v>
      </c>
      <c r="C255" s="31">
        <v>42</v>
      </c>
      <c r="D255" s="35">
        <v>0.32485952555891623</v>
      </c>
      <c r="E255" s="31">
        <v>258.45</v>
      </c>
      <c r="F255" s="31">
        <v>6.25E-2</v>
      </c>
      <c r="G255" s="31">
        <v>300</v>
      </c>
      <c r="H255" s="31">
        <v>6.910569105691057E-2</v>
      </c>
      <c r="I255" s="36">
        <f t="shared" si="33"/>
        <v>-1.6524164897342946</v>
      </c>
      <c r="J255" s="36">
        <f t="shared" si="34"/>
        <v>4.9224838142614115E-2</v>
      </c>
      <c r="K255" s="36">
        <f t="shared" si="35"/>
        <v>-1.7378154361703662</v>
      </c>
      <c r="L255" s="36">
        <f t="shared" si="36"/>
        <v>4.1121669930420483E-2</v>
      </c>
      <c r="M255" s="36">
        <f t="shared" si="37"/>
        <v>0.43882618920032002</v>
      </c>
      <c r="N255" s="31">
        <v>1.05</v>
      </c>
      <c r="O255" s="35">
        <f t="shared" si="38"/>
        <v>0.37353342700740311</v>
      </c>
      <c r="P255" s="31">
        <f t="shared" si="39"/>
        <v>0.37353342700740311</v>
      </c>
      <c r="Q255" s="31">
        <f t="shared" si="40"/>
        <v>0.58207029599969529</v>
      </c>
      <c r="R255" s="31">
        <f t="shared" si="41"/>
        <v>0.58207029599969529</v>
      </c>
      <c r="S255">
        <f t="shared" si="42"/>
        <v>0.61117381079968003</v>
      </c>
      <c r="T255" s="31">
        <f t="shared" si="43"/>
        <v>1</v>
      </c>
      <c r="U255" s="31"/>
      <c r="V255" s="31"/>
      <c r="W255" s="31"/>
      <c r="X255" s="31"/>
      <c r="Y255" s="31"/>
    </row>
    <row r="256" spans="1:25" x14ac:dyDescent="0.25">
      <c r="A256" s="31">
        <v>148</v>
      </c>
      <c r="B256" s="31">
        <v>25</v>
      </c>
      <c r="C256" s="31">
        <v>60</v>
      </c>
      <c r="D256" s="35">
        <v>0.32485952555891623</v>
      </c>
      <c r="E256" s="31">
        <v>258.45</v>
      </c>
      <c r="F256" s="31">
        <v>6.25E-2</v>
      </c>
      <c r="G256" s="31">
        <v>300</v>
      </c>
      <c r="H256" s="31">
        <v>0.14227642276422764</v>
      </c>
      <c r="I256" s="36">
        <f t="shared" si="33"/>
        <v>-1.0827916986241992</v>
      </c>
      <c r="J256" s="36">
        <f t="shared" si="34"/>
        <v>0.13945044553195257</v>
      </c>
      <c r="K256" s="36">
        <f t="shared" si="35"/>
        <v>-1.2053272401270354</v>
      </c>
      <c r="L256" s="36">
        <f t="shared" si="36"/>
        <v>0.11403849885282182</v>
      </c>
      <c r="M256" s="36">
        <f t="shared" si="37"/>
        <v>2.1322879508567283</v>
      </c>
      <c r="N256" s="31">
        <v>2.9</v>
      </c>
      <c r="O256" s="35">
        <f t="shared" si="38"/>
        <v>0.58938179039976113</v>
      </c>
      <c r="P256" s="31">
        <f t="shared" si="39"/>
        <v>0.58938179039976113</v>
      </c>
      <c r="Q256" s="31">
        <f t="shared" si="40"/>
        <v>0.26472829280802468</v>
      </c>
      <c r="R256" s="31">
        <f t="shared" si="41"/>
        <v>0.26472829280802468</v>
      </c>
      <c r="S256">
        <f t="shared" si="42"/>
        <v>0.76771204914327162</v>
      </c>
      <c r="T256" s="31">
        <f t="shared" si="43"/>
        <v>1</v>
      </c>
      <c r="U256" s="31"/>
      <c r="V256" s="31"/>
      <c r="W256" s="31"/>
      <c r="X256" s="31"/>
      <c r="Y256" s="31"/>
    </row>
    <row r="257" spans="1:25" x14ac:dyDescent="0.25">
      <c r="A257" s="31">
        <v>149</v>
      </c>
      <c r="B257" s="31">
        <v>26</v>
      </c>
      <c r="C257" s="31">
        <v>42</v>
      </c>
      <c r="D257" s="35">
        <v>0.32383879705523455</v>
      </c>
      <c r="E257" s="31">
        <v>254.05</v>
      </c>
      <c r="F257" s="31">
        <v>6.25E-2</v>
      </c>
      <c r="G257" s="31">
        <v>300</v>
      </c>
      <c r="H257" s="31">
        <v>6.5040650406504072E-2</v>
      </c>
      <c r="I257" s="36">
        <f t="shared" si="33"/>
        <v>-1.9224861026966757</v>
      </c>
      <c r="J257" s="36">
        <f t="shared" si="34"/>
        <v>2.7272310309857589E-2</v>
      </c>
      <c r="K257" s="36">
        <f t="shared" si="35"/>
        <v>-2.0050749330122204</v>
      </c>
      <c r="L257" s="36">
        <f t="shared" si="36"/>
        <v>2.2477518418794595E-2</v>
      </c>
      <c r="M257" s="36">
        <f t="shared" si="37"/>
        <v>0.21263087717613072</v>
      </c>
      <c r="N257" s="31">
        <v>0.9</v>
      </c>
      <c r="O257" s="35">
        <f t="shared" si="38"/>
        <v>0.47247631101165555</v>
      </c>
      <c r="P257" s="31">
        <f t="shared" si="39"/>
        <v>0.47247631101165555</v>
      </c>
      <c r="Q257" s="31">
        <f t="shared" si="40"/>
        <v>0.76374346980429919</v>
      </c>
      <c r="R257" s="31">
        <f t="shared" si="41"/>
        <v>0.76374346980429919</v>
      </c>
      <c r="S257">
        <f t="shared" si="42"/>
        <v>0.68736912282386931</v>
      </c>
      <c r="T257" s="31">
        <f t="shared" si="43"/>
        <v>1</v>
      </c>
      <c r="U257" s="31"/>
      <c r="V257" s="31"/>
      <c r="W257" s="31"/>
      <c r="X257" s="31"/>
      <c r="Y257" s="31"/>
    </row>
    <row r="258" spans="1:25" x14ac:dyDescent="0.25">
      <c r="A258" s="31">
        <v>149</v>
      </c>
      <c r="B258" s="31">
        <v>26</v>
      </c>
      <c r="C258" s="31">
        <v>60</v>
      </c>
      <c r="D258" s="35">
        <v>0.32383879705523455</v>
      </c>
      <c r="E258" s="31">
        <v>254.05</v>
      </c>
      <c r="F258" s="31">
        <v>6.25E-2</v>
      </c>
      <c r="G258" s="31">
        <v>300</v>
      </c>
      <c r="H258" s="31">
        <v>0.13821138211382114</v>
      </c>
      <c r="I258" s="36">
        <f t="shared" si="33"/>
        <v>-1.2489604905237084</v>
      </c>
      <c r="J258" s="36">
        <f t="shared" si="34"/>
        <v>0.10583976249550872</v>
      </c>
      <c r="K258" s="36">
        <f t="shared" si="35"/>
        <v>-1.3693533646790792</v>
      </c>
      <c r="L258" s="36">
        <f t="shared" si="36"/>
        <v>8.5444422177132856E-2</v>
      </c>
      <c r="M258" s="36">
        <f t="shared" si="37"/>
        <v>1.4757374880155218</v>
      </c>
      <c r="N258" s="31">
        <v>2.5</v>
      </c>
      <c r="O258" s="35">
        <f t="shared" si="38"/>
        <v>1.0491136934567533</v>
      </c>
      <c r="P258" s="31">
        <f t="shared" si="39"/>
        <v>1.0491136934567533</v>
      </c>
      <c r="Q258" s="31">
        <f t="shared" si="40"/>
        <v>0.40970500479379124</v>
      </c>
      <c r="R258" s="31">
        <f t="shared" si="41"/>
        <v>0.40970500479379124</v>
      </c>
      <c r="S258">
        <f t="shared" si="42"/>
        <v>1.0242625119844782</v>
      </c>
      <c r="T258" s="31">
        <f t="shared" si="43"/>
        <v>1</v>
      </c>
      <c r="U258" s="31"/>
      <c r="V258" s="31"/>
      <c r="W258" s="31"/>
      <c r="X258" s="31"/>
      <c r="Y258" s="31"/>
    </row>
    <row r="259" spans="1:25" x14ac:dyDescent="0.25">
      <c r="A259" s="31">
        <v>150</v>
      </c>
      <c r="B259" s="31">
        <v>27</v>
      </c>
      <c r="C259" s="31">
        <v>42</v>
      </c>
      <c r="D259" s="35">
        <v>0.32034788880882792</v>
      </c>
      <c r="E259" s="31">
        <v>251.6</v>
      </c>
      <c r="F259" s="31">
        <v>6.25E-2</v>
      </c>
      <c r="G259" s="31">
        <v>300</v>
      </c>
      <c r="H259" s="31">
        <v>6.097560975609756E-2</v>
      </c>
      <c r="I259" s="36">
        <f t="shared" ref="I259:I322" si="44">(LN(E259/G259)+(F259+(D259^2)/2)*H259)/(D259*H259^0.5)</f>
        <v>-2.1364488334307263</v>
      </c>
      <c r="J259" s="36">
        <f t="shared" ref="J259:J322" si="45">NORMSDIST(I259)</f>
        <v>1.6321423648197747E-2</v>
      </c>
      <c r="K259" s="36">
        <f t="shared" ref="K259:K322" si="46">I259-(D259*H259^(0.5))</f>
        <v>-2.2155531061808991</v>
      </c>
      <c r="L259" s="36">
        <f t="shared" ref="L259:L322" si="47">NORMSDIST(K259)</f>
        <v>1.3361061736914604E-2</v>
      </c>
      <c r="M259" s="36">
        <f t="shared" ref="M259:M322" si="48">(E259*J259)-(G259*(EXP(-F259*H259))*L259)</f>
        <v>0.11339820239551734</v>
      </c>
      <c r="N259" s="31">
        <v>0.75</v>
      </c>
      <c r="O259" s="35">
        <f t="shared" ref="O259:O321" si="49">(N259-M259)^2</f>
        <v>0.40526184871325871</v>
      </c>
      <c r="P259" s="31">
        <f t="shared" ref="P259:P322" si="50">(M259-N259)^2</f>
        <v>0.40526184871325871</v>
      </c>
      <c r="Q259" s="31">
        <f t="shared" ref="Q259:Q321" si="51">(ABS(N259-M259)/N259)</f>
        <v>0.84880239680597691</v>
      </c>
      <c r="R259" s="31">
        <f t="shared" ref="R259:R322" si="52">ABS(N259-M259)/N259</f>
        <v>0.84880239680597691</v>
      </c>
      <c r="S259">
        <f t="shared" ref="S259:S322" si="53">N259-M259</f>
        <v>0.63660179760448266</v>
      </c>
      <c r="T259" s="31">
        <f t="shared" ref="T259:T322" si="54">IF(S259&lt;0,0,1)</f>
        <v>1</v>
      </c>
      <c r="U259" s="31"/>
      <c r="V259" s="31"/>
      <c r="W259" s="31"/>
      <c r="X259" s="31"/>
      <c r="Y259" s="31"/>
    </row>
    <row r="260" spans="1:25" x14ac:dyDescent="0.25">
      <c r="A260" s="31">
        <v>150</v>
      </c>
      <c r="B260" s="31">
        <v>27</v>
      </c>
      <c r="C260" s="31">
        <v>60</v>
      </c>
      <c r="D260" s="35">
        <v>0.32034788880882792</v>
      </c>
      <c r="E260" s="31">
        <v>251.6</v>
      </c>
      <c r="F260" s="31">
        <v>6.25E-2</v>
      </c>
      <c r="G260" s="31">
        <v>300</v>
      </c>
      <c r="H260" s="31">
        <v>0.13414634146341464</v>
      </c>
      <c r="I260" s="36">
        <f t="shared" si="44"/>
        <v>-1.3694174600691782</v>
      </c>
      <c r="J260" s="36">
        <f t="shared" si="45"/>
        <v>8.5434409763292585E-2</v>
      </c>
      <c r="K260" s="36">
        <f t="shared" si="46"/>
        <v>-1.486748057647705</v>
      </c>
      <c r="L260" s="36">
        <f t="shared" si="47"/>
        <v>6.8540682410712886E-2</v>
      </c>
      <c r="M260" s="36">
        <f t="shared" si="48"/>
        <v>1.1047686233616574</v>
      </c>
      <c r="N260" s="31">
        <v>2.0499999999999998</v>
      </c>
      <c r="O260" s="35">
        <f t="shared" si="49"/>
        <v>0.893462355381616</v>
      </c>
      <c r="P260" s="31">
        <f t="shared" si="50"/>
        <v>0.893462355381616</v>
      </c>
      <c r="Q260" s="31">
        <f t="shared" si="51"/>
        <v>0.46108847640894757</v>
      </c>
      <c r="R260" s="31">
        <f t="shared" si="52"/>
        <v>0.46108847640894757</v>
      </c>
      <c r="S260">
        <f t="shared" si="53"/>
        <v>0.94523137663834245</v>
      </c>
      <c r="T260" s="31">
        <f t="shared" si="54"/>
        <v>1</v>
      </c>
      <c r="U260" s="31"/>
      <c r="V260" s="31"/>
      <c r="W260" s="31"/>
      <c r="X260" s="31"/>
      <c r="Y260" s="31"/>
    </row>
    <row r="261" spans="1:25" x14ac:dyDescent="0.25">
      <c r="A261" s="31">
        <v>151</v>
      </c>
      <c r="B261" s="31">
        <v>28</v>
      </c>
      <c r="C261" s="31">
        <v>42</v>
      </c>
      <c r="D261" s="35">
        <v>0.3132822832856102</v>
      </c>
      <c r="E261" s="31">
        <v>255.15</v>
      </c>
      <c r="F261" s="31">
        <v>6.25E-2</v>
      </c>
      <c r="G261" s="31">
        <v>300</v>
      </c>
      <c r="H261" s="31">
        <v>5.6910569105691054E-2</v>
      </c>
      <c r="I261" s="36">
        <f t="shared" si="44"/>
        <v>-2.0817318646365575</v>
      </c>
      <c r="J261" s="36">
        <f t="shared" si="45"/>
        <v>1.8683484182525398E-2</v>
      </c>
      <c r="K261" s="36">
        <f t="shared" si="46"/>
        <v>-2.156468286202565</v>
      </c>
      <c r="L261" s="36">
        <f t="shared" si="47"/>
        <v>1.5523558778392404E-2</v>
      </c>
      <c r="M261" s="36">
        <f t="shared" si="48"/>
        <v>0.12655870392957791</v>
      </c>
      <c r="N261" s="31">
        <v>0.85</v>
      </c>
      <c r="O261" s="35">
        <f t="shared" si="49"/>
        <v>0.52336730886005212</v>
      </c>
      <c r="P261" s="31">
        <f t="shared" si="50"/>
        <v>0.52336730886005212</v>
      </c>
      <c r="Q261" s="31">
        <f t="shared" si="51"/>
        <v>0.85110740714167299</v>
      </c>
      <c r="R261" s="31">
        <f t="shared" si="52"/>
        <v>0.85110740714167299</v>
      </c>
      <c r="S261">
        <f t="shared" si="53"/>
        <v>0.72344129607042207</v>
      </c>
      <c r="T261" s="31">
        <f t="shared" si="54"/>
        <v>1</v>
      </c>
      <c r="U261" s="31"/>
      <c r="V261" s="31"/>
      <c r="W261" s="31"/>
      <c r="X261" s="31"/>
      <c r="Y261" s="31"/>
    </row>
    <row r="262" spans="1:25" x14ac:dyDescent="0.25">
      <c r="A262" s="31">
        <v>151</v>
      </c>
      <c r="B262" s="31">
        <v>28</v>
      </c>
      <c r="C262" s="31">
        <v>60</v>
      </c>
      <c r="D262" s="35">
        <v>0.3132822832856102</v>
      </c>
      <c r="E262" s="31">
        <v>255.15</v>
      </c>
      <c r="F262" s="31">
        <v>6.25E-2</v>
      </c>
      <c r="G262" s="31">
        <v>300</v>
      </c>
      <c r="H262" s="31">
        <v>0.13008130081300814</v>
      </c>
      <c r="I262" s="36">
        <f t="shared" si="44"/>
        <v>-1.3046837111261984</v>
      </c>
      <c r="J262" s="36">
        <f t="shared" si="45"/>
        <v>9.6000285143657826E-2</v>
      </c>
      <c r="K262" s="36">
        <f t="shared" si="46"/>
        <v>-1.4176745598933644</v>
      </c>
      <c r="L262" s="36">
        <f t="shared" si="47"/>
        <v>7.8142900388209147E-2</v>
      </c>
      <c r="M262" s="36">
        <f t="shared" si="48"/>
        <v>1.2414224072729247</v>
      </c>
      <c r="N262" s="31">
        <v>2.4</v>
      </c>
      <c r="O262" s="35">
        <f t="shared" si="49"/>
        <v>1.3423020383692645</v>
      </c>
      <c r="P262" s="31">
        <f t="shared" si="50"/>
        <v>1.3423020383692645</v>
      </c>
      <c r="Q262" s="31">
        <f t="shared" si="51"/>
        <v>0.48274066363628132</v>
      </c>
      <c r="R262" s="31">
        <f t="shared" si="52"/>
        <v>0.48274066363628132</v>
      </c>
      <c r="S262">
        <f t="shared" si="53"/>
        <v>1.1585775927270752</v>
      </c>
      <c r="T262" s="31">
        <f t="shared" si="54"/>
        <v>1</v>
      </c>
      <c r="U262" s="31"/>
      <c r="V262" s="31"/>
      <c r="W262" s="31"/>
      <c r="X262" s="31"/>
      <c r="Y262" s="31"/>
    </row>
    <row r="263" spans="1:25" x14ac:dyDescent="0.25">
      <c r="A263" s="31">
        <v>152</v>
      </c>
      <c r="B263" s="31">
        <v>29</v>
      </c>
      <c r="C263" s="31">
        <v>42</v>
      </c>
      <c r="D263" s="35">
        <v>0.31313206658108772</v>
      </c>
      <c r="E263" s="31">
        <v>257.85000000000002</v>
      </c>
      <c r="F263" s="31">
        <v>6.25E-2</v>
      </c>
      <c r="G263" s="31">
        <v>300</v>
      </c>
      <c r="H263" s="31">
        <v>5.2845528455284556E-2</v>
      </c>
      <c r="I263" s="36">
        <f t="shared" si="44"/>
        <v>-2.0214527624790697</v>
      </c>
      <c r="J263" s="36">
        <f t="shared" si="45"/>
        <v>2.1616458781438055E-2</v>
      </c>
      <c r="K263" s="36">
        <f t="shared" si="46"/>
        <v>-2.0934360482698815</v>
      </c>
      <c r="L263" s="36">
        <f t="shared" si="47"/>
        <v>1.8155123649571173E-2</v>
      </c>
      <c r="M263" s="36">
        <f t="shared" si="48"/>
        <v>0.14522619773047474</v>
      </c>
      <c r="N263" s="31">
        <v>0.9</v>
      </c>
      <c r="O263" s="35">
        <f t="shared" si="49"/>
        <v>0.56968349259239648</v>
      </c>
      <c r="P263" s="31">
        <f t="shared" si="50"/>
        <v>0.56968349259239648</v>
      </c>
      <c r="Q263" s="31">
        <f t="shared" si="51"/>
        <v>0.83863755807725027</v>
      </c>
      <c r="R263" s="31">
        <f t="shared" si="52"/>
        <v>0.83863755807725027</v>
      </c>
      <c r="S263">
        <f t="shared" si="53"/>
        <v>0.75477380226952528</v>
      </c>
      <c r="T263" s="31">
        <f t="shared" si="54"/>
        <v>1</v>
      </c>
      <c r="U263" s="31"/>
      <c r="V263" s="31"/>
      <c r="W263" s="31"/>
      <c r="X263" s="31"/>
      <c r="Y263" s="31"/>
    </row>
    <row r="264" spans="1:25" x14ac:dyDescent="0.25">
      <c r="A264" s="31">
        <v>152</v>
      </c>
      <c r="B264" s="31">
        <v>29</v>
      </c>
      <c r="C264" s="31">
        <v>60</v>
      </c>
      <c r="D264" s="35">
        <v>0.31313206658108772</v>
      </c>
      <c r="E264" s="31">
        <v>257.85000000000002</v>
      </c>
      <c r="F264" s="31">
        <v>6.25E-2</v>
      </c>
      <c r="G264" s="31">
        <v>300</v>
      </c>
      <c r="H264" s="31">
        <v>0.12601626016260162</v>
      </c>
      <c r="I264" s="36">
        <f t="shared" si="44"/>
        <v>-1.2356316983068785</v>
      </c>
      <c r="J264" s="36">
        <f t="shared" si="45"/>
        <v>0.10829774825851086</v>
      </c>
      <c r="K264" s="36">
        <f t="shared" si="46"/>
        <v>-1.34678972733641</v>
      </c>
      <c r="L264" s="36">
        <f t="shared" si="47"/>
        <v>8.9023982073586097E-2</v>
      </c>
      <c r="M264" s="36">
        <f t="shared" si="48"/>
        <v>1.4268998904641208</v>
      </c>
      <c r="N264" s="31">
        <v>2.5499999999999998</v>
      </c>
      <c r="O264" s="35">
        <f t="shared" si="49"/>
        <v>1.2613538560395035</v>
      </c>
      <c r="P264" s="31">
        <f t="shared" si="50"/>
        <v>1.2613538560395035</v>
      </c>
      <c r="Q264" s="31">
        <f t="shared" si="51"/>
        <v>0.44043141550426629</v>
      </c>
      <c r="R264" s="31">
        <f t="shared" si="52"/>
        <v>0.44043141550426629</v>
      </c>
      <c r="S264">
        <f t="shared" si="53"/>
        <v>1.123100109535879</v>
      </c>
      <c r="T264" s="31">
        <f t="shared" si="54"/>
        <v>1</v>
      </c>
      <c r="U264" s="31"/>
      <c r="V264" s="31"/>
      <c r="W264" s="31"/>
      <c r="X264" s="31"/>
      <c r="Y264" s="31"/>
    </row>
    <row r="265" spans="1:25" x14ac:dyDescent="0.25">
      <c r="A265" s="31">
        <v>153</v>
      </c>
      <c r="B265" s="31">
        <v>30</v>
      </c>
      <c r="C265" s="31">
        <v>42</v>
      </c>
      <c r="D265" s="35">
        <v>0.3139997180959922</v>
      </c>
      <c r="E265" s="31">
        <v>250.1</v>
      </c>
      <c r="F265" s="31">
        <v>6.25E-2</v>
      </c>
      <c r="G265" s="31">
        <v>300</v>
      </c>
      <c r="H265" s="31">
        <v>4.878048780487805E-2</v>
      </c>
      <c r="I265" s="36">
        <f t="shared" si="44"/>
        <v>-2.5445666634963939</v>
      </c>
      <c r="J265" s="36">
        <f t="shared" si="45"/>
        <v>5.470671238493539E-3</v>
      </c>
      <c r="K265" s="36">
        <f t="shared" si="46"/>
        <v>-2.6139175996092181</v>
      </c>
      <c r="L265" s="36">
        <f t="shared" si="47"/>
        <v>4.4755310708487353E-3</v>
      </c>
      <c r="M265" s="36">
        <f t="shared" si="48"/>
        <v>2.9642795318580273E-2</v>
      </c>
      <c r="N265" s="31">
        <v>0.6</v>
      </c>
      <c r="O265" s="35">
        <f t="shared" si="49"/>
        <v>0.32530734093200286</v>
      </c>
      <c r="P265" s="31">
        <f t="shared" si="50"/>
        <v>0.32530734093200286</v>
      </c>
      <c r="Q265" s="31">
        <f t="shared" si="51"/>
        <v>0.95059534113569955</v>
      </c>
      <c r="R265" s="31">
        <f t="shared" si="52"/>
        <v>0.95059534113569955</v>
      </c>
      <c r="S265">
        <f t="shared" si="53"/>
        <v>0.5703572046814197</v>
      </c>
      <c r="T265" s="31">
        <f t="shared" si="54"/>
        <v>1</v>
      </c>
      <c r="U265" s="31"/>
      <c r="V265" s="31"/>
      <c r="W265" s="31"/>
      <c r="X265" s="31"/>
      <c r="Y265" s="31"/>
    </row>
    <row r="266" spans="1:25" x14ac:dyDescent="0.25">
      <c r="A266" s="31">
        <v>153</v>
      </c>
      <c r="B266" s="31">
        <v>30</v>
      </c>
      <c r="C266" s="31">
        <v>60</v>
      </c>
      <c r="D266" s="35">
        <v>0.3139997180959922</v>
      </c>
      <c r="E266" s="31">
        <v>250.1</v>
      </c>
      <c r="F266" s="31">
        <v>6.25E-2</v>
      </c>
      <c r="G266" s="31">
        <v>300</v>
      </c>
      <c r="H266" s="31">
        <v>0.12195121951219512</v>
      </c>
      <c r="I266" s="36">
        <f t="shared" si="44"/>
        <v>-1.5347235573981814</v>
      </c>
      <c r="J266" s="36">
        <f t="shared" si="45"/>
        <v>6.2425873373239467E-2</v>
      </c>
      <c r="K266" s="36">
        <f t="shared" si="46"/>
        <v>-1.6443770153888555</v>
      </c>
      <c r="L266" s="36">
        <f t="shared" si="47"/>
        <v>5.0049174909830067E-2</v>
      </c>
      <c r="M266" s="36">
        <f t="shared" si="48"/>
        <v>0.71196514000825672</v>
      </c>
      <c r="N266" s="31">
        <v>1.85</v>
      </c>
      <c r="O266" s="35">
        <f t="shared" si="49"/>
        <v>1.295123342556427</v>
      </c>
      <c r="P266" s="31">
        <f t="shared" si="50"/>
        <v>1.295123342556427</v>
      </c>
      <c r="Q266" s="31">
        <f t="shared" si="51"/>
        <v>0.61515397837391528</v>
      </c>
      <c r="R266" s="31">
        <f t="shared" si="52"/>
        <v>0.61515397837391528</v>
      </c>
      <c r="S266">
        <f t="shared" si="53"/>
        <v>1.1380348599917434</v>
      </c>
      <c r="T266" s="31">
        <f t="shared" si="54"/>
        <v>1</v>
      </c>
      <c r="U266" s="31"/>
      <c r="V266" s="31"/>
      <c r="W266" s="31"/>
      <c r="X266" s="31"/>
      <c r="Y266" s="31"/>
    </row>
    <row r="267" spans="1:25" x14ac:dyDescent="0.25">
      <c r="A267" s="31">
        <v>154</v>
      </c>
      <c r="B267" s="31">
        <v>31</v>
      </c>
      <c r="C267" s="31">
        <v>42</v>
      </c>
      <c r="D267" s="35">
        <v>0.31400878739447813</v>
      </c>
      <c r="E267" s="31">
        <v>248.7</v>
      </c>
      <c r="F267" s="31">
        <v>6.25E-2</v>
      </c>
      <c r="G267" s="31">
        <v>300</v>
      </c>
      <c r="H267" s="31">
        <v>4.4715447154471545E-2</v>
      </c>
      <c r="I267" s="36">
        <f t="shared" si="44"/>
        <v>-2.7490187852083641</v>
      </c>
      <c r="J267" s="36">
        <f t="shared" si="45"/>
        <v>2.9886980207837143E-3</v>
      </c>
      <c r="K267" s="36">
        <f t="shared" si="46"/>
        <v>-2.8154191691873955</v>
      </c>
      <c r="L267" s="36">
        <f t="shared" si="47"/>
        <v>2.4356824817587447E-3</v>
      </c>
      <c r="M267" s="36">
        <f t="shared" si="48"/>
        <v>1.4623714173819691E-2</v>
      </c>
      <c r="N267" s="31">
        <v>0.45</v>
      </c>
      <c r="O267" s="35">
        <f t="shared" si="49"/>
        <v>0.18955251025979986</v>
      </c>
      <c r="P267" s="31">
        <f t="shared" si="50"/>
        <v>0.18955251025979986</v>
      </c>
      <c r="Q267" s="31">
        <f t="shared" si="51"/>
        <v>0.96750285739151176</v>
      </c>
      <c r="R267" s="31">
        <f t="shared" si="52"/>
        <v>0.96750285739151176</v>
      </c>
      <c r="S267">
        <f t="shared" si="53"/>
        <v>0.43537628582618032</v>
      </c>
      <c r="T267" s="31">
        <f t="shared" si="54"/>
        <v>1</v>
      </c>
      <c r="U267" s="31"/>
      <c r="V267" s="31"/>
      <c r="W267" s="31"/>
      <c r="X267" s="31"/>
      <c r="Y267" s="31"/>
    </row>
    <row r="268" spans="1:25" x14ac:dyDescent="0.25">
      <c r="A268" s="31">
        <v>154</v>
      </c>
      <c r="B268" s="31">
        <v>31</v>
      </c>
      <c r="C268" s="31">
        <v>60</v>
      </c>
      <c r="D268" s="35">
        <v>0.31400878739447813</v>
      </c>
      <c r="E268" s="31">
        <v>248.7</v>
      </c>
      <c r="F268" s="31">
        <v>6.25E-2</v>
      </c>
      <c r="G268" s="31">
        <v>300</v>
      </c>
      <c r="H268" s="31">
        <v>0.11788617886178862</v>
      </c>
      <c r="I268" s="36">
        <f t="shared" si="44"/>
        <v>-1.6171937513402366</v>
      </c>
      <c r="J268" s="36">
        <f t="shared" si="45"/>
        <v>5.2918232370277846E-2</v>
      </c>
      <c r="K268" s="36">
        <f t="shared" si="46"/>
        <v>-1.7250072767121498</v>
      </c>
      <c r="L268" s="36">
        <f t="shared" si="47"/>
        <v>4.2263080575174354E-2</v>
      </c>
      <c r="M268" s="36">
        <f t="shared" si="48"/>
        <v>0.57491378932247805</v>
      </c>
      <c r="N268" s="31">
        <v>1.75</v>
      </c>
      <c r="O268" s="35">
        <f t="shared" si="49"/>
        <v>1.3808276025244575</v>
      </c>
      <c r="P268" s="31">
        <f t="shared" si="50"/>
        <v>1.3808276025244575</v>
      </c>
      <c r="Q268" s="31">
        <f t="shared" si="51"/>
        <v>0.6714778346728697</v>
      </c>
      <c r="R268" s="31">
        <f t="shared" si="52"/>
        <v>0.6714778346728697</v>
      </c>
      <c r="S268">
        <f t="shared" si="53"/>
        <v>1.1750862106775219</v>
      </c>
      <c r="T268" s="31">
        <f t="shared" si="54"/>
        <v>1</v>
      </c>
      <c r="U268" s="31"/>
      <c r="V268" s="31"/>
      <c r="W268" s="31"/>
      <c r="X268" s="31"/>
      <c r="Y268" s="31"/>
    </row>
    <row r="269" spans="1:25" x14ac:dyDescent="0.25">
      <c r="A269" s="31">
        <v>155</v>
      </c>
      <c r="B269" s="31">
        <v>32</v>
      </c>
      <c r="C269" s="31">
        <v>42</v>
      </c>
      <c r="D269" s="35">
        <v>0.31598550365089018</v>
      </c>
      <c r="E269" s="31">
        <v>248.8</v>
      </c>
      <c r="F269" s="31">
        <v>6.25E-2</v>
      </c>
      <c r="G269" s="31">
        <v>300</v>
      </c>
      <c r="H269" s="31">
        <v>4.065040650406504E-2</v>
      </c>
      <c r="I269" s="36">
        <f t="shared" si="44"/>
        <v>-2.8655849766835084</v>
      </c>
      <c r="J269" s="36">
        <f t="shared" si="45"/>
        <v>2.0811977126814415E-3</v>
      </c>
      <c r="K269" s="36">
        <f t="shared" si="46"/>
        <v>-2.9292938031825297</v>
      </c>
      <c r="L269" s="36">
        <f t="shared" si="47"/>
        <v>1.6986656712525022E-3</v>
      </c>
      <c r="M269" s="36">
        <f t="shared" si="48"/>
        <v>9.4953609111392279E-3</v>
      </c>
      <c r="N269" s="31">
        <v>0.45</v>
      </c>
      <c r="O269" s="35">
        <f t="shared" si="49"/>
        <v>0.1940443370588075</v>
      </c>
      <c r="P269" s="31">
        <f t="shared" si="50"/>
        <v>0.1940443370588075</v>
      </c>
      <c r="Q269" s="31">
        <f t="shared" si="51"/>
        <v>0.97889919797524616</v>
      </c>
      <c r="R269" s="31">
        <f t="shared" si="52"/>
        <v>0.97889919797524616</v>
      </c>
      <c r="S269">
        <f t="shared" si="53"/>
        <v>0.44050463908886078</v>
      </c>
      <c r="T269" s="31">
        <f t="shared" si="54"/>
        <v>1</v>
      </c>
      <c r="U269" s="31"/>
      <c r="V269" s="31"/>
      <c r="W269" s="31"/>
      <c r="X269" s="31"/>
      <c r="Y269" s="31"/>
    </row>
    <row r="270" spans="1:25" x14ac:dyDescent="0.25">
      <c r="A270" s="31">
        <v>155</v>
      </c>
      <c r="B270" s="31">
        <v>32</v>
      </c>
      <c r="C270" s="31">
        <v>60</v>
      </c>
      <c r="D270" s="35">
        <v>0.31598550365089018</v>
      </c>
      <c r="E270" s="31">
        <v>248.8</v>
      </c>
      <c r="F270" s="31">
        <v>6.25E-2</v>
      </c>
      <c r="G270" s="31">
        <v>300</v>
      </c>
      <c r="H270" s="31">
        <v>0.11382113821138211</v>
      </c>
      <c r="I270" s="36">
        <f t="shared" si="44"/>
        <v>-1.6353504250780979</v>
      </c>
      <c r="J270" s="36">
        <f t="shared" si="45"/>
        <v>5.0987804257450552E-2</v>
      </c>
      <c r="K270" s="36">
        <f t="shared" si="46"/>
        <v>-1.7419556820163498</v>
      </c>
      <c r="L270" s="36">
        <f t="shared" si="47"/>
        <v>4.0758099700347425E-2</v>
      </c>
      <c r="M270" s="36">
        <f t="shared" si="48"/>
        <v>0.54501087744608512</v>
      </c>
      <c r="N270" s="31">
        <v>1.7</v>
      </c>
      <c r="O270" s="35">
        <f t="shared" si="49"/>
        <v>1.3339998732178622</v>
      </c>
      <c r="P270" s="31">
        <f t="shared" si="50"/>
        <v>1.3339998732178622</v>
      </c>
      <c r="Q270" s="31">
        <f t="shared" si="51"/>
        <v>0.67940536620818526</v>
      </c>
      <c r="R270" s="31">
        <f t="shared" si="52"/>
        <v>0.67940536620818526</v>
      </c>
      <c r="S270">
        <f t="shared" si="53"/>
        <v>1.1549891225539148</v>
      </c>
      <c r="T270" s="31">
        <f t="shared" si="54"/>
        <v>1</v>
      </c>
      <c r="U270" s="31"/>
      <c r="V270" s="31"/>
      <c r="W270" s="31"/>
      <c r="X270" s="31"/>
      <c r="Y270" s="31"/>
    </row>
    <row r="271" spans="1:25" x14ac:dyDescent="0.25">
      <c r="A271" s="31">
        <v>156</v>
      </c>
      <c r="B271" s="31">
        <v>33</v>
      </c>
      <c r="C271" s="31">
        <v>42</v>
      </c>
      <c r="D271" s="35">
        <v>0.31511909723903359</v>
      </c>
      <c r="E271" s="31">
        <v>251.3</v>
      </c>
      <c r="F271" s="31">
        <v>6.25E-2</v>
      </c>
      <c r="G271" s="31">
        <v>300</v>
      </c>
      <c r="H271" s="31">
        <v>3.6585365853658534E-2</v>
      </c>
      <c r="I271" s="36">
        <f t="shared" si="44"/>
        <v>-2.8707670567473205</v>
      </c>
      <c r="J271" s="36">
        <f t="shared" si="45"/>
        <v>2.0473857544930636E-3</v>
      </c>
      <c r="K271" s="36">
        <f t="shared" si="46"/>
        <v>-2.9310408362196654</v>
      </c>
      <c r="L271" s="36">
        <f t="shared" si="47"/>
        <v>1.6891418477982464E-3</v>
      </c>
      <c r="M271" s="36">
        <f t="shared" si="48"/>
        <v>8.9228721379887022E-3</v>
      </c>
      <c r="N271" s="31">
        <v>0.45</v>
      </c>
      <c r="O271" s="35">
        <f t="shared" si="49"/>
        <v>0.19454903272300109</v>
      </c>
      <c r="P271" s="31">
        <f t="shared" si="50"/>
        <v>0.19454903272300109</v>
      </c>
      <c r="Q271" s="31">
        <f t="shared" si="51"/>
        <v>0.98017139524891395</v>
      </c>
      <c r="R271" s="31">
        <f t="shared" si="52"/>
        <v>0.98017139524891395</v>
      </c>
      <c r="S271">
        <f t="shared" si="53"/>
        <v>0.44107712786201131</v>
      </c>
      <c r="T271" s="31">
        <f t="shared" si="54"/>
        <v>1</v>
      </c>
      <c r="U271" s="31"/>
      <c r="V271" s="31"/>
      <c r="W271" s="31"/>
      <c r="X271" s="31"/>
      <c r="Y271" s="31"/>
    </row>
    <row r="272" spans="1:25" x14ac:dyDescent="0.25">
      <c r="A272" s="31">
        <v>156</v>
      </c>
      <c r="B272" s="31">
        <v>33</v>
      </c>
      <c r="C272" s="31">
        <v>60</v>
      </c>
      <c r="D272" s="35">
        <v>0.31511909723903359</v>
      </c>
      <c r="E272" s="31">
        <v>251.3</v>
      </c>
      <c r="F272" s="31">
        <v>6.25E-2</v>
      </c>
      <c r="G272" s="31">
        <v>300</v>
      </c>
      <c r="H272" s="31">
        <v>0.10975609756097561</v>
      </c>
      <c r="I272" s="36">
        <f t="shared" si="44"/>
        <v>-1.5788335782900298</v>
      </c>
      <c r="J272" s="36">
        <f t="shared" si="45"/>
        <v>5.7187117240754544E-2</v>
      </c>
      <c r="K272" s="36">
        <f t="shared" si="46"/>
        <v>-1.6832308267003331</v>
      </c>
      <c r="L272" s="36">
        <f t="shared" si="47"/>
        <v>4.6165207696750615E-2</v>
      </c>
      <c r="M272" s="36">
        <f t="shared" si="48"/>
        <v>0.61623976263291347</v>
      </c>
      <c r="N272" s="31">
        <v>1.8</v>
      </c>
      <c r="O272" s="35">
        <f t="shared" si="49"/>
        <v>1.4012882995713811</v>
      </c>
      <c r="P272" s="31">
        <f t="shared" si="50"/>
        <v>1.4012882995713811</v>
      </c>
      <c r="Q272" s="31">
        <f t="shared" si="51"/>
        <v>0.65764457631504813</v>
      </c>
      <c r="R272" s="31">
        <f t="shared" si="52"/>
        <v>0.65764457631504813</v>
      </c>
      <c r="S272">
        <f t="shared" si="53"/>
        <v>1.1837602373670866</v>
      </c>
      <c r="T272" s="31">
        <f t="shared" si="54"/>
        <v>1</v>
      </c>
      <c r="U272" s="31"/>
      <c r="V272" s="31"/>
      <c r="W272" s="31"/>
      <c r="X272" s="31"/>
      <c r="Y272" s="31"/>
    </row>
    <row r="273" spans="1:25" x14ac:dyDescent="0.25">
      <c r="A273" s="31">
        <v>157</v>
      </c>
      <c r="B273" s="31">
        <v>34</v>
      </c>
      <c r="C273" s="31">
        <v>42</v>
      </c>
      <c r="D273" s="35">
        <v>0.31516219492767822</v>
      </c>
      <c r="E273" s="31">
        <v>258.25</v>
      </c>
      <c r="F273" s="31">
        <v>6.25E-2</v>
      </c>
      <c r="G273" s="31">
        <v>300</v>
      </c>
      <c r="H273" s="31">
        <v>3.2520325203252036E-2</v>
      </c>
      <c r="I273" s="36">
        <f t="shared" si="44"/>
        <v>-2.5725032120099649</v>
      </c>
      <c r="J273" s="36">
        <f t="shared" si="45"/>
        <v>5.048300952479122E-3</v>
      </c>
      <c r="K273" s="36">
        <f t="shared" si="46"/>
        <v>-2.6293376482422501</v>
      </c>
      <c r="L273" s="36">
        <f t="shared" si="47"/>
        <v>4.2775685443526591E-3</v>
      </c>
      <c r="M273" s="36">
        <f t="shared" si="48"/>
        <v>2.3058782285080293E-2</v>
      </c>
      <c r="N273" s="31">
        <v>0.45</v>
      </c>
      <c r="O273" s="35">
        <f t="shared" si="49"/>
        <v>0.18227880338389849</v>
      </c>
      <c r="P273" s="31">
        <f t="shared" si="50"/>
        <v>0.18227880338389849</v>
      </c>
      <c r="Q273" s="31">
        <f t="shared" si="51"/>
        <v>0.94875826158871046</v>
      </c>
      <c r="R273" s="31">
        <f t="shared" si="52"/>
        <v>0.94875826158871046</v>
      </c>
      <c r="S273">
        <f t="shared" si="53"/>
        <v>0.42694121771491972</v>
      </c>
      <c r="T273" s="31">
        <f t="shared" si="54"/>
        <v>1</v>
      </c>
      <c r="U273" s="31"/>
      <c r="V273" s="31"/>
      <c r="W273" s="31"/>
      <c r="X273" s="31"/>
      <c r="Y273" s="31"/>
    </row>
    <row r="274" spans="1:25" x14ac:dyDescent="0.25">
      <c r="A274" s="31">
        <v>157</v>
      </c>
      <c r="B274" s="31">
        <v>34</v>
      </c>
      <c r="C274" s="31">
        <v>60</v>
      </c>
      <c r="D274" s="35">
        <v>0.31516219492767822</v>
      </c>
      <c r="E274" s="31">
        <v>258.25</v>
      </c>
      <c r="F274" s="31">
        <v>6.25E-2</v>
      </c>
      <c r="G274" s="31">
        <v>300</v>
      </c>
      <c r="H274" s="31">
        <v>0.10569105691056911</v>
      </c>
      <c r="I274" s="36">
        <f t="shared" si="44"/>
        <v>-1.346867372029263</v>
      </c>
      <c r="J274" s="36">
        <f t="shared" si="45"/>
        <v>8.9011475791360498E-2</v>
      </c>
      <c r="K274" s="36">
        <f t="shared" si="46"/>
        <v>-1.4493271090530593</v>
      </c>
      <c r="L274" s="36">
        <f t="shared" si="47"/>
        <v>7.3623126953810181E-2</v>
      </c>
      <c r="M274" s="36">
        <f t="shared" si="48"/>
        <v>1.0456942021976765</v>
      </c>
      <c r="N274" s="31">
        <v>2.0499999999999998</v>
      </c>
      <c r="O274" s="35">
        <f t="shared" si="49"/>
        <v>1.0086301354993612</v>
      </c>
      <c r="P274" s="31">
        <f t="shared" si="50"/>
        <v>1.0086301354993612</v>
      </c>
      <c r="Q274" s="31">
        <f t="shared" si="51"/>
        <v>0.48990526722064559</v>
      </c>
      <c r="R274" s="31">
        <f t="shared" si="52"/>
        <v>0.48990526722064559</v>
      </c>
      <c r="S274">
        <f t="shared" si="53"/>
        <v>1.0043057978023233</v>
      </c>
      <c r="T274" s="31">
        <f t="shared" si="54"/>
        <v>1</v>
      </c>
      <c r="U274" s="31"/>
      <c r="V274" s="31"/>
      <c r="W274" s="31"/>
      <c r="X274" s="31"/>
      <c r="Y274" s="31"/>
    </row>
    <row r="275" spans="1:25" x14ac:dyDescent="0.25">
      <c r="A275" s="31">
        <v>158</v>
      </c>
      <c r="B275" s="31">
        <v>35</v>
      </c>
      <c r="C275" s="31">
        <v>42</v>
      </c>
      <c r="D275" s="35">
        <v>0.31537915645693854</v>
      </c>
      <c r="E275" s="31">
        <v>270.10000000000002</v>
      </c>
      <c r="F275" s="31">
        <v>6.25E-2</v>
      </c>
      <c r="G275" s="31">
        <v>300</v>
      </c>
      <c r="H275" s="31">
        <v>2.8455284552845527E-2</v>
      </c>
      <c r="I275" s="36">
        <f t="shared" si="44"/>
        <v>-1.9134578734346546</v>
      </c>
      <c r="J275" s="36">
        <f t="shared" si="45"/>
        <v>2.7844730787747539E-2</v>
      </c>
      <c r="K275" s="36">
        <f t="shared" si="46"/>
        <v>-1.9666582190495701</v>
      </c>
      <c r="L275" s="36">
        <f t="shared" si="47"/>
        <v>2.4611313358712684E-2</v>
      </c>
      <c r="M275" s="36">
        <f t="shared" si="48"/>
        <v>0.15058714468627521</v>
      </c>
      <c r="N275" s="31">
        <v>0.7</v>
      </c>
      <c r="O275" s="35">
        <f t="shared" si="49"/>
        <v>0.30185448558397981</v>
      </c>
      <c r="P275" s="31">
        <f t="shared" si="50"/>
        <v>0.30185448558397981</v>
      </c>
      <c r="Q275" s="31">
        <f t="shared" si="51"/>
        <v>0.78487550759103542</v>
      </c>
      <c r="R275" s="31">
        <f t="shared" si="52"/>
        <v>0.78487550759103542</v>
      </c>
      <c r="S275">
        <f t="shared" si="53"/>
        <v>0.54941285531372475</v>
      </c>
      <c r="T275" s="31">
        <f t="shared" si="54"/>
        <v>1</v>
      </c>
      <c r="U275" s="31"/>
      <c r="V275" s="31"/>
      <c r="W275" s="31"/>
      <c r="X275" s="31"/>
      <c r="Y275" s="31"/>
    </row>
    <row r="276" spans="1:25" x14ac:dyDescent="0.25">
      <c r="A276" s="31">
        <v>158</v>
      </c>
      <c r="B276" s="31">
        <v>35</v>
      </c>
      <c r="C276" s="31">
        <v>60</v>
      </c>
      <c r="D276" s="35">
        <v>0.31537915645693854</v>
      </c>
      <c r="E276" s="31">
        <v>270.10000000000002</v>
      </c>
      <c r="F276" s="31">
        <v>6.25E-2</v>
      </c>
      <c r="G276" s="31">
        <v>300</v>
      </c>
      <c r="H276" s="31">
        <v>0.1016260162601626</v>
      </c>
      <c r="I276" s="36">
        <f t="shared" si="44"/>
        <v>-0.93082617932711698</v>
      </c>
      <c r="J276" s="36">
        <f t="shared" si="45"/>
        <v>0.17597174266031174</v>
      </c>
      <c r="K276" s="36">
        <f t="shared" si="46"/>
        <v>-1.0313653822983686</v>
      </c>
      <c r="L276" s="36">
        <f t="shared" si="47"/>
        <v>0.15118475411212243</v>
      </c>
      <c r="M276" s="36">
        <f t="shared" si="48"/>
        <v>2.4617092076486102</v>
      </c>
      <c r="N276" s="31">
        <v>3.2</v>
      </c>
      <c r="O276" s="35">
        <f t="shared" si="49"/>
        <v>0.54507329407084315</v>
      </c>
      <c r="P276" s="31">
        <f t="shared" si="50"/>
        <v>0.54507329407084315</v>
      </c>
      <c r="Q276" s="31">
        <f t="shared" si="51"/>
        <v>0.23071587260980936</v>
      </c>
      <c r="R276" s="31">
        <f t="shared" si="52"/>
        <v>0.23071587260980936</v>
      </c>
      <c r="S276">
        <f t="shared" si="53"/>
        <v>0.73829079235138995</v>
      </c>
      <c r="T276" s="31">
        <f t="shared" si="54"/>
        <v>1</v>
      </c>
      <c r="U276" s="31"/>
      <c r="V276" s="31"/>
      <c r="W276" s="31"/>
      <c r="X276" s="31"/>
      <c r="Y276" s="31"/>
    </row>
    <row r="277" spans="1:25" x14ac:dyDescent="0.25">
      <c r="A277" s="31">
        <v>159</v>
      </c>
      <c r="B277" s="31">
        <v>36</v>
      </c>
      <c r="C277" s="31">
        <v>42</v>
      </c>
      <c r="D277" s="35">
        <v>0.3182327876333188</v>
      </c>
      <c r="E277" s="31">
        <v>268.8</v>
      </c>
      <c r="F277" s="31">
        <v>6.25E-2</v>
      </c>
      <c r="G277" s="31">
        <v>300</v>
      </c>
      <c r="H277" s="31">
        <v>2.4390243902439025E-2</v>
      </c>
      <c r="I277" s="36">
        <f t="shared" si="44"/>
        <v>-2.1540500341559965</v>
      </c>
      <c r="J277" s="36">
        <f t="shared" si="45"/>
        <v>1.5618124172335962E-2</v>
      </c>
      <c r="K277" s="36">
        <f t="shared" si="46"/>
        <v>-2.2037496457569898</v>
      </c>
      <c r="L277" s="36">
        <f t="shared" si="47"/>
        <v>1.3770977805145225E-2</v>
      </c>
      <c r="M277" s="36">
        <f t="shared" si="48"/>
        <v>7.3151341604314801E-2</v>
      </c>
      <c r="N277" s="31">
        <v>0.5</v>
      </c>
      <c r="O277" s="35">
        <f t="shared" si="49"/>
        <v>0.18219977717419636</v>
      </c>
      <c r="P277" s="31">
        <f t="shared" si="50"/>
        <v>0.18219977717419636</v>
      </c>
      <c r="Q277" s="31">
        <f t="shared" si="51"/>
        <v>0.8536973167913704</v>
      </c>
      <c r="R277" s="31">
        <f t="shared" si="52"/>
        <v>0.8536973167913704</v>
      </c>
      <c r="S277">
        <f t="shared" si="53"/>
        <v>0.4268486583956852</v>
      </c>
      <c r="T277" s="31">
        <f t="shared" si="54"/>
        <v>1</v>
      </c>
      <c r="U277" s="31"/>
      <c r="V277" s="31"/>
      <c r="W277" s="31"/>
      <c r="X277" s="31"/>
      <c r="Y277" s="31"/>
    </row>
    <row r="278" spans="1:25" x14ac:dyDescent="0.25">
      <c r="A278" s="31">
        <v>159</v>
      </c>
      <c r="B278" s="31">
        <v>36</v>
      </c>
      <c r="C278" s="31">
        <v>60</v>
      </c>
      <c r="D278" s="35">
        <v>0.3182327876333188</v>
      </c>
      <c r="E278" s="31">
        <v>268.8</v>
      </c>
      <c r="F278" s="31">
        <v>6.25E-2</v>
      </c>
      <c r="G278" s="31">
        <v>300</v>
      </c>
      <c r="H278" s="31">
        <v>9.7560975609756101E-2</v>
      </c>
      <c r="I278" s="36">
        <f t="shared" si="44"/>
        <v>-0.99374219498974437</v>
      </c>
      <c r="J278" s="36">
        <f t="shared" si="45"/>
        <v>0.16017419731446075</v>
      </c>
      <c r="K278" s="36">
        <f t="shared" si="46"/>
        <v>-1.0931414181917309</v>
      </c>
      <c r="L278" s="36">
        <f t="shared" si="47"/>
        <v>0.1371658566338603</v>
      </c>
      <c r="M278" s="36">
        <f t="shared" si="48"/>
        <v>2.1552169736932001</v>
      </c>
      <c r="N278" s="31">
        <v>3.15</v>
      </c>
      <c r="O278" s="35">
        <f t="shared" si="49"/>
        <v>0.98959326942811521</v>
      </c>
      <c r="P278" s="31">
        <f t="shared" si="50"/>
        <v>0.98959326942811521</v>
      </c>
      <c r="Q278" s="31">
        <f t="shared" si="51"/>
        <v>0.31580413533549201</v>
      </c>
      <c r="R278" s="31">
        <f t="shared" si="52"/>
        <v>0.31580413533549201</v>
      </c>
      <c r="S278">
        <f t="shared" si="53"/>
        <v>0.99478302630679982</v>
      </c>
      <c r="T278" s="31">
        <f t="shared" si="54"/>
        <v>1</v>
      </c>
      <c r="U278" s="31"/>
      <c r="V278" s="31"/>
      <c r="W278" s="31"/>
      <c r="X278" s="31"/>
      <c r="Y278" s="31"/>
    </row>
    <row r="279" spans="1:25" x14ac:dyDescent="0.25">
      <c r="A279" s="31">
        <v>160</v>
      </c>
      <c r="B279" s="31">
        <v>37</v>
      </c>
      <c r="C279" s="31">
        <v>42</v>
      </c>
      <c r="D279" s="35">
        <v>0.32515391442246017</v>
      </c>
      <c r="E279" s="31">
        <v>256.89999999999998</v>
      </c>
      <c r="F279" s="31">
        <v>6.25E-2</v>
      </c>
      <c r="G279" s="31">
        <v>300</v>
      </c>
      <c r="H279" s="31">
        <v>2.032520325203252E-2</v>
      </c>
      <c r="I279" s="36">
        <f t="shared" si="44"/>
        <v>-3.2951642584531258</v>
      </c>
      <c r="J279" s="36">
        <f t="shared" si="45"/>
        <v>4.9182082670932883E-4</v>
      </c>
      <c r="K279" s="36">
        <f t="shared" si="46"/>
        <v>-3.3415203098082706</v>
      </c>
      <c r="L279" s="36">
        <f t="shared" si="47"/>
        <v>4.1660460239856506E-4</v>
      </c>
      <c r="M279" s="36">
        <f t="shared" si="48"/>
        <v>1.5260558597504637E-3</v>
      </c>
      <c r="N279" s="31">
        <v>0.25</v>
      </c>
      <c r="O279" s="35">
        <f t="shared" si="49"/>
        <v>6.1739300916611846E-2</v>
      </c>
      <c r="P279" s="31">
        <f t="shared" si="50"/>
        <v>6.1739300916611846E-2</v>
      </c>
      <c r="Q279" s="31">
        <f t="shared" si="51"/>
        <v>0.99389577656099815</v>
      </c>
      <c r="R279" s="31">
        <f t="shared" si="52"/>
        <v>0.99389577656099815</v>
      </c>
      <c r="S279">
        <f t="shared" si="53"/>
        <v>0.24847394414024954</v>
      </c>
      <c r="T279" s="31">
        <f t="shared" si="54"/>
        <v>1</v>
      </c>
      <c r="U279" s="31"/>
      <c r="V279" s="31"/>
      <c r="W279" s="31"/>
      <c r="X279" s="31"/>
      <c r="Y279" s="31"/>
    </row>
    <row r="280" spans="1:25" x14ac:dyDescent="0.25">
      <c r="A280" s="31">
        <v>160</v>
      </c>
      <c r="B280" s="31">
        <v>37</v>
      </c>
      <c r="C280" s="31">
        <v>60</v>
      </c>
      <c r="D280" s="35">
        <v>0.32515391442246017</v>
      </c>
      <c r="E280" s="31">
        <v>256.89999999999998</v>
      </c>
      <c r="F280" s="31">
        <v>6.25E-2</v>
      </c>
      <c r="G280" s="31">
        <v>300</v>
      </c>
      <c r="H280" s="31">
        <v>9.3495934959349589E-2</v>
      </c>
      <c r="I280" s="36">
        <f t="shared" si="44"/>
        <v>-1.4514764699575489</v>
      </c>
      <c r="J280" s="36">
        <f t="shared" si="45"/>
        <v>7.3323614850953039E-2</v>
      </c>
      <c r="K280" s="36">
        <f t="shared" si="46"/>
        <v>-1.550899123750876</v>
      </c>
      <c r="L280" s="36">
        <f t="shared" si="47"/>
        <v>6.0462930227846601E-2</v>
      </c>
      <c r="M280" s="36">
        <f t="shared" si="48"/>
        <v>0.80364296618276398</v>
      </c>
      <c r="N280" s="31">
        <v>2.0499999999999998</v>
      </c>
      <c r="O280" s="35">
        <f t="shared" si="49"/>
        <v>1.5534058557456984</v>
      </c>
      <c r="P280" s="31">
        <f t="shared" si="50"/>
        <v>1.5534058557456984</v>
      </c>
      <c r="Q280" s="31">
        <f t="shared" si="51"/>
        <v>0.6079790408864566</v>
      </c>
      <c r="R280" s="31">
        <f t="shared" si="52"/>
        <v>0.6079790408864566</v>
      </c>
      <c r="S280">
        <f t="shared" si="53"/>
        <v>1.2463570338172358</v>
      </c>
      <c r="T280" s="31">
        <f t="shared" si="54"/>
        <v>1</v>
      </c>
      <c r="U280" s="31"/>
      <c r="V280" s="31"/>
      <c r="W280" s="31"/>
      <c r="X280" s="31"/>
      <c r="Y280" s="31"/>
    </row>
    <row r="281" spans="1:25" x14ac:dyDescent="0.25">
      <c r="A281" s="31">
        <v>161</v>
      </c>
      <c r="B281" s="31">
        <v>38</v>
      </c>
      <c r="C281" s="31">
        <v>42</v>
      </c>
      <c r="D281" s="35">
        <v>0.32481908306786511</v>
      </c>
      <c r="E281" s="31">
        <v>255.5</v>
      </c>
      <c r="F281" s="31">
        <v>6.25E-2</v>
      </c>
      <c r="G281" s="31">
        <v>300</v>
      </c>
      <c r="H281" s="31">
        <v>1.6260162601626018E-2</v>
      </c>
      <c r="I281" s="36">
        <f t="shared" si="44"/>
        <v>-3.8311988335488212</v>
      </c>
      <c r="J281" s="36">
        <f t="shared" si="45"/>
        <v>6.3760199069935286E-5</v>
      </c>
      <c r="K281" s="36">
        <f t="shared" si="46"/>
        <v>-3.8726182502133524</v>
      </c>
      <c r="L281" s="36">
        <f t="shared" si="47"/>
        <v>5.3836203315755803E-5</v>
      </c>
      <c r="M281" s="36">
        <f t="shared" si="48"/>
        <v>1.5627500690571644E-4</v>
      </c>
      <c r="N281" s="31">
        <v>0.15</v>
      </c>
      <c r="O281" s="35">
        <f t="shared" si="49"/>
        <v>2.2453141919806067E-2</v>
      </c>
      <c r="P281" s="31">
        <f t="shared" si="50"/>
        <v>2.2453141919806067E-2</v>
      </c>
      <c r="Q281" s="31">
        <f t="shared" si="51"/>
        <v>0.99895816662062864</v>
      </c>
      <c r="R281" s="31">
        <f t="shared" si="52"/>
        <v>0.99895816662062864</v>
      </c>
      <c r="S281">
        <f t="shared" si="53"/>
        <v>0.14984372499309428</v>
      </c>
      <c r="T281" s="31">
        <f t="shared" si="54"/>
        <v>1</v>
      </c>
      <c r="U281" s="31"/>
      <c r="V281" s="31"/>
      <c r="W281" s="31"/>
      <c r="X281" s="31"/>
      <c r="Y281" s="31"/>
    </row>
    <row r="282" spans="1:25" x14ac:dyDescent="0.25">
      <c r="A282" s="31">
        <v>161</v>
      </c>
      <c r="B282" s="31">
        <v>38</v>
      </c>
      <c r="C282" s="31">
        <v>60</v>
      </c>
      <c r="D282" s="35">
        <v>0.32481908306786511</v>
      </c>
      <c r="E282" s="31">
        <v>255.5</v>
      </c>
      <c r="F282" s="31">
        <v>6.25E-2</v>
      </c>
      <c r="G282" s="31">
        <v>300</v>
      </c>
      <c r="H282" s="31">
        <v>8.943089430894309E-2</v>
      </c>
      <c r="I282" s="36">
        <f t="shared" si="44"/>
        <v>-1.5468112225937778</v>
      </c>
      <c r="J282" s="36">
        <f t="shared" si="45"/>
        <v>6.0954386624072814E-2</v>
      </c>
      <c r="K282" s="36">
        <f t="shared" si="46"/>
        <v>-1.6439483649367834</v>
      </c>
      <c r="L282" s="36">
        <f t="shared" si="47"/>
        <v>5.0093434310514613E-2</v>
      </c>
      <c r="M282" s="36">
        <f t="shared" si="48"/>
        <v>0.62957931197107619</v>
      </c>
      <c r="N282" s="31">
        <v>1.9</v>
      </c>
      <c r="O282" s="35">
        <f t="shared" si="49"/>
        <v>1.6139687245718839</v>
      </c>
      <c r="P282" s="31">
        <f t="shared" si="50"/>
        <v>1.6139687245718839</v>
      </c>
      <c r="Q282" s="31">
        <f t="shared" si="51"/>
        <v>0.66864246738364408</v>
      </c>
      <c r="R282" s="31">
        <f t="shared" si="52"/>
        <v>0.66864246738364408</v>
      </c>
      <c r="S282">
        <f t="shared" si="53"/>
        <v>1.2704206880289237</v>
      </c>
      <c r="T282" s="31">
        <f t="shared" si="54"/>
        <v>1</v>
      </c>
      <c r="U282" s="31"/>
      <c r="V282" s="31"/>
      <c r="W282" s="31"/>
      <c r="X282" s="31"/>
      <c r="Y282" s="31"/>
    </row>
    <row r="283" spans="1:25" x14ac:dyDescent="0.25">
      <c r="A283" s="31">
        <v>162</v>
      </c>
      <c r="B283" s="31">
        <v>39</v>
      </c>
      <c r="C283" s="31">
        <v>42</v>
      </c>
      <c r="D283" s="35">
        <v>0.32976278032926709</v>
      </c>
      <c r="E283" s="31">
        <v>258.8</v>
      </c>
      <c r="F283" s="31">
        <v>6.25E-2</v>
      </c>
      <c r="G283" s="31">
        <v>300</v>
      </c>
      <c r="H283" s="31">
        <v>1.2195121951219513E-2</v>
      </c>
      <c r="I283" s="36">
        <f t="shared" si="44"/>
        <v>-4.0174872286830041</v>
      </c>
      <c r="J283" s="36">
        <f t="shared" si="45"/>
        <v>2.941101111260228E-5</v>
      </c>
      <c r="K283" s="36">
        <f t="shared" si="46"/>
        <v>-4.0539034357574497</v>
      </c>
      <c r="L283" s="36">
        <f t="shared" si="47"/>
        <v>2.5185007602021155E-5</v>
      </c>
      <c r="M283" s="36">
        <f t="shared" si="48"/>
        <v>6.1823968222721529E-5</v>
      </c>
      <c r="N283" s="31">
        <v>0.1</v>
      </c>
      <c r="O283" s="35">
        <f t="shared" si="49"/>
        <v>9.9876390285585023E-3</v>
      </c>
      <c r="P283" s="31">
        <f t="shared" si="50"/>
        <v>9.9876390285585023E-3</v>
      </c>
      <c r="Q283" s="31">
        <f t="shared" si="51"/>
        <v>0.9993817603177727</v>
      </c>
      <c r="R283" s="31">
        <f t="shared" si="52"/>
        <v>0.9993817603177727</v>
      </c>
      <c r="S283">
        <f t="shared" si="53"/>
        <v>9.9938176031777279E-2</v>
      </c>
      <c r="T283" s="31">
        <f t="shared" si="54"/>
        <v>1</v>
      </c>
      <c r="U283" s="31"/>
      <c r="V283" s="31"/>
      <c r="W283" s="31"/>
      <c r="X283" s="31"/>
      <c r="Y283" s="31"/>
    </row>
    <row r="284" spans="1:25" x14ac:dyDescent="0.25">
      <c r="A284" s="31">
        <v>162</v>
      </c>
      <c r="B284" s="31">
        <v>39</v>
      </c>
      <c r="C284" s="31">
        <v>60</v>
      </c>
      <c r="D284" s="35">
        <v>0.32976278032926709</v>
      </c>
      <c r="E284" s="31">
        <v>258.8</v>
      </c>
      <c r="F284" s="31">
        <v>6.25E-2</v>
      </c>
      <c r="G284" s="31">
        <v>300</v>
      </c>
      <c r="H284" s="31">
        <v>8.5365853658536592E-2</v>
      </c>
      <c r="I284" s="36">
        <f t="shared" si="44"/>
        <v>-1.4297103237823749</v>
      </c>
      <c r="J284" s="36">
        <f t="shared" si="45"/>
        <v>7.6400088002644834E-2</v>
      </c>
      <c r="K284" s="36">
        <f t="shared" si="46"/>
        <v>-1.5260585513935885</v>
      </c>
      <c r="L284" s="36">
        <f t="shared" si="47"/>
        <v>6.349764166321796E-2</v>
      </c>
      <c r="M284" s="36">
        <f t="shared" si="48"/>
        <v>0.82441457259734463</v>
      </c>
      <c r="N284" s="31">
        <v>1.85</v>
      </c>
      <c r="O284" s="35">
        <f t="shared" si="49"/>
        <v>1.0518254689006874</v>
      </c>
      <c r="P284" s="31">
        <f t="shared" si="50"/>
        <v>1.0518254689006874</v>
      </c>
      <c r="Q284" s="31">
        <f t="shared" si="51"/>
        <v>0.55437050129873267</v>
      </c>
      <c r="R284" s="31">
        <f t="shared" si="52"/>
        <v>0.55437050129873267</v>
      </c>
      <c r="S284">
        <f t="shared" si="53"/>
        <v>1.0255854274026555</v>
      </c>
      <c r="T284" s="31">
        <f t="shared" si="54"/>
        <v>1</v>
      </c>
      <c r="U284" s="31"/>
      <c r="V284" s="31"/>
      <c r="W284" s="31"/>
      <c r="X284" s="31"/>
      <c r="Y284" s="31"/>
    </row>
    <row r="285" spans="1:25" x14ac:dyDescent="0.25">
      <c r="A285" s="31">
        <v>163</v>
      </c>
      <c r="B285" s="31">
        <v>40</v>
      </c>
      <c r="C285" s="31">
        <v>42</v>
      </c>
      <c r="D285" s="35">
        <v>0.32961789402304792</v>
      </c>
      <c r="E285" s="31">
        <v>260</v>
      </c>
      <c r="F285" s="31">
        <v>6.25E-2</v>
      </c>
      <c r="G285" s="31">
        <v>300</v>
      </c>
      <c r="H285" s="31">
        <v>8.130081300813009E-3</v>
      </c>
      <c r="I285" s="36">
        <f t="shared" si="44"/>
        <v>-4.7829061944845677</v>
      </c>
      <c r="J285" s="36">
        <f t="shared" si="45"/>
        <v>8.6389384553839427E-7</v>
      </c>
      <c r="K285" s="36">
        <f t="shared" si="46"/>
        <v>-4.8126268390929283</v>
      </c>
      <c r="L285" s="36">
        <f t="shared" si="47"/>
        <v>7.4479635793723186E-7</v>
      </c>
      <c r="M285" s="36">
        <f t="shared" si="48"/>
        <v>1.2869996483353286E-6</v>
      </c>
      <c r="N285" s="31">
        <v>0.1</v>
      </c>
      <c r="O285" s="35">
        <f t="shared" si="49"/>
        <v>9.9997426017267022E-3</v>
      </c>
      <c r="P285" s="31">
        <f t="shared" si="50"/>
        <v>9.9997426017267022E-3</v>
      </c>
      <c r="Q285" s="31">
        <f t="shared" si="51"/>
        <v>0.99998713000351658</v>
      </c>
      <c r="R285" s="31">
        <f t="shared" si="52"/>
        <v>0.99998713000351658</v>
      </c>
      <c r="S285">
        <f t="shared" si="53"/>
        <v>9.9998713000351666E-2</v>
      </c>
      <c r="T285" s="31">
        <f t="shared" si="54"/>
        <v>1</v>
      </c>
      <c r="U285" s="31"/>
      <c r="V285" s="31"/>
      <c r="W285" s="31"/>
      <c r="X285" s="31"/>
      <c r="Y285" s="31"/>
    </row>
    <row r="286" spans="1:25" x14ac:dyDescent="0.25">
      <c r="A286" s="31">
        <v>163</v>
      </c>
      <c r="B286" s="31">
        <v>40</v>
      </c>
      <c r="C286" s="31">
        <v>60</v>
      </c>
      <c r="D286" s="35">
        <v>0.32961789402304792</v>
      </c>
      <c r="E286" s="31">
        <v>260</v>
      </c>
      <c r="F286" s="31">
        <v>6.25E-2</v>
      </c>
      <c r="G286" s="31">
        <v>300</v>
      </c>
      <c r="H286" s="31">
        <v>8.1300813008130079E-2</v>
      </c>
      <c r="I286" s="36">
        <f t="shared" si="44"/>
        <v>-1.421535969120358</v>
      </c>
      <c r="J286" s="36">
        <f t="shared" si="45"/>
        <v>7.7580502253069422E-2</v>
      </c>
      <c r="K286" s="36">
        <f t="shared" si="46"/>
        <v>-1.5155208996111817</v>
      </c>
      <c r="L286" s="36">
        <f t="shared" si="47"/>
        <v>6.4820270862771354E-2</v>
      </c>
      <c r="M286" s="36">
        <f t="shared" si="48"/>
        <v>0.82341009495502249</v>
      </c>
      <c r="N286" s="31">
        <v>1.9</v>
      </c>
      <c r="O286" s="35">
        <f t="shared" si="49"/>
        <v>1.1590458236447536</v>
      </c>
      <c r="P286" s="31">
        <f t="shared" si="50"/>
        <v>1.1590458236447536</v>
      </c>
      <c r="Q286" s="31">
        <f t="shared" si="51"/>
        <v>0.56662626581314601</v>
      </c>
      <c r="R286" s="31">
        <f t="shared" si="52"/>
        <v>0.56662626581314601</v>
      </c>
      <c r="S286">
        <f t="shared" si="53"/>
        <v>1.0765899050449774</v>
      </c>
      <c r="T286" s="31">
        <f t="shared" si="54"/>
        <v>1</v>
      </c>
      <c r="U286" s="31"/>
      <c r="V286" s="31"/>
      <c r="W286" s="31"/>
      <c r="X286" s="31"/>
      <c r="Y286" s="31"/>
    </row>
    <row r="287" spans="1:25" x14ac:dyDescent="0.25">
      <c r="A287" s="31">
        <v>164</v>
      </c>
      <c r="B287" s="31">
        <v>41</v>
      </c>
      <c r="C287" s="31">
        <v>42</v>
      </c>
      <c r="D287" s="35">
        <v>0.32661186242221724</v>
      </c>
      <c r="E287" s="31">
        <v>261.7</v>
      </c>
      <c r="F287" s="31">
        <v>6.25E-2</v>
      </c>
      <c r="G287" s="31">
        <v>300</v>
      </c>
      <c r="H287" s="31">
        <v>4.0650406504065045E-3</v>
      </c>
      <c r="I287" s="36">
        <f t="shared" si="44"/>
        <v>-6.536338043593088</v>
      </c>
      <c r="J287" s="36">
        <f t="shared" si="45"/>
        <v>3.1521668038186778E-11</v>
      </c>
      <c r="K287" s="36">
        <f t="shared" si="46"/>
        <v>-6.557162055362153</v>
      </c>
      <c r="L287" s="36">
        <f t="shared" si="47"/>
        <v>2.742070374785678E-11</v>
      </c>
      <c r="M287" s="36">
        <f t="shared" si="48"/>
        <v>2.5099128425600565E-11</v>
      </c>
      <c r="N287" s="31">
        <v>0.05</v>
      </c>
      <c r="O287" s="35">
        <f t="shared" si="49"/>
        <v>2.4999999974900872E-3</v>
      </c>
      <c r="P287" s="31">
        <f t="shared" si="50"/>
        <v>2.4999999974900872E-3</v>
      </c>
      <c r="Q287" s="31">
        <f t="shared" si="51"/>
        <v>0.99999999949801743</v>
      </c>
      <c r="R287" s="31">
        <f t="shared" si="52"/>
        <v>0.99999999949801743</v>
      </c>
      <c r="S287">
        <f t="shared" si="53"/>
        <v>4.9999999974900872E-2</v>
      </c>
      <c r="T287" s="31">
        <f t="shared" si="54"/>
        <v>1</v>
      </c>
      <c r="U287" s="31"/>
      <c r="V287" s="31"/>
      <c r="W287" s="31"/>
      <c r="X287" s="31"/>
      <c r="Y287" s="31"/>
    </row>
    <row r="288" spans="1:25" x14ac:dyDescent="0.25">
      <c r="A288" s="31">
        <v>164</v>
      </c>
      <c r="B288" s="31">
        <v>41</v>
      </c>
      <c r="C288" s="31">
        <v>60</v>
      </c>
      <c r="D288" s="35">
        <v>0.32661186242221724</v>
      </c>
      <c r="E288" s="31">
        <v>261.7</v>
      </c>
      <c r="F288" s="31">
        <v>6.25E-2</v>
      </c>
      <c r="G288" s="31">
        <v>300</v>
      </c>
      <c r="H288" s="31">
        <v>7.7235772357723581E-2</v>
      </c>
      <c r="I288" s="36">
        <f t="shared" si="44"/>
        <v>-1.4061604915638473</v>
      </c>
      <c r="J288" s="36">
        <f t="shared" si="45"/>
        <v>7.9838236514512467E-2</v>
      </c>
      <c r="K288" s="36">
        <f t="shared" si="46"/>
        <v>-1.4969302544643044</v>
      </c>
      <c r="L288" s="36">
        <f t="shared" si="47"/>
        <v>6.7205703475972919E-2</v>
      </c>
      <c r="M288" s="36">
        <f t="shared" si="48"/>
        <v>0.82904625719654135</v>
      </c>
      <c r="N288" s="31">
        <v>2</v>
      </c>
      <c r="O288" s="35">
        <f t="shared" si="49"/>
        <v>1.3711326677854283</v>
      </c>
      <c r="P288" s="31">
        <f t="shared" si="50"/>
        <v>1.3711326677854283</v>
      </c>
      <c r="Q288" s="31">
        <f t="shared" si="51"/>
        <v>0.58547687140172933</v>
      </c>
      <c r="R288" s="31">
        <f t="shared" si="52"/>
        <v>0.58547687140172933</v>
      </c>
      <c r="S288">
        <f t="shared" si="53"/>
        <v>1.1709537428034587</v>
      </c>
      <c r="T288" s="31">
        <f t="shared" si="54"/>
        <v>1</v>
      </c>
      <c r="U288" s="31"/>
      <c r="V288" s="31"/>
      <c r="W288" s="31"/>
      <c r="X288" s="31"/>
      <c r="Y288" s="31"/>
    </row>
    <row r="289" spans="1:25" x14ac:dyDescent="0.25">
      <c r="A289" s="31">
        <v>165</v>
      </c>
      <c r="B289" s="31">
        <v>42</v>
      </c>
      <c r="C289" s="31">
        <v>60</v>
      </c>
      <c r="D289" s="35">
        <v>0.32672946697658445</v>
      </c>
      <c r="E289" s="31">
        <v>259.35000000000002</v>
      </c>
      <c r="F289" s="31">
        <v>6.25E-2</v>
      </c>
      <c r="G289" s="31">
        <v>300</v>
      </c>
      <c r="H289" s="31">
        <v>7.3170731707317069E-2</v>
      </c>
      <c r="I289" s="36">
        <f t="shared" si="44"/>
        <v>-1.5515307505380698</v>
      </c>
      <c r="J289" s="36">
        <f t="shared" si="45"/>
        <v>6.0387271992710351E-2</v>
      </c>
      <c r="K289" s="36">
        <f t="shared" si="46"/>
        <v>-1.6399113622752284</v>
      </c>
      <c r="L289" s="36">
        <f t="shared" si="47"/>
        <v>5.0511799018842965E-2</v>
      </c>
      <c r="M289" s="36">
        <f t="shared" si="48"/>
        <v>0.57704079146339993</v>
      </c>
      <c r="N289" s="31">
        <v>1.55</v>
      </c>
      <c r="O289" s="35">
        <f t="shared" si="49"/>
        <v>0.94664962147616727</v>
      </c>
      <c r="P289" s="31">
        <f t="shared" si="50"/>
        <v>0.94664962147616727</v>
      </c>
      <c r="Q289" s="31">
        <f t="shared" si="51"/>
        <v>0.62771561841070977</v>
      </c>
      <c r="R289" s="31">
        <f t="shared" si="52"/>
        <v>0.62771561841070977</v>
      </c>
      <c r="S289">
        <f t="shared" si="53"/>
        <v>0.97295920853660012</v>
      </c>
      <c r="T289" s="31">
        <f t="shared" si="54"/>
        <v>1</v>
      </c>
      <c r="U289" s="31"/>
      <c r="V289" s="31"/>
      <c r="W289" s="31"/>
      <c r="X289" s="31"/>
      <c r="Y289" s="31"/>
    </row>
    <row r="290" spans="1:25" x14ac:dyDescent="0.25">
      <c r="A290" s="31">
        <v>166</v>
      </c>
      <c r="B290" s="31">
        <v>43</v>
      </c>
      <c r="C290" s="31">
        <v>60</v>
      </c>
      <c r="D290" s="35">
        <v>0.32693958986665406</v>
      </c>
      <c r="E290" s="31">
        <v>267.5</v>
      </c>
      <c r="F290" s="31">
        <v>6.25E-2</v>
      </c>
      <c r="G290" s="31">
        <v>300</v>
      </c>
      <c r="H290" s="31">
        <v>6.910569105691057E-2</v>
      </c>
      <c r="I290" s="36">
        <f t="shared" si="44"/>
        <v>-1.2409044398455331</v>
      </c>
      <c r="J290" s="36">
        <f t="shared" si="45"/>
        <v>0.10732052621059279</v>
      </c>
      <c r="K290" s="36">
        <f t="shared" si="46"/>
        <v>-1.326850192782336</v>
      </c>
      <c r="L290" s="36">
        <f t="shared" si="47"/>
        <v>9.2279121549208892E-2</v>
      </c>
      <c r="M290" s="36">
        <f t="shared" si="48"/>
        <v>1.143815436098901</v>
      </c>
      <c r="N290" s="31">
        <v>1.85</v>
      </c>
      <c r="O290" s="35">
        <f t="shared" si="49"/>
        <v>0.49869663829218547</v>
      </c>
      <c r="P290" s="31">
        <f t="shared" si="50"/>
        <v>0.49869663829218547</v>
      </c>
      <c r="Q290" s="31">
        <f t="shared" si="51"/>
        <v>0.38172138589248594</v>
      </c>
      <c r="R290" s="31">
        <f t="shared" si="52"/>
        <v>0.38172138589248594</v>
      </c>
      <c r="S290">
        <f t="shared" si="53"/>
        <v>0.70618456390109907</v>
      </c>
      <c r="T290" s="31">
        <f t="shared" si="54"/>
        <v>1</v>
      </c>
      <c r="U290" s="31"/>
      <c r="V290" s="31"/>
      <c r="W290" s="31"/>
      <c r="X290" s="31"/>
      <c r="Y290" s="31"/>
    </row>
    <row r="291" spans="1:25" x14ac:dyDescent="0.25">
      <c r="A291" s="31">
        <v>167</v>
      </c>
      <c r="B291" s="31">
        <v>44</v>
      </c>
      <c r="C291" s="31">
        <v>60</v>
      </c>
      <c r="D291" s="35">
        <v>0.32697572455208274</v>
      </c>
      <c r="E291" s="31">
        <v>266.60000000000002</v>
      </c>
      <c r="F291" s="31">
        <v>6.25E-2</v>
      </c>
      <c r="G291" s="31">
        <v>300</v>
      </c>
      <c r="H291" s="31">
        <v>6.5040650406504072E-2</v>
      </c>
      <c r="I291" s="36">
        <f t="shared" si="44"/>
        <v>-1.3250115075183506</v>
      </c>
      <c r="J291" s="36">
        <f t="shared" si="45"/>
        <v>9.2583667301184225E-2</v>
      </c>
      <c r="K291" s="36">
        <f t="shared" si="46"/>
        <v>-1.4084003506029188</v>
      </c>
      <c r="L291" s="36">
        <f t="shared" si="47"/>
        <v>7.9506277738075934E-2</v>
      </c>
      <c r="M291" s="36">
        <f t="shared" si="48"/>
        <v>0.92768445224110252</v>
      </c>
      <c r="N291" s="31">
        <v>1.6</v>
      </c>
      <c r="O291" s="35">
        <f t="shared" si="49"/>
        <v>0.4520081957583465</v>
      </c>
      <c r="P291" s="31">
        <f t="shared" si="50"/>
        <v>0.4520081957583465</v>
      </c>
      <c r="Q291" s="31">
        <f t="shared" si="51"/>
        <v>0.42019721734931098</v>
      </c>
      <c r="R291" s="31">
        <f t="shared" si="52"/>
        <v>0.42019721734931098</v>
      </c>
      <c r="S291">
        <f t="shared" si="53"/>
        <v>0.67231554775889757</v>
      </c>
      <c r="T291" s="31">
        <f t="shared" si="54"/>
        <v>1</v>
      </c>
      <c r="U291" s="31"/>
      <c r="V291" s="31"/>
      <c r="W291" s="31"/>
      <c r="X291" s="31"/>
      <c r="Y291" s="31"/>
    </row>
    <row r="292" spans="1:25" x14ac:dyDescent="0.25">
      <c r="A292" s="31">
        <v>168</v>
      </c>
      <c r="B292" s="31">
        <v>45</v>
      </c>
      <c r="C292" s="31">
        <v>60</v>
      </c>
      <c r="D292" s="35">
        <v>0.3230087344182177</v>
      </c>
      <c r="E292" s="31">
        <v>261.95</v>
      </c>
      <c r="F292" s="31">
        <v>6.25E-2</v>
      </c>
      <c r="G292" s="31">
        <v>300</v>
      </c>
      <c r="H292" s="31">
        <v>6.097560975609756E-2</v>
      </c>
      <c r="I292" s="36">
        <f t="shared" si="44"/>
        <v>-1.6127731607579596</v>
      </c>
      <c r="J292" s="36">
        <f t="shared" si="45"/>
        <v>5.3396899570979373E-2</v>
      </c>
      <c r="K292" s="36">
        <f t="shared" si="46"/>
        <v>-1.6925344824982598</v>
      </c>
      <c r="L292" s="36">
        <f t="shared" si="47"/>
        <v>4.527205558369625E-2</v>
      </c>
      <c r="M292" s="36">
        <f t="shared" si="48"/>
        <v>0.45736187602433809</v>
      </c>
      <c r="N292" s="31">
        <v>1.3</v>
      </c>
      <c r="O292" s="35">
        <f t="shared" si="49"/>
        <v>0.71003900797722308</v>
      </c>
      <c r="P292" s="31">
        <f t="shared" si="50"/>
        <v>0.71003900797722308</v>
      </c>
      <c r="Q292" s="31">
        <f t="shared" si="51"/>
        <v>0.64818317228897071</v>
      </c>
      <c r="R292" s="31">
        <f t="shared" si="52"/>
        <v>0.64818317228897071</v>
      </c>
      <c r="S292">
        <f t="shared" si="53"/>
        <v>0.84263812397566196</v>
      </c>
      <c r="T292" s="31">
        <f t="shared" si="54"/>
        <v>1</v>
      </c>
      <c r="U292" s="31"/>
      <c r="V292" s="31"/>
      <c r="W292" s="31"/>
      <c r="X292" s="31"/>
      <c r="Y292" s="31"/>
    </row>
    <row r="293" spans="1:25" x14ac:dyDescent="0.25">
      <c r="A293" s="31">
        <v>169</v>
      </c>
      <c r="B293" s="31">
        <v>46</v>
      </c>
      <c r="C293" s="31">
        <v>60</v>
      </c>
      <c r="D293" s="35">
        <v>0.32243412190635268</v>
      </c>
      <c r="E293" s="31">
        <v>266.5</v>
      </c>
      <c r="F293" s="31">
        <v>6.25E-2</v>
      </c>
      <c r="G293" s="31">
        <v>300</v>
      </c>
      <c r="H293" s="31">
        <v>5.6910569105691054E-2</v>
      </c>
      <c r="I293" s="36">
        <f t="shared" si="44"/>
        <v>-1.4546732959325859</v>
      </c>
      <c r="J293" s="36">
        <f t="shared" si="45"/>
        <v>7.2879864404852515E-2</v>
      </c>
      <c r="K293" s="36">
        <f t="shared" si="46"/>
        <v>-1.5315929742793171</v>
      </c>
      <c r="L293" s="36">
        <f t="shared" si="47"/>
        <v>6.2811453664824199E-2</v>
      </c>
      <c r="M293" s="36">
        <f t="shared" si="48"/>
        <v>0.64595312273992889</v>
      </c>
      <c r="N293" s="31">
        <v>1.65</v>
      </c>
      <c r="O293" s="35">
        <f t="shared" si="49"/>
        <v>1.0081101317357002</v>
      </c>
      <c r="P293" s="31">
        <f t="shared" si="50"/>
        <v>1.0081101317357002</v>
      </c>
      <c r="Q293" s="31">
        <f t="shared" si="51"/>
        <v>0.60851325894549757</v>
      </c>
      <c r="R293" s="31">
        <f t="shared" si="52"/>
        <v>0.60851325894549757</v>
      </c>
      <c r="S293">
        <f t="shared" si="53"/>
        <v>1.004046877260071</v>
      </c>
      <c r="T293" s="31">
        <f t="shared" si="54"/>
        <v>1</v>
      </c>
      <c r="U293" s="31"/>
      <c r="V293" s="31"/>
      <c r="W293" s="31"/>
      <c r="X293" s="31"/>
      <c r="Y293" s="31"/>
    </row>
    <row r="294" spans="1:25" x14ac:dyDescent="0.25">
      <c r="A294" s="31">
        <v>170</v>
      </c>
      <c r="B294" s="31">
        <v>47</v>
      </c>
      <c r="C294" s="31">
        <v>60</v>
      </c>
      <c r="D294" s="35">
        <v>0.32305399777269195</v>
      </c>
      <c r="E294" s="31">
        <v>269.95</v>
      </c>
      <c r="F294" s="31">
        <v>6.25E-2</v>
      </c>
      <c r="G294" s="31">
        <v>300</v>
      </c>
      <c r="H294" s="31">
        <v>5.2845528455284556E-2</v>
      </c>
      <c r="I294" s="36">
        <f t="shared" si="44"/>
        <v>-1.3396138482697739</v>
      </c>
      <c r="J294" s="36">
        <f t="shared" si="45"/>
        <v>9.018545962172117E-2</v>
      </c>
      <c r="K294" s="36">
        <f t="shared" si="46"/>
        <v>-1.4138780030126548</v>
      </c>
      <c r="L294" s="36">
        <f t="shared" si="47"/>
        <v>7.8698862796742555E-2</v>
      </c>
      <c r="M294" s="36">
        <f t="shared" si="48"/>
        <v>0.81375640725644871</v>
      </c>
      <c r="N294" s="31">
        <v>1.8</v>
      </c>
      <c r="O294" s="35">
        <f t="shared" si="49"/>
        <v>0.97267642422770795</v>
      </c>
      <c r="P294" s="31">
        <f t="shared" si="50"/>
        <v>0.97267642422770795</v>
      </c>
      <c r="Q294" s="31">
        <f t="shared" si="51"/>
        <v>0.54791310707975072</v>
      </c>
      <c r="R294" s="31">
        <f t="shared" si="52"/>
        <v>0.54791310707975072</v>
      </c>
      <c r="S294">
        <f t="shared" si="53"/>
        <v>0.98624359274355133</v>
      </c>
      <c r="T294" s="31">
        <f t="shared" si="54"/>
        <v>1</v>
      </c>
      <c r="U294" s="31"/>
      <c r="V294" s="31"/>
      <c r="W294" s="31"/>
      <c r="X294" s="31"/>
      <c r="Y294" s="31"/>
    </row>
    <row r="295" spans="1:25" x14ac:dyDescent="0.25">
      <c r="A295" s="31">
        <v>171</v>
      </c>
      <c r="B295" s="31">
        <v>48</v>
      </c>
      <c r="C295" s="31">
        <v>60</v>
      </c>
      <c r="D295" s="35">
        <v>0.3241169959425324</v>
      </c>
      <c r="E295" s="31">
        <v>277.39999999999998</v>
      </c>
      <c r="F295" s="31">
        <v>6.25E-2</v>
      </c>
      <c r="G295" s="31">
        <v>300</v>
      </c>
      <c r="H295" s="31">
        <v>4.878048780487805E-2</v>
      </c>
      <c r="I295" s="36">
        <f t="shared" si="44"/>
        <v>-1.0157221520222317</v>
      </c>
      <c r="J295" s="36">
        <f t="shared" si="45"/>
        <v>0.1548808580830125</v>
      </c>
      <c r="K295" s="36">
        <f t="shared" si="46"/>
        <v>-1.087307620999689</v>
      </c>
      <c r="L295" s="36">
        <f t="shared" si="47"/>
        <v>0.13845044083922642</v>
      </c>
      <c r="M295" s="36">
        <f t="shared" si="48"/>
        <v>1.5552564414281704</v>
      </c>
      <c r="N295" s="31">
        <v>2.65</v>
      </c>
      <c r="O295" s="35">
        <f t="shared" si="49"/>
        <v>1.1984634590345127</v>
      </c>
      <c r="P295" s="31">
        <f t="shared" si="50"/>
        <v>1.1984634590345127</v>
      </c>
      <c r="Q295" s="31">
        <f t="shared" si="51"/>
        <v>0.41311077681955832</v>
      </c>
      <c r="R295" s="31">
        <f t="shared" si="52"/>
        <v>0.41311077681955832</v>
      </c>
      <c r="S295">
        <f t="shared" si="53"/>
        <v>1.0947435585718295</v>
      </c>
      <c r="T295" s="31">
        <f t="shared" si="54"/>
        <v>1</v>
      </c>
      <c r="U295" s="31"/>
      <c r="V295" s="31"/>
      <c r="W295" s="31"/>
      <c r="X295" s="31"/>
      <c r="Y295" s="31"/>
    </row>
    <row r="296" spans="1:25" x14ac:dyDescent="0.25">
      <c r="A296" s="31">
        <v>172</v>
      </c>
      <c r="B296" s="31">
        <v>49</v>
      </c>
      <c r="C296" s="31">
        <v>60</v>
      </c>
      <c r="D296" s="35">
        <v>0.32456338803310292</v>
      </c>
      <c r="E296" s="31">
        <v>275.7</v>
      </c>
      <c r="F296" s="31">
        <v>6.25E-2</v>
      </c>
      <c r="G296" s="31">
        <v>300</v>
      </c>
      <c r="H296" s="31">
        <v>4.4715447154471545E-2</v>
      </c>
      <c r="I296" s="36">
        <f t="shared" si="44"/>
        <v>-1.1557137168465628</v>
      </c>
      <c r="J296" s="36">
        <f t="shared" si="45"/>
        <v>0.12389913781559468</v>
      </c>
      <c r="K296" s="36">
        <f t="shared" si="46"/>
        <v>-1.2243459795604705</v>
      </c>
      <c r="L296" s="36">
        <f t="shared" si="47"/>
        <v>0.11041086928751877</v>
      </c>
      <c r="M296" s="36">
        <f t="shared" si="48"/>
        <v>1.1281723649730111</v>
      </c>
      <c r="N296" s="31">
        <v>2.5499999999999998</v>
      </c>
      <c r="O296" s="35">
        <f t="shared" si="49"/>
        <v>2.0215938237264397</v>
      </c>
      <c r="P296" s="31">
        <f t="shared" si="50"/>
        <v>2.0215938237264397</v>
      </c>
      <c r="Q296" s="31">
        <f t="shared" si="51"/>
        <v>0.55757946471646624</v>
      </c>
      <c r="R296" s="31">
        <f t="shared" si="52"/>
        <v>0.55757946471646624</v>
      </c>
      <c r="S296">
        <f t="shared" si="53"/>
        <v>1.4218276350269887</v>
      </c>
      <c r="T296" s="31">
        <f t="shared" si="54"/>
        <v>1</v>
      </c>
      <c r="U296" s="31"/>
      <c r="V296" s="31"/>
      <c r="W296" s="31"/>
      <c r="X296" s="31"/>
      <c r="Y296" s="31"/>
    </row>
    <row r="297" spans="1:25" x14ac:dyDescent="0.25">
      <c r="A297" s="31">
        <v>173</v>
      </c>
      <c r="B297" s="31">
        <v>50</v>
      </c>
      <c r="C297" s="31">
        <v>60</v>
      </c>
      <c r="D297" s="35">
        <v>0.32364444779416068</v>
      </c>
      <c r="E297" s="31">
        <v>267.3</v>
      </c>
      <c r="F297" s="31">
        <v>6.25E-2</v>
      </c>
      <c r="G297" s="31">
        <v>300</v>
      </c>
      <c r="H297" s="31">
        <v>4.065040650406504E-2</v>
      </c>
      <c r="I297" s="36">
        <f t="shared" si="44"/>
        <v>-1.6971049788054497</v>
      </c>
      <c r="J297" s="36">
        <f t="shared" si="45"/>
        <v>4.4838407552973497E-2</v>
      </c>
      <c r="K297" s="36">
        <f t="shared" si="46"/>
        <v>-1.7623579974840224</v>
      </c>
      <c r="L297" s="36">
        <f t="shared" si="47"/>
        <v>3.9004415257386946E-2</v>
      </c>
      <c r="M297" s="36">
        <f t="shared" si="48"/>
        <v>0.31367300323385372</v>
      </c>
      <c r="N297" s="31">
        <v>1.5</v>
      </c>
      <c r="O297" s="35">
        <f t="shared" si="49"/>
        <v>1.4073717432561841</v>
      </c>
      <c r="P297" s="31">
        <f t="shared" si="50"/>
        <v>1.4073717432561841</v>
      </c>
      <c r="Q297" s="31">
        <f t="shared" si="51"/>
        <v>0.79088466451076422</v>
      </c>
      <c r="R297" s="31">
        <f t="shared" si="52"/>
        <v>0.79088466451076422</v>
      </c>
      <c r="S297">
        <f t="shared" si="53"/>
        <v>1.1863269967661463</v>
      </c>
      <c r="T297" s="31">
        <f t="shared" si="54"/>
        <v>1</v>
      </c>
      <c r="U297" s="31"/>
      <c r="V297" s="31"/>
      <c r="W297" s="31"/>
      <c r="X297" s="31"/>
      <c r="Y297" s="31"/>
    </row>
    <row r="298" spans="1:25" x14ac:dyDescent="0.25">
      <c r="A298" s="31">
        <v>174</v>
      </c>
      <c r="B298" s="31">
        <v>51</v>
      </c>
      <c r="C298" s="31">
        <v>60</v>
      </c>
      <c r="D298" s="35">
        <v>0.32365997565818966</v>
      </c>
      <c r="E298" s="31">
        <v>262.39999999999998</v>
      </c>
      <c r="F298" s="31">
        <v>6.25E-2</v>
      </c>
      <c r="G298" s="31">
        <v>300</v>
      </c>
      <c r="H298" s="31">
        <v>3.6585365853658534E-2</v>
      </c>
      <c r="I298" s="36">
        <f t="shared" si="44"/>
        <v>-2.0952184728301524</v>
      </c>
      <c r="J298" s="36">
        <f t="shared" si="45"/>
        <v>1.8075787934467159E-2</v>
      </c>
      <c r="K298" s="36">
        <f t="shared" si="46"/>
        <v>-2.1571258918592449</v>
      </c>
      <c r="L298" s="36">
        <f t="shared" si="47"/>
        <v>1.5497928353025575E-2</v>
      </c>
      <c r="M298" s="36">
        <f t="shared" si="48"/>
        <v>0.10432730363315201</v>
      </c>
      <c r="N298" s="31">
        <v>1.05</v>
      </c>
      <c r="O298" s="35">
        <f t="shared" si="49"/>
        <v>0.8942968486537447</v>
      </c>
      <c r="P298" s="31">
        <f t="shared" si="50"/>
        <v>0.8942968486537447</v>
      </c>
      <c r="Q298" s="31">
        <f t="shared" si="51"/>
        <v>0.90064066320652192</v>
      </c>
      <c r="R298" s="31">
        <f t="shared" si="52"/>
        <v>0.90064066320652192</v>
      </c>
      <c r="S298">
        <f t="shared" si="53"/>
        <v>0.94567269636684803</v>
      </c>
      <c r="T298" s="31">
        <f t="shared" si="54"/>
        <v>1</v>
      </c>
      <c r="U298" s="31"/>
      <c r="V298" s="31"/>
      <c r="W298" s="31"/>
      <c r="X298" s="31"/>
      <c r="Y298" s="31"/>
    </row>
    <row r="299" spans="1:25" x14ac:dyDescent="0.25">
      <c r="A299" s="31">
        <v>175</v>
      </c>
      <c r="B299" s="31">
        <v>52</v>
      </c>
      <c r="C299" s="31">
        <v>60</v>
      </c>
      <c r="D299" s="35">
        <v>0.32612733323474102</v>
      </c>
      <c r="E299" s="31">
        <v>266.60000000000002</v>
      </c>
      <c r="F299" s="31">
        <v>6.25E-2</v>
      </c>
      <c r="G299" s="31">
        <v>300</v>
      </c>
      <c r="H299" s="31">
        <v>3.2520325203252036E-2</v>
      </c>
      <c r="I299" s="36">
        <f t="shared" si="44"/>
        <v>-1.9429959169865976</v>
      </c>
      <c r="J299" s="36">
        <f t="shared" si="45"/>
        <v>2.6008325823221035E-2</v>
      </c>
      <c r="K299" s="36">
        <f t="shared" si="46"/>
        <v>-2.001807739669164</v>
      </c>
      <c r="L299" s="36">
        <f t="shared" si="47"/>
        <v>2.265270661511332E-2</v>
      </c>
      <c r="M299" s="36">
        <f t="shared" si="48"/>
        <v>0.15180627820551074</v>
      </c>
      <c r="N299" s="31">
        <v>0.9</v>
      </c>
      <c r="O299" s="35">
        <f t="shared" si="49"/>
        <v>0.55979384533268961</v>
      </c>
      <c r="P299" s="31">
        <f t="shared" si="50"/>
        <v>0.55979384533268961</v>
      </c>
      <c r="Q299" s="31">
        <f t="shared" si="51"/>
        <v>0.83132635754943252</v>
      </c>
      <c r="R299" s="31">
        <f t="shared" si="52"/>
        <v>0.83132635754943252</v>
      </c>
      <c r="S299">
        <f t="shared" si="53"/>
        <v>0.74819372179448929</v>
      </c>
      <c r="T299" s="31">
        <f t="shared" si="54"/>
        <v>1</v>
      </c>
      <c r="U299" s="31"/>
      <c r="V299" s="31"/>
      <c r="W299" s="31"/>
      <c r="X299" s="31"/>
      <c r="Y299" s="31"/>
    </row>
    <row r="300" spans="1:25" x14ac:dyDescent="0.25">
      <c r="A300" s="31">
        <v>176</v>
      </c>
      <c r="B300" s="31">
        <v>53</v>
      </c>
      <c r="C300" s="31">
        <v>60</v>
      </c>
      <c r="D300" s="35">
        <v>0.32692136460677435</v>
      </c>
      <c r="E300" s="31">
        <v>260.25</v>
      </c>
      <c r="F300" s="31">
        <v>6.25E-2</v>
      </c>
      <c r="G300" s="31">
        <v>300</v>
      </c>
      <c r="H300" s="31">
        <v>2.8455284552845527E-2</v>
      </c>
      <c r="I300" s="36">
        <f t="shared" si="44"/>
        <v>-2.5176306224414335</v>
      </c>
      <c r="J300" s="36">
        <f t="shared" si="45"/>
        <v>5.9073575933143345E-3</v>
      </c>
      <c r="K300" s="36">
        <f t="shared" si="46"/>
        <v>-2.5727779878582568</v>
      </c>
      <c r="L300" s="36">
        <f t="shared" si="47"/>
        <v>5.0442950162253447E-3</v>
      </c>
      <c r="M300" s="36">
        <f t="shared" si="48"/>
        <v>2.679023295655858E-2</v>
      </c>
      <c r="N300" s="31">
        <v>0.5</v>
      </c>
      <c r="O300" s="35">
        <f t="shared" si="49"/>
        <v>0.22392748362530809</v>
      </c>
      <c r="P300" s="31">
        <f t="shared" si="50"/>
        <v>0.22392748362530809</v>
      </c>
      <c r="Q300" s="31">
        <f t="shared" si="51"/>
        <v>0.94641953408688284</v>
      </c>
      <c r="R300" s="31">
        <f t="shared" si="52"/>
        <v>0.94641953408688284</v>
      </c>
      <c r="S300">
        <f t="shared" si="53"/>
        <v>0.47320976704344142</v>
      </c>
      <c r="T300" s="31">
        <f t="shared" si="54"/>
        <v>1</v>
      </c>
      <c r="U300" s="31"/>
      <c r="V300" s="31"/>
      <c r="W300" s="31"/>
      <c r="X300" s="31"/>
      <c r="Y300" s="31"/>
    </row>
    <row r="301" spans="1:25" x14ac:dyDescent="0.25">
      <c r="A301" s="31">
        <v>177</v>
      </c>
      <c r="B301" s="31">
        <v>54</v>
      </c>
      <c r="C301" s="31">
        <v>60</v>
      </c>
      <c r="D301" s="35">
        <v>0.32388348558446922</v>
      </c>
      <c r="E301" s="31">
        <v>251.5</v>
      </c>
      <c r="F301" s="31">
        <v>6.25E-2</v>
      </c>
      <c r="G301" s="31">
        <v>300</v>
      </c>
      <c r="H301" s="31">
        <v>2.4390243902439025E-2</v>
      </c>
      <c r="I301" s="36">
        <f t="shared" si="44"/>
        <v>-3.4307751604940133</v>
      </c>
      <c r="J301" s="36">
        <f t="shared" si="45"/>
        <v>3.009296133014486E-4</v>
      </c>
      <c r="K301" s="36">
        <f t="shared" si="46"/>
        <v>-3.4813572628513341</v>
      </c>
      <c r="L301" s="36">
        <f t="shared" si="47"/>
        <v>2.4943979765542956E-4</v>
      </c>
      <c r="M301" s="36">
        <f t="shared" si="48"/>
        <v>9.6584462510079794E-4</v>
      </c>
      <c r="N301" s="31">
        <v>0.3</v>
      </c>
      <c r="O301" s="35">
        <f t="shared" si="49"/>
        <v>8.9421426080779354E-2</v>
      </c>
      <c r="P301" s="31">
        <f t="shared" si="50"/>
        <v>8.9421426080779354E-2</v>
      </c>
      <c r="Q301" s="31">
        <f t="shared" si="51"/>
        <v>0.99678051791633071</v>
      </c>
      <c r="R301" s="31">
        <f t="shared" si="52"/>
        <v>0.99678051791633071</v>
      </c>
      <c r="S301">
        <f t="shared" si="53"/>
        <v>0.29903415537489919</v>
      </c>
      <c r="T301" s="31">
        <f t="shared" si="54"/>
        <v>1</v>
      </c>
      <c r="U301" s="31"/>
      <c r="V301" s="31"/>
      <c r="W301" s="31"/>
      <c r="X301" s="31"/>
      <c r="Y301" s="31"/>
    </row>
    <row r="302" spans="1:25" x14ac:dyDescent="0.25">
      <c r="A302" s="31">
        <v>178</v>
      </c>
      <c r="B302" s="31">
        <v>55</v>
      </c>
      <c r="C302" s="31">
        <v>60</v>
      </c>
      <c r="D302" s="35">
        <v>0.32507193940370466</v>
      </c>
      <c r="E302" s="31">
        <v>252.6</v>
      </c>
      <c r="F302" s="31">
        <v>6.25E-2</v>
      </c>
      <c r="G302" s="31">
        <v>300</v>
      </c>
      <c r="H302" s="31">
        <v>2.032520325203252E-2</v>
      </c>
      <c r="I302" s="36">
        <f t="shared" si="44"/>
        <v>-3.660230136654226</v>
      </c>
      <c r="J302" s="36">
        <f t="shared" si="45"/>
        <v>1.2599441137650921E-4</v>
      </c>
      <c r="K302" s="36">
        <f t="shared" si="46"/>
        <v>-3.7065745011189146</v>
      </c>
      <c r="L302" s="36">
        <f t="shared" si="47"/>
        <v>1.0504072845987415E-4</v>
      </c>
      <c r="M302" s="36">
        <f t="shared" si="48"/>
        <v>3.5397512588106195E-4</v>
      </c>
      <c r="N302" s="31">
        <v>0.25</v>
      </c>
      <c r="O302" s="35">
        <f t="shared" si="49"/>
        <v>6.2323137735449209E-2</v>
      </c>
      <c r="P302" s="31">
        <f t="shared" si="50"/>
        <v>6.2323137735449209E-2</v>
      </c>
      <c r="Q302" s="31">
        <f t="shared" si="51"/>
        <v>0.99858409949647575</v>
      </c>
      <c r="R302" s="31">
        <f t="shared" si="52"/>
        <v>0.99858409949647575</v>
      </c>
      <c r="S302">
        <f t="shared" si="53"/>
        <v>0.24964602487411894</v>
      </c>
      <c r="T302" s="31">
        <f t="shared" si="54"/>
        <v>1</v>
      </c>
      <c r="U302" s="31"/>
      <c r="V302" s="31"/>
      <c r="W302" s="31"/>
      <c r="X302" s="31"/>
      <c r="Y302" s="31"/>
    </row>
    <row r="303" spans="1:25" x14ac:dyDescent="0.25">
      <c r="A303" s="31">
        <v>179</v>
      </c>
      <c r="B303" s="31">
        <v>56</v>
      </c>
      <c r="C303" s="31">
        <v>60</v>
      </c>
      <c r="D303" s="35">
        <v>0.32778183237501402</v>
      </c>
      <c r="E303" s="31">
        <v>250.35</v>
      </c>
      <c r="F303" s="31">
        <v>6.25E-2</v>
      </c>
      <c r="G303" s="31">
        <v>300</v>
      </c>
      <c r="H303" s="31">
        <v>1.6260162601626018E-2</v>
      </c>
      <c r="I303" s="36">
        <f t="shared" si="44"/>
        <v>-4.2833663022387691</v>
      </c>
      <c r="J303" s="36">
        <f t="shared" si="45"/>
        <v>9.2043366529144725E-6</v>
      </c>
      <c r="K303" s="36">
        <f t="shared" si="46"/>
        <v>-4.3251635148962775</v>
      </c>
      <c r="L303" s="36">
        <f t="shared" si="47"/>
        <v>7.6209380343205002E-6</v>
      </c>
      <c r="M303" s="36">
        <f t="shared" si="48"/>
        <v>2.0346547260354734E-5</v>
      </c>
      <c r="N303" s="31">
        <v>0.2</v>
      </c>
      <c r="O303" s="35">
        <f t="shared" si="49"/>
        <v>3.9991861795077847E-2</v>
      </c>
      <c r="P303" s="31">
        <f t="shared" si="50"/>
        <v>3.9991861795077847E-2</v>
      </c>
      <c r="Q303" s="31">
        <f t="shared" si="51"/>
        <v>0.99989826726369824</v>
      </c>
      <c r="R303" s="31">
        <f t="shared" si="52"/>
        <v>0.99989826726369824</v>
      </c>
      <c r="S303">
        <f t="shared" si="53"/>
        <v>0.19997965345273966</v>
      </c>
      <c r="T303" s="31">
        <f t="shared" si="54"/>
        <v>1</v>
      </c>
      <c r="U303" s="31"/>
      <c r="V303" s="31"/>
      <c r="W303" s="31"/>
      <c r="X303" s="31"/>
      <c r="Y303" s="31"/>
    </row>
    <row r="304" spans="1:25" x14ac:dyDescent="0.25">
      <c r="A304" s="31">
        <v>181</v>
      </c>
      <c r="B304" s="31">
        <v>58</v>
      </c>
      <c r="C304" s="31">
        <v>60</v>
      </c>
      <c r="D304" s="35">
        <v>0.32687669980846001</v>
      </c>
      <c r="E304" s="31">
        <v>240.8</v>
      </c>
      <c r="F304" s="31">
        <v>6.25E-2</v>
      </c>
      <c r="G304" s="31">
        <v>300</v>
      </c>
      <c r="H304" s="31">
        <v>8.130081300813009E-3</v>
      </c>
      <c r="I304" s="36">
        <f t="shared" si="44"/>
        <v>-7.4261095815949245</v>
      </c>
      <c r="J304" s="36">
        <f t="shared" si="45"/>
        <v>5.5919177179683827E-14</v>
      </c>
      <c r="K304" s="36">
        <f t="shared" si="46"/>
        <v>-7.4555830610446838</v>
      </c>
      <c r="L304" s="36">
        <f t="shared" si="47"/>
        <v>4.4735633435958802E-14</v>
      </c>
      <c r="M304" s="36">
        <f t="shared" si="48"/>
        <v>5.1465558104657721E-14</v>
      </c>
      <c r="N304" s="31">
        <v>0.1</v>
      </c>
      <c r="O304" s="35">
        <f t="shared" si="49"/>
        <v>9.9999999999897098E-3</v>
      </c>
      <c r="P304" s="31">
        <f t="shared" si="50"/>
        <v>9.9999999999897098E-3</v>
      </c>
      <c r="Q304" s="31">
        <f t="shared" si="51"/>
        <v>0.99999999999948541</v>
      </c>
      <c r="R304" s="31">
        <f t="shared" si="52"/>
        <v>0.99999999999948541</v>
      </c>
      <c r="S304">
        <f t="shared" si="53"/>
        <v>9.9999999999948547E-2</v>
      </c>
      <c r="T304" s="31">
        <f t="shared" si="54"/>
        <v>1</v>
      </c>
      <c r="U304" s="31"/>
      <c r="V304" s="31"/>
      <c r="W304" s="31"/>
      <c r="X304" s="31"/>
      <c r="Y304" s="31"/>
    </row>
    <row r="305" spans="1:25" x14ac:dyDescent="0.25">
      <c r="A305" s="31">
        <v>182</v>
      </c>
      <c r="B305" s="31">
        <v>59</v>
      </c>
      <c r="C305" s="31">
        <v>60</v>
      </c>
      <c r="D305" s="35">
        <v>0.33029685634834871</v>
      </c>
      <c r="E305" s="31">
        <v>233.35</v>
      </c>
      <c r="F305" s="31">
        <v>6.25E-2</v>
      </c>
      <c r="G305" s="31">
        <v>300</v>
      </c>
      <c r="H305" s="31">
        <v>4.0650406504065045E-3</v>
      </c>
      <c r="I305" s="36">
        <f t="shared" si="44"/>
        <v>-11.907863275347932</v>
      </c>
      <c r="J305" s="36">
        <f t="shared" si="45"/>
        <v>5.3850929664671693E-33</v>
      </c>
      <c r="K305" s="36">
        <f t="shared" si="46"/>
        <v>-11.928922233748505</v>
      </c>
      <c r="L305" s="36">
        <f t="shared" si="47"/>
        <v>4.1824732258944164E-33</v>
      </c>
      <c r="M305" s="36">
        <f t="shared" si="48"/>
        <v>2.1882215330672634E-33</v>
      </c>
      <c r="N305" s="31">
        <v>0.05</v>
      </c>
      <c r="O305" s="35">
        <f t="shared" si="49"/>
        <v>2.5000000000000005E-3</v>
      </c>
      <c r="P305" s="31">
        <f t="shared" si="50"/>
        <v>2.5000000000000005E-3</v>
      </c>
      <c r="Q305" s="31">
        <f t="shared" si="51"/>
        <v>1</v>
      </c>
      <c r="R305" s="31">
        <f t="shared" si="52"/>
        <v>1</v>
      </c>
      <c r="S305">
        <f t="shared" si="53"/>
        <v>0.05</v>
      </c>
      <c r="T305" s="31">
        <f t="shared" si="54"/>
        <v>1</v>
      </c>
      <c r="U305" s="31"/>
      <c r="V305" s="31"/>
      <c r="W305" s="31"/>
      <c r="X305" s="31"/>
      <c r="Y305" s="31"/>
    </row>
    <row r="306" spans="1:25" x14ac:dyDescent="0.25">
      <c r="A306" s="31">
        <v>184</v>
      </c>
      <c r="B306" s="31">
        <v>1</v>
      </c>
      <c r="C306" s="31">
        <v>17</v>
      </c>
      <c r="D306" s="35">
        <v>0.33268793744807246</v>
      </c>
      <c r="E306" s="31">
        <v>229.35</v>
      </c>
      <c r="F306" s="31">
        <v>6.25E-2</v>
      </c>
      <c r="G306" s="31">
        <v>250</v>
      </c>
      <c r="H306" s="31">
        <v>6.5040650406504072E-2</v>
      </c>
      <c r="I306" s="36">
        <f t="shared" si="44"/>
        <v>-0.92576674864532449</v>
      </c>
      <c r="J306" s="36">
        <f t="shared" si="45"/>
        <v>0.17728360547133892</v>
      </c>
      <c r="K306" s="36">
        <f t="shared" si="46"/>
        <v>-1.0106123812989098</v>
      </c>
      <c r="L306" s="36">
        <f t="shared" si="47"/>
        <v>0.15610099377498785</v>
      </c>
      <c r="M306" s="36">
        <f t="shared" si="48"/>
        <v>1.7930636914424127</v>
      </c>
      <c r="N306" s="31">
        <v>4.0999999999999996</v>
      </c>
      <c r="O306" s="35">
        <f t="shared" si="49"/>
        <v>5.3219551317413059</v>
      </c>
      <c r="P306" s="31">
        <f t="shared" si="50"/>
        <v>5.3219551317413059</v>
      </c>
      <c r="Q306" s="31">
        <f t="shared" si="51"/>
        <v>0.56266739233111884</v>
      </c>
      <c r="R306" s="31">
        <f t="shared" si="52"/>
        <v>0.56266739233111884</v>
      </c>
      <c r="S306">
        <f t="shared" si="53"/>
        <v>2.3069363085575869</v>
      </c>
      <c r="T306" s="31">
        <f t="shared" si="54"/>
        <v>1</v>
      </c>
      <c r="U306" s="31"/>
      <c r="V306" s="31"/>
      <c r="W306" s="31"/>
      <c r="X306" s="31"/>
      <c r="Y306" s="31"/>
    </row>
    <row r="307" spans="1:25" x14ac:dyDescent="0.25">
      <c r="A307" s="31">
        <v>184</v>
      </c>
      <c r="B307" s="31">
        <v>1</v>
      </c>
      <c r="C307" s="31">
        <v>40</v>
      </c>
      <c r="D307" s="35">
        <v>0.33268793744807246</v>
      </c>
      <c r="E307" s="31">
        <v>229.35</v>
      </c>
      <c r="F307" s="31">
        <v>6.25E-2</v>
      </c>
      <c r="G307" s="31">
        <v>250</v>
      </c>
      <c r="H307" s="31">
        <v>0.15853658536585366</v>
      </c>
      <c r="I307" s="36">
        <f t="shared" si="44"/>
        <v>-0.50979158790099766</v>
      </c>
      <c r="J307" s="36">
        <f t="shared" si="45"/>
        <v>0.30509873984266911</v>
      </c>
      <c r="K307" s="36">
        <f t="shared" si="46"/>
        <v>-0.64225678942461939</v>
      </c>
      <c r="L307" s="36">
        <f t="shared" si="47"/>
        <v>0.26035323276372352</v>
      </c>
      <c r="M307" s="36">
        <f t="shared" si="48"/>
        <v>5.5278330463202678</v>
      </c>
      <c r="N307" s="31">
        <v>9</v>
      </c>
      <c r="O307" s="35">
        <f t="shared" si="49"/>
        <v>12.055943354225592</v>
      </c>
      <c r="P307" s="31">
        <f t="shared" si="50"/>
        <v>12.055943354225592</v>
      </c>
      <c r="Q307" s="31">
        <f t="shared" si="51"/>
        <v>0.38579632818663689</v>
      </c>
      <c r="R307" s="31">
        <f t="shared" si="52"/>
        <v>0.38579632818663689</v>
      </c>
      <c r="S307">
        <f t="shared" si="53"/>
        <v>3.4721669536797322</v>
      </c>
      <c r="T307" s="31">
        <f t="shared" si="54"/>
        <v>1</v>
      </c>
      <c r="U307" s="31"/>
      <c r="V307" s="31"/>
      <c r="W307" s="31"/>
      <c r="X307" s="31"/>
      <c r="Y307" s="31"/>
    </row>
    <row r="308" spans="1:25" x14ac:dyDescent="0.25">
      <c r="A308" s="31">
        <v>185</v>
      </c>
      <c r="B308" s="31">
        <v>2</v>
      </c>
      <c r="C308" s="31">
        <v>17</v>
      </c>
      <c r="D308" s="35">
        <v>0.33550144850119534</v>
      </c>
      <c r="E308" s="31">
        <v>227.6</v>
      </c>
      <c r="F308" s="31">
        <v>6.25E-2</v>
      </c>
      <c r="G308" s="31">
        <v>250</v>
      </c>
      <c r="H308" s="31">
        <v>6.097560975609756E-2</v>
      </c>
      <c r="I308" s="36">
        <f t="shared" si="44"/>
        <v>-1.0456547053521388</v>
      </c>
      <c r="J308" s="36">
        <f t="shared" si="45"/>
        <v>0.14786024110998539</v>
      </c>
      <c r="K308" s="36">
        <f t="shared" si="46"/>
        <v>-1.1285008829529986</v>
      </c>
      <c r="L308" s="36">
        <f t="shared" si="47"/>
        <v>0.12955422209364081</v>
      </c>
      <c r="M308" s="36">
        <f t="shared" si="48"/>
        <v>1.387632448689665</v>
      </c>
      <c r="N308" s="31">
        <v>3.55</v>
      </c>
      <c r="O308" s="35">
        <f t="shared" si="49"/>
        <v>4.675833426959854</v>
      </c>
      <c r="P308" s="31">
        <f t="shared" si="50"/>
        <v>4.675833426959854</v>
      </c>
      <c r="Q308" s="31">
        <f t="shared" si="51"/>
        <v>0.60911762008741832</v>
      </c>
      <c r="R308" s="31">
        <f t="shared" si="52"/>
        <v>0.60911762008741832</v>
      </c>
      <c r="S308">
        <f t="shared" si="53"/>
        <v>2.1623675513103349</v>
      </c>
      <c r="T308" s="31">
        <f t="shared" si="54"/>
        <v>1</v>
      </c>
      <c r="U308" s="31"/>
      <c r="V308" s="31"/>
      <c r="W308" s="31"/>
      <c r="X308" s="31"/>
      <c r="Y308" s="31"/>
    </row>
    <row r="309" spans="1:25" x14ac:dyDescent="0.25">
      <c r="A309" s="31">
        <v>185</v>
      </c>
      <c r="B309" s="31">
        <v>2</v>
      </c>
      <c r="C309" s="31">
        <v>40</v>
      </c>
      <c r="D309" s="35">
        <v>0.33550144850119534</v>
      </c>
      <c r="E309" s="31">
        <v>227.6</v>
      </c>
      <c r="F309" s="31">
        <v>6.25E-2</v>
      </c>
      <c r="G309" s="31">
        <v>250</v>
      </c>
      <c r="H309" s="31">
        <v>0.15447154471544716</v>
      </c>
      <c r="I309" s="36">
        <f t="shared" si="44"/>
        <v>-0.57274398636337975</v>
      </c>
      <c r="J309" s="36">
        <f t="shared" si="45"/>
        <v>0.28340902506818744</v>
      </c>
      <c r="K309" s="36">
        <f t="shared" si="46"/>
        <v>-0.70460567840894217</v>
      </c>
      <c r="L309" s="36">
        <f t="shared" si="47"/>
        <v>0.24052783187235599</v>
      </c>
      <c r="M309" s="36">
        <f t="shared" si="48"/>
        <v>4.9496849969985419</v>
      </c>
      <c r="N309" s="31">
        <v>9</v>
      </c>
      <c r="O309" s="35">
        <f t="shared" si="49"/>
        <v>16.4050516235387</v>
      </c>
      <c r="P309" s="31">
        <f t="shared" si="50"/>
        <v>16.4050516235387</v>
      </c>
      <c r="Q309" s="31">
        <f t="shared" si="51"/>
        <v>0.45003500033349536</v>
      </c>
      <c r="R309" s="31">
        <f t="shared" si="52"/>
        <v>0.45003500033349536</v>
      </c>
      <c r="S309">
        <f t="shared" si="53"/>
        <v>4.0503150030014581</v>
      </c>
      <c r="T309" s="31">
        <f t="shared" si="54"/>
        <v>1</v>
      </c>
      <c r="U309" s="31"/>
      <c r="V309" s="31"/>
      <c r="W309" s="31"/>
      <c r="X309" s="31"/>
      <c r="Y309" s="31"/>
    </row>
    <row r="310" spans="1:25" x14ac:dyDescent="0.25">
      <c r="A310" s="31">
        <v>186</v>
      </c>
      <c r="B310" s="31">
        <v>3</v>
      </c>
      <c r="C310" s="31">
        <v>17</v>
      </c>
      <c r="D310" s="35">
        <v>0.33074983121626489</v>
      </c>
      <c r="E310" s="31">
        <v>223.25</v>
      </c>
      <c r="F310" s="31">
        <v>6.25E-2</v>
      </c>
      <c r="G310" s="31">
        <v>250</v>
      </c>
      <c r="H310" s="31">
        <v>5.6910569105691054E-2</v>
      </c>
      <c r="I310" s="36">
        <f t="shared" si="44"/>
        <v>-1.349736718452994</v>
      </c>
      <c r="J310" s="36">
        <f t="shared" si="45"/>
        <v>8.8550224912529979E-2</v>
      </c>
      <c r="K310" s="36">
        <f t="shared" si="46"/>
        <v>-1.4286401871056691</v>
      </c>
      <c r="L310" s="36">
        <f t="shared" si="47"/>
        <v>7.6553838665155957E-2</v>
      </c>
      <c r="M310" s="36">
        <f t="shared" si="48"/>
        <v>0.69833091211913256</v>
      </c>
      <c r="N310" s="31">
        <v>3.15</v>
      </c>
      <c r="O310" s="35">
        <f t="shared" si="49"/>
        <v>6.0106813164706043</v>
      </c>
      <c r="P310" s="31">
        <f t="shared" si="50"/>
        <v>6.0106813164706043</v>
      </c>
      <c r="Q310" s="31">
        <f t="shared" si="51"/>
        <v>0.77830764694630716</v>
      </c>
      <c r="R310" s="31">
        <f t="shared" si="52"/>
        <v>0.77830764694630716</v>
      </c>
      <c r="S310">
        <f t="shared" si="53"/>
        <v>2.4516690878808673</v>
      </c>
      <c r="T310" s="31">
        <f t="shared" si="54"/>
        <v>1</v>
      </c>
      <c r="U310" s="31"/>
      <c r="V310" s="31"/>
      <c r="W310" s="31"/>
      <c r="X310" s="31"/>
      <c r="Y310" s="31"/>
    </row>
    <row r="311" spans="1:25" x14ac:dyDescent="0.25">
      <c r="A311" s="31">
        <v>186</v>
      </c>
      <c r="B311" s="31">
        <v>3</v>
      </c>
      <c r="C311" s="31">
        <v>40</v>
      </c>
      <c r="D311" s="35">
        <v>0.33074983121626489</v>
      </c>
      <c r="E311" s="31">
        <v>223.25</v>
      </c>
      <c r="F311" s="31">
        <v>6.25E-2</v>
      </c>
      <c r="G311" s="31">
        <v>250</v>
      </c>
      <c r="H311" s="31">
        <v>0.15040650406504066</v>
      </c>
      <c r="I311" s="36">
        <f t="shared" si="44"/>
        <v>-0.74483255727295561</v>
      </c>
      <c r="J311" s="36">
        <f t="shared" si="45"/>
        <v>0.22818647518113783</v>
      </c>
      <c r="K311" s="36">
        <f t="shared" si="46"/>
        <v>-0.87310487432891848</v>
      </c>
      <c r="L311" s="36">
        <f t="shared" si="47"/>
        <v>0.19130295866633959</v>
      </c>
      <c r="M311" s="36">
        <f t="shared" si="48"/>
        <v>3.5643657937726303</v>
      </c>
      <c r="N311" s="31">
        <v>8.1999999999999993</v>
      </c>
      <c r="O311" s="35">
        <f t="shared" si="49"/>
        <v>21.489104493945248</v>
      </c>
      <c r="P311" s="31">
        <f t="shared" si="50"/>
        <v>21.489104493945248</v>
      </c>
      <c r="Q311" s="31">
        <f t="shared" si="51"/>
        <v>0.56532124466187428</v>
      </c>
      <c r="R311" s="31">
        <f t="shared" si="52"/>
        <v>0.56532124466187428</v>
      </c>
      <c r="S311">
        <f t="shared" si="53"/>
        <v>4.635634206227369</v>
      </c>
      <c r="T311" s="31">
        <f t="shared" si="54"/>
        <v>1</v>
      </c>
      <c r="U311" s="31"/>
      <c r="V311" s="31"/>
      <c r="W311" s="31"/>
      <c r="X311" s="31"/>
      <c r="Y311" s="31"/>
    </row>
    <row r="312" spans="1:25" x14ac:dyDescent="0.25">
      <c r="A312" s="31">
        <v>187</v>
      </c>
      <c r="B312" s="31">
        <v>4</v>
      </c>
      <c r="C312" s="31">
        <v>17</v>
      </c>
      <c r="D312" s="35">
        <v>0.332473821367752</v>
      </c>
      <c r="E312" s="31">
        <v>216.25</v>
      </c>
      <c r="F312" s="31">
        <v>6.25E-2</v>
      </c>
      <c r="G312" s="31">
        <v>250</v>
      </c>
      <c r="H312" s="31">
        <v>5.2845528455284556E-2</v>
      </c>
      <c r="I312" s="36">
        <f t="shared" si="44"/>
        <v>-1.8160789488929512</v>
      </c>
      <c r="J312" s="36">
        <f t="shared" si="45"/>
        <v>3.4679131197784339E-2</v>
      </c>
      <c r="K312" s="36">
        <f t="shared" si="46"/>
        <v>-1.8925085473137846</v>
      </c>
      <c r="L312" s="36">
        <f t="shared" si="47"/>
        <v>2.921162795586716E-2</v>
      </c>
      <c r="M312" s="36">
        <f t="shared" si="48"/>
        <v>0.22053571713093056</v>
      </c>
      <c r="N312" s="31">
        <v>2</v>
      </c>
      <c r="O312" s="35">
        <f t="shared" si="49"/>
        <v>3.1664931340067315</v>
      </c>
      <c r="P312" s="31">
        <f t="shared" si="50"/>
        <v>3.1664931340067315</v>
      </c>
      <c r="Q312" s="31">
        <f t="shared" si="51"/>
        <v>0.88973214143453472</v>
      </c>
      <c r="R312" s="31">
        <f t="shared" si="52"/>
        <v>0.88973214143453472</v>
      </c>
      <c r="S312">
        <f t="shared" si="53"/>
        <v>1.7794642828690694</v>
      </c>
      <c r="T312" s="31">
        <f t="shared" si="54"/>
        <v>1</v>
      </c>
      <c r="U312" s="31"/>
      <c r="V312" s="31"/>
      <c r="W312" s="31"/>
      <c r="X312" s="31"/>
      <c r="Y312" s="31"/>
    </row>
    <row r="313" spans="1:25" x14ac:dyDescent="0.25">
      <c r="A313" s="31">
        <v>187</v>
      </c>
      <c r="B313" s="31">
        <v>4</v>
      </c>
      <c r="C313" s="31">
        <v>40</v>
      </c>
      <c r="D313" s="35">
        <v>0.332473821367752</v>
      </c>
      <c r="E313" s="31">
        <v>216.25</v>
      </c>
      <c r="F313" s="31">
        <v>6.25E-2</v>
      </c>
      <c r="G313" s="31">
        <v>250</v>
      </c>
      <c r="H313" s="31">
        <v>0.14634146341463414</v>
      </c>
      <c r="I313" s="36">
        <f t="shared" si="44"/>
        <v>-1.0047542996316341</v>
      </c>
      <c r="J313" s="36">
        <f t="shared" si="45"/>
        <v>0.15750758727101838</v>
      </c>
      <c r="K313" s="36">
        <f t="shared" si="46"/>
        <v>-1.1319408393559893</v>
      </c>
      <c r="L313" s="36">
        <f t="shared" si="47"/>
        <v>0.1288296537548167</v>
      </c>
      <c r="M313" s="36">
        <f t="shared" si="48"/>
        <v>2.1468392428136873</v>
      </c>
      <c r="N313" s="31">
        <v>7.05</v>
      </c>
      <c r="O313" s="35">
        <f t="shared" si="49"/>
        <v>24.040985410811853</v>
      </c>
      <c r="P313" s="31">
        <f t="shared" si="50"/>
        <v>24.040985410811853</v>
      </c>
      <c r="Q313" s="31">
        <f t="shared" si="51"/>
        <v>0.69548379534557625</v>
      </c>
      <c r="R313" s="31">
        <f t="shared" si="52"/>
        <v>0.69548379534557625</v>
      </c>
      <c r="S313">
        <f t="shared" si="53"/>
        <v>4.9031607571863125</v>
      </c>
      <c r="T313" s="31">
        <f t="shared" si="54"/>
        <v>1</v>
      </c>
      <c r="U313" s="31"/>
      <c r="V313" s="31"/>
      <c r="W313" s="31"/>
      <c r="X313" s="31"/>
      <c r="Y313" s="31"/>
    </row>
    <row r="314" spans="1:25" x14ac:dyDescent="0.25">
      <c r="A314" s="31">
        <v>188</v>
      </c>
      <c r="B314" s="31">
        <v>5</v>
      </c>
      <c r="C314" s="31">
        <v>17</v>
      </c>
      <c r="D314" s="35">
        <v>0.32790961966167848</v>
      </c>
      <c r="E314" s="31">
        <v>212.35</v>
      </c>
      <c r="F314" s="31">
        <v>6.25E-2</v>
      </c>
      <c r="G314" s="31">
        <v>250</v>
      </c>
      <c r="H314" s="31">
        <v>4.878048780487805E-2</v>
      </c>
      <c r="I314" s="36">
        <f t="shared" si="44"/>
        <v>-2.1754617551177904</v>
      </c>
      <c r="J314" s="36">
        <f t="shared" si="45"/>
        <v>1.4797765543278234E-2</v>
      </c>
      <c r="K314" s="36">
        <f t="shared" si="46"/>
        <v>-2.2478848745455138</v>
      </c>
      <c r="L314" s="36">
        <f t="shared" si="47"/>
        <v>1.2291765948914575E-2</v>
      </c>
      <c r="M314" s="36">
        <f t="shared" si="48"/>
        <v>7.8718482844140958E-2</v>
      </c>
      <c r="N314" s="31">
        <v>1.35</v>
      </c>
      <c r="O314" s="35">
        <f t="shared" si="49"/>
        <v>1.616156695862103</v>
      </c>
      <c r="P314" s="31">
        <f t="shared" si="50"/>
        <v>1.616156695862103</v>
      </c>
      <c r="Q314" s="31">
        <f t="shared" si="51"/>
        <v>0.94169001270804376</v>
      </c>
      <c r="R314" s="31">
        <f t="shared" si="52"/>
        <v>0.94169001270804376</v>
      </c>
      <c r="S314">
        <f t="shared" si="53"/>
        <v>1.2712815171558591</v>
      </c>
      <c r="T314" s="31">
        <f t="shared" si="54"/>
        <v>1</v>
      </c>
      <c r="U314" s="31"/>
      <c r="V314" s="31"/>
      <c r="W314" s="31"/>
      <c r="X314" s="31"/>
      <c r="Y314" s="31"/>
    </row>
    <row r="315" spans="1:25" x14ac:dyDescent="0.25">
      <c r="A315" s="31">
        <v>188</v>
      </c>
      <c r="B315" s="31">
        <v>5</v>
      </c>
      <c r="C315" s="31">
        <v>40</v>
      </c>
      <c r="D315" s="35">
        <v>0.32790961966167848</v>
      </c>
      <c r="E315" s="31">
        <v>212.35</v>
      </c>
      <c r="F315" s="31">
        <v>6.25E-2</v>
      </c>
      <c r="G315" s="31">
        <v>250</v>
      </c>
      <c r="H315" s="31">
        <v>0.14227642276422764</v>
      </c>
      <c r="I315" s="36">
        <f t="shared" si="44"/>
        <v>-1.1859356840896578</v>
      </c>
      <c r="J315" s="36">
        <f t="shared" si="45"/>
        <v>0.11782384984646778</v>
      </c>
      <c r="K315" s="36">
        <f t="shared" si="46"/>
        <v>-1.3096217072718399</v>
      </c>
      <c r="L315" s="36">
        <f t="shared" si="47"/>
        <v>9.5161920640780037E-2</v>
      </c>
      <c r="M315" s="36">
        <f t="shared" si="48"/>
        <v>1.4400280749951726</v>
      </c>
      <c r="N315" s="31">
        <v>5</v>
      </c>
      <c r="O315" s="35">
        <f t="shared" si="49"/>
        <v>12.673400106822577</v>
      </c>
      <c r="P315" s="31">
        <f t="shared" si="50"/>
        <v>12.673400106822577</v>
      </c>
      <c r="Q315" s="31">
        <f t="shared" si="51"/>
        <v>0.71199438500096546</v>
      </c>
      <c r="R315" s="31">
        <f t="shared" si="52"/>
        <v>0.71199438500096546</v>
      </c>
      <c r="S315">
        <f t="shared" si="53"/>
        <v>3.5599719250048274</v>
      </c>
      <c r="T315" s="31">
        <f t="shared" si="54"/>
        <v>1</v>
      </c>
      <c r="U315" s="31"/>
      <c r="V315" s="31"/>
      <c r="W315" s="31"/>
      <c r="X315" s="31"/>
      <c r="Y315" s="31"/>
    </row>
    <row r="316" spans="1:25" x14ac:dyDescent="0.25">
      <c r="A316" s="31">
        <v>189</v>
      </c>
      <c r="B316" s="31">
        <v>6</v>
      </c>
      <c r="C316" s="31">
        <v>17</v>
      </c>
      <c r="D316" s="35">
        <v>0.32715705483423485</v>
      </c>
      <c r="E316" s="31">
        <v>184.35</v>
      </c>
      <c r="F316" s="31">
        <v>6.25E-2</v>
      </c>
      <c r="G316" s="31">
        <v>250</v>
      </c>
      <c r="H316" s="31">
        <v>4.4715447154471545E-2</v>
      </c>
      <c r="I316" s="36">
        <f t="shared" si="44"/>
        <v>-4.3283315181813737</v>
      </c>
      <c r="J316" s="36">
        <f t="shared" si="45"/>
        <v>7.5121600558549318E-6</v>
      </c>
      <c r="K316" s="36">
        <f t="shared" si="46"/>
        <v>-4.3975122383857164</v>
      </c>
      <c r="L316" s="36">
        <f t="shared" si="47"/>
        <v>5.4749356177364111E-6</v>
      </c>
      <c r="M316" s="36">
        <f t="shared" si="48"/>
        <v>1.9952683421276983E-5</v>
      </c>
      <c r="N316" s="31">
        <v>0.55000000000000004</v>
      </c>
      <c r="O316" s="35">
        <f t="shared" si="49"/>
        <v>0.30247805244634624</v>
      </c>
      <c r="P316" s="31">
        <f t="shared" si="50"/>
        <v>0.30247805244634624</v>
      </c>
      <c r="Q316" s="31">
        <f t="shared" si="51"/>
        <v>0.99996372239377951</v>
      </c>
      <c r="R316" s="31">
        <f t="shared" si="52"/>
        <v>0.99996372239377951</v>
      </c>
      <c r="S316">
        <f t="shared" si="53"/>
        <v>0.54998004731657879</v>
      </c>
      <c r="T316" s="31">
        <f t="shared" si="54"/>
        <v>1</v>
      </c>
      <c r="U316" s="31"/>
      <c r="V316" s="31"/>
      <c r="W316" s="31"/>
      <c r="X316" s="31"/>
      <c r="Y316" s="31"/>
    </row>
    <row r="317" spans="1:25" x14ac:dyDescent="0.25">
      <c r="A317" s="31">
        <v>189</v>
      </c>
      <c r="B317" s="31">
        <v>6</v>
      </c>
      <c r="C317" s="31">
        <v>40</v>
      </c>
      <c r="D317" s="35">
        <v>0.32715705483423485</v>
      </c>
      <c r="E317" s="31">
        <v>184.35</v>
      </c>
      <c r="F317" s="31">
        <v>6.25E-2</v>
      </c>
      <c r="G317" s="31">
        <v>250</v>
      </c>
      <c r="H317" s="31">
        <v>0.13821138211382114</v>
      </c>
      <c r="I317" s="36">
        <f t="shared" si="44"/>
        <v>-2.3727566706549865</v>
      </c>
      <c r="J317" s="36">
        <f t="shared" si="45"/>
        <v>8.8279455700434068E-3</v>
      </c>
      <c r="K317" s="36">
        <f t="shared" si="46"/>
        <v>-2.4943831665840142</v>
      </c>
      <c r="L317" s="36">
        <f t="shared" si="47"/>
        <v>6.3088128398995722E-3</v>
      </c>
      <c r="M317" s="36">
        <f t="shared" si="48"/>
        <v>6.3794095231165082E-2</v>
      </c>
      <c r="N317" s="31">
        <v>3.05</v>
      </c>
      <c r="O317" s="35">
        <f t="shared" si="49"/>
        <v>8.9174257056762567</v>
      </c>
      <c r="P317" s="31">
        <f t="shared" si="50"/>
        <v>8.9174257056762567</v>
      </c>
      <c r="Q317" s="31">
        <f t="shared" si="51"/>
        <v>0.97908390320289673</v>
      </c>
      <c r="R317" s="31">
        <f t="shared" si="52"/>
        <v>0.97908390320289673</v>
      </c>
      <c r="S317">
        <f t="shared" si="53"/>
        <v>2.986205904768835</v>
      </c>
      <c r="T317" s="31">
        <f t="shared" si="54"/>
        <v>1</v>
      </c>
      <c r="U317" s="31"/>
      <c r="V317" s="31"/>
      <c r="W317" s="31"/>
      <c r="X317" s="31"/>
      <c r="Y317" s="31"/>
    </row>
    <row r="318" spans="1:25" x14ac:dyDescent="0.25">
      <c r="A318" s="31">
        <v>190</v>
      </c>
      <c r="B318" s="31">
        <v>7</v>
      </c>
      <c r="C318" s="31">
        <v>17</v>
      </c>
      <c r="D318" s="35">
        <v>0.32923322522814158</v>
      </c>
      <c r="E318" s="31">
        <v>188.75</v>
      </c>
      <c r="F318" s="31">
        <v>6.25E-2</v>
      </c>
      <c r="G318" s="31">
        <v>250</v>
      </c>
      <c r="H318" s="31">
        <v>4.065040650406504E-2</v>
      </c>
      <c r="I318" s="36">
        <f t="shared" si="44"/>
        <v>-4.1623149637977299</v>
      </c>
      <c r="J318" s="36">
        <f t="shared" si="45"/>
        <v>1.5751870092005849E-5</v>
      </c>
      <c r="K318" s="36">
        <f t="shared" si="46"/>
        <v>-4.2286947887625699</v>
      </c>
      <c r="L318" s="36">
        <f t="shared" si="47"/>
        <v>1.1752547966126035E-5</v>
      </c>
      <c r="M318" s="36">
        <f t="shared" si="48"/>
        <v>4.248379260530892E-5</v>
      </c>
      <c r="N318" s="31">
        <v>0.4</v>
      </c>
      <c r="O318" s="35">
        <f t="shared" si="49"/>
        <v>0.15996601477078842</v>
      </c>
      <c r="P318" s="31">
        <f t="shared" si="50"/>
        <v>0.15996601477078842</v>
      </c>
      <c r="Q318" s="31">
        <f t="shared" si="51"/>
        <v>0.99989379051848681</v>
      </c>
      <c r="R318" s="31">
        <f t="shared" si="52"/>
        <v>0.99989379051848681</v>
      </c>
      <c r="S318">
        <f t="shared" si="53"/>
        <v>0.39995751620739473</v>
      </c>
      <c r="T318" s="31">
        <f t="shared" si="54"/>
        <v>1</v>
      </c>
      <c r="U318" s="31"/>
      <c r="V318" s="31"/>
      <c r="W318" s="31"/>
      <c r="X318" s="31"/>
      <c r="Y318" s="31"/>
    </row>
    <row r="319" spans="1:25" x14ac:dyDescent="0.25">
      <c r="A319" s="31">
        <v>190</v>
      </c>
      <c r="B319" s="31">
        <v>7</v>
      </c>
      <c r="C319" s="31">
        <v>40</v>
      </c>
      <c r="D319" s="35">
        <v>0.32923322522814158</v>
      </c>
      <c r="E319" s="31">
        <v>188.75</v>
      </c>
      <c r="F319" s="31">
        <v>6.25E-2</v>
      </c>
      <c r="G319" s="31">
        <v>250</v>
      </c>
      <c r="H319" s="31">
        <v>0.13414634146341464</v>
      </c>
      <c r="I319" s="36">
        <f t="shared" si="44"/>
        <v>-2.2007973693451537</v>
      </c>
      <c r="J319" s="36">
        <f t="shared" si="45"/>
        <v>1.3875185959261344E-2</v>
      </c>
      <c r="K319" s="36">
        <f t="shared" si="46"/>
        <v>-2.3213823096809896</v>
      </c>
      <c r="L319" s="36">
        <f t="shared" si="47"/>
        <v>1.0133109718949431E-2</v>
      </c>
      <c r="M319" s="36">
        <f t="shared" si="48"/>
        <v>0.10681450009235327</v>
      </c>
      <c r="N319" s="31">
        <v>2.1</v>
      </c>
      <c r="O319" s="35">
        <f t="shared" si="49"/>
        <v>3.9727884370420958</v>
      </c>
      <c r="P319" s="31">
        <f t="shared" si="50"/>
        <v>3.9727884370420958</v>
      </c>
      <c r="Q319" s="31">
        <f t="shared" si="51"/>
        <v>0.94913595233697468</v>
      </c>
      <c r="R319" s="31">
        <f t="shared" si="52"/>
        <v>0.94913595233697468</v>
      </c>
      <c r="S319">
        <f t="shared" si="53"/>
        <v>1.9931854999076468</v>
      </c>
      <c r="T319" s="31">
        <f t="shared" si="54"/>
        <v>1</v>
      </c>
      <c r="U319" s="31"/>
      <c r="V319" s="31"/>
      <c r="W319" s="31"/>
      <c r="X319" s="31"/>
      <c r="Y319" s="31"/>
    </row>
    <row r="320" spans="1:25" x14ac:dyDescent="0.25">
      <c r="A320" s="31">
        <v>191</v>
      </c>
      <c r="B320" s="31">
        <v>8</v>
      </c>
      <c r="C320" s="31">
        <v>17</v>
      </c>
      <c r="D320" s="35">
        <v>0.32939987258858017</v>
      </c>
      <c r="E320" s="31">
        <v>182.95</v>
      </c>
      <c r="F320" s="31">
        <v>6.25E-2</v>
      </c>
      <c r="G320" s="31">
        <v>250</v>
      </c>
      <c r="H320" s="31">
        <v>3.6585365853658534E-2</v>
      </c>
      <c r="I320" s="36">
        <f t="shared" si="44"/>
        <v>-4.8881058475710457</v>
      </c>
      <c r="J320" s="36">
        <f t="shared" si="45"/>
        <v>5.0905395035033458E-7</v>
      </c>
      <c r="K320" s="36">
        <f t="shared" si="46"/>
        <v>-4.9511111539855985</v>
      </c>
      <c r="L320" s="36">
        <f t="shared" si="47"/>
        <v>3.6895469671255643E-7</v>
      </c>
      <c r="M320" s="36">
        <f t="shared" si="48"/>
        <v>1.1034166909900414E-6</v>
      </c>
      <c r="N320" s="31">
        <v>0.3</v>
      </c>
      <c r="O320" s="35">
        <f t="shared" si="49"/>
        <v>8.9999337951202907E-2</v>
      </c>
      <c r="P320" s="31">
        <f t="shared" si="50"/>
        <v>8.9999337951202907E-2</v>
      </c>
      <c r="Q320" s="31">
        <f t="shared" si="51"/>
        <v>0.99999632194436328</v>
      </c>
      <c r="R320" s="31">
        <f t="shared" si="52"/>
        <v>0.99999632194436328</v>
      </c>
      <c r="S320">
        <f t="shared" si="53"/>
        <v>0.29999889658330897</v>
      </c>
      <c r="T320" s="31">
        <f t="shared" si="54"/>
        <v>1</v>
      </c>
      <c r="U320" s="31"/>
      <c r="V320" s="31"/>
      <c r="W320" s="31"/>
      <c r="X320" s="31"/>
      <c r="Y320" s="31"/>
    </row>
    <row r="321" spans="1:25" x14ac:dyDescent="0.25">
      <c r="A321" s="31">
        <v>191</v>
      </c>
      <c r="B321" s="31">
        <v>8</v>
      </c>
      <c r="C321" s="31">
        <v>40</v>
      </c>
      <c r="D321" s="35">
        <v>0.32939987258858017</v>
      </c>
      <c r="E321" s="31">
        <v>182.95</v>
      </c>
      <c r="F321" s="31">
        <v>6.25E-2</v>
      </c>
      <c r="G321" s="31">
        <v>250</v>
      </c>
      <c r="H321" s="31">
        <v>0.13008130081300814</v>
      </c>
      <c r="I321" s="36">
        <f t="shared" si="44"/>
        <v>-2.500428383357201</v>
      </c>
      <c r="J321" s="36">
        <f t="shared" si="45"/>
        <v>6.202160513182591E-3</v>
      </c>
      <c r="K321" s="36">
        <f t="shared" si="46"/>
        <v>-2.6192323284677785</v>
      </c>
      <c r="L321" s="36">
        <f t="shared" si="47"/>
        <v>4.4063952248595646E-3</v>
      </c>
      <c r="M321" s="36">
        <f t="shared" si="48"/>
        <v>4.2006239129439127E-2</v>
      </c>
      <c r="N321" s="31">
        <v>1.75</v>
      </c>
      <c r="O321" s="35">
        <f t="shared" si="49"/>
        <v>2.9172426871727626</v>
      </c>
      <c r="P321" s="31">
        <f t="shared" si="50"/>
        <v>2.9172426871727626</v>
      </c>
      <c r="Q321" s="31">
        <f t="shared" si="51"/>
        <v>0.97599643478317766</v>
      </c>
      <c r="R321" s="31">
        <f t="shared" si="52"/>
        <v>0.97599643478317766</v>
      </c>
      <c r="S321">
        <f t="shared" si="53"/>
        <v>1.7079937608705609</v>
      </c>
      <c r="T321" s="31">
        <f t="shared" si="54"/>
        <v>1</v>
      </c>
      <c r="U321" s="31"/>
      <c r="V321" s="31"/>
      <c r="W321" s="31"/>
      <c r="X321" s="31"/>
      <c r="Y321" s="31"/>
    </row>
    <row r="322" spans="1:25" x14ac:dyDescent="0.25">
      <c r="A322" s="31">
        <v>192</v>
      </c>
      <c r="B322" s="31">
        <v>9</v>
      </c>
      <c r="C322" s="31">
        <v>17</v>
      </c>
      <c r="D322" s="35">
        <v>0.38128944674649595</v>
      </c>
      <c r="E322" s="31">
        <v>183.75</v>
      </c>
      <c r="F322" s="31">
        <v>6.25E-2</v>
      </c>
      <c r="G322" s="31">
        <v>250</v>
      </c>
      <c r="H322" s="31">
        <v>3.2520325203252036E-2</v>
      </c>
      <c r="I322" s="36">
        <f t="shared" si="44"/>
        <v>-4.4137707392782506</v>
      </c>
      <c r="J322" s="36">
        <f t="shared" si="45"/>
        <v>5.079276819222151E-6</v>
      </c>
      <c r="K322" s="36">
        <f t="shared" si="46"/>
        <v>-4.4825301625083425</v>
      </c>
      <c r="L322" s="36">
        <f t="shared" si="47"/>
        <v>3.6881606430728276E-6</v>
      </c>
      <c r="M322" s="36">
        <f t="shared" si="48"/>
        <v>1.3149116882985338E-5</v>
      </c>
      <c r="N322" s="31">
        <v>0.3</v>
      </c>
      <c r="O322" s="35">
        <f>(N322-M322)^2</f>
        <v>8.9992110702769468E-2</v>
      </c>
      <c r="P322" s="31">
        <f t="shared" si="50"/>
        <v>8.9992110702769468E-2</v>
      </c>
      <c r="Q322" s="31">
        <f>(ABS(N322-M322)/N322)</f>
        <v>0.99995616961039002</v>
      </c>
      <c r="R322" s="31">
        <f t="shared" si="52"/>
        <v>0.99995616961039002</v>
      </c>
      <c r="S322">
        <f t="shared" si="53"/>
        <v>0.299986850883117</v>
      </c>
      <c r="T322" s="31">
        <f t="shared" si="54"/>
        <v>1</v>
      </c>
      <c r="U322" s="31"/>
      <c r="V322" s="31"/>
      <c r="W322" s="31"/>
      <c r="X322" s="31"/>
      <c r="Y322" s="31"/>
    </row>
    <row r="323" spans="1:25" x14ac:dyDescent="0.25">
      <c r="A323" s="31">
        <v>192</v>
      </c>
      <c r="B323" s="31">
        <v>9</v>
      </c>
      <c r="C323" s="31">
        <v>40</v>
      </c>
      <c r="D323" s="35">
        <v>0.38128944674649595</v>
      </c>
      <c r="E323" s="31">
        <v>183.75</v>
      </c>
      <c r="F323" s="31">
        <v>6.25E-2</v>
      </c>
      <c r="G323" s="31">
        <v>250</v>
      </c>
      <c r="H323" s="31">
        <v>0.12601626016260162</v>
      </c>
      <c r="I323" s="36">
        <f t="shared" ref="I323:I386" si="55">(LN(E323/G323)+(F323+(D323^2)/2)*H323)/(D323*H323^0.5)</f>
        <v>-2.1488139102696837</v>
      </c>
      <c r="J323" s="36">
        <f t="shared" ref="J323:J386" si="56">NORMSDIST(I323)</f>
        <v>1.5824577141407632E-2</v>
      </c>
      <c r="K323" s="36">
        <f t="shared" ref="K323:K386" si="57">I323-(D323*H323^(0.5))</f>
        <v>-2.2841669702512477</v>
      </c>
      <c r="L323" s="36">
        <f t="shared" ref="L323:L386" si="58">NORMSDIST(K323)</f>
        <v>1.1180859965372733E-2</v>
      </c>
      <c r="M323" s="36">
        <f t="shared" ref="M323:M386" si="59">(E323*J323)-(G323*(EXP(-F323*H323))*L323)</f>
        <v>0.13447974839749</v>
      </c>
      <c r="N323" s="31">
        <v>1.9</v>
      </c>
      <c r="O323" s="35">
        <f t="shared" ref="O323:O386" si="60">(N323-M323)^2</f>
        <v>3.1170617588185898</v>
      </c>
      <c r="P323" s="31">
        <f t="shared" ref="P323:P386" si="61">(M323-N323)^2</f>
        <v>3.1170617588185898</v>
      </c>
      <c r="Q323" s="31">
        <f t="shared" ref="Q323:Q386" si="62">(ABS(N323-M323)/N323)</f>
        <v>0.92922118505395268</v>
      </c>
      <c r="R323" s="31">
        <f t="shared" ref="R323:R386" si="63">ABS(N323-M323)/N323</f>
        <v>0.92922118505395268</v>
      </c>
      <c r="S323">
        <f t="shared" ref="S323:S386" si="64">N323-M323</f>
        <v>1.7655202516025099</v>
      </c>
      <c r="T323" s="31">
        <f t="shared" ref="T323:T386" si="65">IF(S323&lt;0,0,1)</f>
        <v>1</v>
      </c>
      <c r="U323" s="31"/>
      <c r="V323" s="31"/>
      <c r="W323" s="31"/>
      <c r="X323" s="31"/>
      <c r="Y323" s="31"/>
    </row>
    <row r="324" spans="1:25" x14ac:dyDescent="0.25">
      <c r="A324" s="31">
        <v>193</v>
      </c>
      <c r="B324" s="31">
        <v>10</v>
      </c>
      <c r="C324" s="31">
        <v>17</v>
      </c>
      <c r="D324" s="35">
        <v>0.38303996061899581</v>
      </c>
      <c r="E324" s="31">
        <v>184.35</v>
      </c>
      <c r="F324" s="31">
        <v>6.25E-2</v>
      </c>
      <c r="G324" s="31">
        <v>250</v>
      </c>
      <c r="H324" s="31">
        <v>2.8455284552845527E-2</v>
      </c>
      <c r="I324" s="36">
        <f t="shared" si="55"/>
        <v>-4.65471274755149</v>
      </c>
      <c r="J324" s="36">
        <f t="shared" si="56"/>
        <v>1.6221634663930662E-6</v>
      </c>
      <c r="K324" s="36">
        <f t="shared" si="57"/>
        <v>-4.7193265873441543</v>
      </c>
      <c r="L324" s="36">
        <f t="shared" si="58"/>
        <v>1.1831333231492627E-6</v>
      </c>
      <c r="M324" s="36">
        <f t="shared" si="59"/>
        <v>3.7880741801234814E-6</v>
      </c>
      <c r="N324" s="31">
        <v>0.2</v>
      </c>
      <c r="O324" s="35">
        <f t="shared" si="60"/>
        <v>3.9998484784677463E-2</v>
      </c>
      <c r="P324" s="31">
        <f t="shared" si="61"/>
        <v>3.9998484784677463E-2</v>
      </c>
      <c r="Q324" s="31">
        <f t="shared" si="62"/>
        <v>0.99998105962909944</v>
      </c>
      <c r="R324" s="31">
        <f t="shared" si="63"/>
        <v>0.99998105962909944</v>
      </c>
      <c r="S324">
        <f t="shared" si="64"/>
        <v>0.1999962119258199</v>
      </c>
      <c r="T324" s="31">
        <f t="shared" si="65"/>
        <v>1</v>
      </c>
      <c r="U324" s="31"/>
      <c r="V324" s="31"/>
      <c r="W324" s="31"/>
      <c r="X324" s="31"/>
      <c r="Y324" s="31"/>
    </row>
    <row r="325" spans="1:25" x14ac:dyDescent="0.25">
      <c r="A325" s="31">
        <v>193</v>
      </c>
      <c r="B325" s="31">
        <v>10</v>
      </c>
      <c r="C325" s="31">
        <v>40</v>
      </c>
      <c r="D325" s="35">
        <v>0.38303996061899581</v>
      </c>
      <c r="E325" s="31">
        <v>184.35</v>
      </c>
      <c r="F325" s="31">
        <v>6.25E-2</v>
      </c>
      <c r="G325" s="31">
        <v>250</v>
      </c>
      <c r="H325" s="31">
        <v>0.12195121951219512</v>
      </c>
      <c r="I325" s="36">
        <f t="shared" si="55"/>
        <v>-2.1534785889342283</v>
      </c>
      <c r="J325" s="36">
        <f t="shared" si="56"/>
        <v>1.5640542521668948E-2</v>
      </c>
      <c r="K325" s="36">
        <f t="shared" si="57"/>
        <v>-2.2872419454275748</v>
      </c>
      <c r="L325" s="36">
        <f t="shared" si="58"/>
        <v>1.1090852483003743E-2</v>
      </c>
      <c r="M325" s="36">
        <f t="shared" si="59"/>
        <v>0.13167404231076896</v>
      </c>
      <c r="N325" s="31">
        <v>1.85</v>
      </c>
      <c r="O325" s="35">
        <f t="shared" si="60"/>
        <v>2.9526440968686134</v>
      </c>
      <c r="P325" s="31">
        <f t="shared" si="61"/>
        <v>2.9526440968686134</v>
      </c>
      <c r="Q325" s="31">
        <f t="shared" si="62"/>
        <v>0.92882484199417892</v>
      </c>
      <c r="R325" s="31">
        <f t="shared" si="63"/>
        <v>0.92882484199417892</v>
      </c>
      <c r="S325">
        <f t="shared" si="64"/>
        <v>1.7183259576892311</v>
      </c>
      <c r="T325" s="31">
        <f t="shared" si="65"/>
        <v>1</v>
      </c>
      <c r="U325" s="31"/>
      <c r="V325" s="31"/>
      <c r="W325" s="31"/>
      <c r="X325" s="31"/>
      <c r="Y325" s="31"/>
    </row>
    <row r="326" spans="1:25" x14ac:dyDescent="0.25">
      <c r="A326" s="31">
        <v>194</v>
      </c>
      <c r="B326" s="31">
        <v>11</v>
      </c>
      <c r="C326" s="31">
        <v>17</v>
      </c>
      <c r="D326" s="35">
        <v>0.38437276552629768</v>
      </c>
      <c r="E326" s="31">
        <v>185.85</v>
      </c>
      <c r="F326" s="31">
        <v>6.25E-2</v>
      </c>
      <c r="G326" s="31">
        <v>250</v>
      </c>
      <c r="H326" s="31">
        <v>2.4390243902439025E-2</v>
      </c>
      <c r="I326" s="36">
        <f t="shared" si="55"/>
        <v>-4.8842256801441044</v>
      </c>
      <c r="J326" s="36">
        <f t="shared" si="56"/>
        <v>5.1918046039879115E-7</v>
      </c>
      <c r="K326" s="36">
        <f t="shared" si="57"/>
        <v>-4.9442546209038731</v>
      </c>
      <c r="L326" s="36">
        <f t="shared" si="58"/>
        <v>3.8217874446806082E-7</v>
      </c>
      <c r="M326" s="36">
        <f t="shared" si="59"/>
        <v>1.0905388801323485E-6</v>
      </c>
      <c r="N326" s="31">
        <v>0.15</v>
      </c>
      <c r="O326" s="35">
        <f t="shared" si="60"/>
        <v>2.2499672839525229E-2</v>
      </c>
      <c r="P326" s="31">
        <f t="shared" si="61"/>
        <v>2.2499672839525229E-2</v>
      </c>
      <c r="Q326" s="31">
        <f t="shared" si="62"/>
        <v>0.999992729740799</v>
      </c>
      <c r="R326" s="31">
        <f t="shared" si="63"/>
        <v>0.999992729740799</v>
      </c>
      <c r="S326">
        <f t="shared" si="64"/>
        <v>0.14999890946111985</v>
      </c>
      <c r="T326" s="31">
        <f t="shared" si="65"/>
        <v>1</v>
      </c>
      <c r="U326" s="31"/>
      <c r="V326" s="31"/>
      <c r="W326" s="31"/>
      <c r="X326" s="31"/>
      <c r="Y326" s="31"/>
    </row>
    <row r="327" spans="1:25" x14ac:dyDescent="0.25">
      <c r="A327" s="31">
        <v>194</v>
      </c>
      <c r="B327" s="31">
        <v>11</v>
      </c>
      <c r="C327" s="31">
        <v>40</v>
      </c>
      <c r="D327" s="35">
        <v>0.38437276552629768</v>
      </c>
      <c r="E327" s="31">
        <v>185.85</v>
      </c>
      <c r="F327" s="31">
        <v>6.25E-2</v>
      </c>
      <c r="G327" s="31">
        <v>250</v>
      </c>
      <c r="H327" s="31">
        <v>0.11788617886178862</v>
      </c>
      <c r="I327" s="36">
        <f t="shared" si="55"/>
        <v>-2.125021092569471</v>
      </c>
      <c r="J327" s="36">
        <f t="shared" si="56"/>
        <v>1.6792426465390278E-2</v>
      </c>
      <c r="K327" s="36">
        <f t="shared" si="57"/>
        <v>-2.2569937779589457</v>
      </c>
      <c r="L327" s="36">
        <f t="shared" si="58"/>
        <v>1.200423178003188E-2</v>
      </c>
      <c r="M327" s="36">
        <f t="shared" si="59"/>
        <v>0.14184470929218707</v>
      </c>
      <c r="N327" s="31">
        <v>1.6</v>
      </c>
      <c r="O327" s="35">
        <f t="shared" si="60"/>
        <v>2.1262168518191866</v>
      </c>
      <c r="P327" s="31">
        <f t="shared" si="61"/>
        <v>2.1262168518191866</v>
      </c>
      <c r="Q327" s="31">
        <f t="shared" si="62"/>
        <v>0.91134705669238314</v>
      </c>
      <c r="R327" s="31">
        <f t="shared" si="63"/>
        <v>0.91134705669238314</v>
      </c>
      <c r="S327">
        <f t="shared" si="64"/>
        <v>1.458155290707813</v>
      </c>
      <c r="T327" s="31">
        <f t="shared" si="65"/>
        <v>1</v>
      </c>
      <c r="U327" s="31"/>
      <c r="V327" s="31"/>
      <c r="W327" s="31"/>
      <c r="X327" s="31"/>
      <c r="Y327" s="31"/>
    </row>
    <row r="328" spans="1:25" x14ac:dyDescent="0.25">
      <c r="A328" s="31">
        <v>195</v>
      </c>
      <c r="B328" s="31">
        <v>12</v>
      </c>
      <c r="C328" s="31">
        <v>17</v>
      </c>
      <c r="D328" s="35">
        <v>0.38461144112236112</v>
      </c>
      <c r="E328" s="31">
        <v>179.95</v>
      </c>
      <c r="F328" s="31">
        <v>6.25E-2</v>
      </c>
      <c r="G328" s="31">
        <v>250</v>
      </c>
      <c r="H328" s="31">
        <v>2.032520325203252E-2</v>
      </c>
      <c r="I328" s="36">
        <f t="shared" si="55"/>
        <v>-5.9455075751909652</v>
      </c>
      <c r="J328" s="36">
        <f t="shared" si="56"/>
        <v>1.3780075181127483E-9</v>
      </c>
      <c r="K328" s="36">
        <f t="shared" si="57"/>
        <v>-6.0003402772610368</v>
      </c>
      <c r="L328" s="36">
        <f t="shared" si="58"/>
        <v>9.8452226942156729E-10</v>
      </c>
      <c r="M328" s="36">
        <f t="shared" si="59"/>
        <v>2.1543528824026215E-9</v>
      </c>
      <c r="N328" s="31">
        <v>0.1</v>
      </c>
      <c r="O328" s="35">
        <f t="shared" si="60"/>
        <v>9.9999995691294301E-3</v>
      </c>
      <c r="P328" s="31">
        <f t="shared" si="61"/>
        <v>9.9999995691294301E-3</v>
      </c>
      <c r="Q328" s="31">
        <f t="shared" si="62"/>
        <v>0.99999997845647126</v>
      </c>
      <c r="R328" s="31">
        <f t="shared" si="63"/>
        <v>0.99999997845647126</v>
      </c>
      <c r="S328">
        <f t="shared" si="64"/>
        <v>9.9999997845647129E-2</v>
      </c>
      <c r="T328" s="31">
        <f t="shared" si="65"/>
        <v>1</v>
      </c>
      <c r="U328" s="31"/>
      <c r="V328" s="31"/>
      <c r="W328" s="31"/>
      <c r="X328" s="31"/>
      <c r="Y328" s="31"/>
    </row>
    <row r="329" spans="1:25" x14ac:dyDescent="0.25">
      <c r="A329" s="31">
        <v>195</v>
      </c>
      <c r="B329" s="31">
        <v>12</v>
      </c>
      <c r="C329" s="31">
        <v>40</v>
      </c>
      <c r="D329" s="35">
        <v>0.38461144112236112</v>
      </c>
      <c r="E329" s="31">
        <v>179.95</v>
      </c>
      <c r="F329" s="31">
        <v>6.25E-2</v>
      </c>
      <c r="G329" s="31">
        <v>250</v>
      </c>
      <c r="H329" s="31">
        <v>0.11382113821138211</v>
      </c>
      <c r="I329" s="36">
        <f t="shared" si="55"/>
        <v>-2.4141082558399098</v>
      </c>
      <c r="J329" s="36">
        <f t="shared" si="56"/>
        <v>7.8868874822512203E-3</v>
      </c>
      <c r="K329" s="36">
        <f t="shared" si="57"/>
        <v>-2.5438661119077008</v>
      </c>
      <c r="L329" s="36">
        <f t="shared" si="58"/>
        <v>5.4816549244118178E-3</v>
      </c>
      <c r="M329" s="36">
        <f t="shared" si="59"/>
        <v>5.8545955688767304E-2</v>
      </c>
      <c r="N329" s="31">
        <v>1.1499999999999999</v>
      </c>
      <c r="O329" s="35">
        <f t="shared" si="60"/>
        <v>1.1912719308433461</v>
      </c>
      <c r="P329" s="31">
        <f t="shared" si="61"/>
        <v>1.1912719308433461</v>
      </c>
      <c r="Q329" s="31">
        <f t="shared" si="62"/>
        <v>0.94909047331411533</v>
      </c>
      <c r="R329" s="31">
        <f t="shared" si="63"/>
        <v>0.94909047331411533</v>
      </c>
      <c r="S329">
        <f t="shared" si="64"/>
        <v>1.0914540443112326</v>
      </c>
      <c r="T329" s="31">
        <f t="shared" si="65"/>
        <v>1</v>
      </c>
      <c r="U329" s="31"/>
      <c r="V329" s="31"/>
      <c r="W329" s="31"/>
      <c r="X329" s="31"/>
      <c r="Y329" s="31"/>
    </row>
    <row r="330" spans="1:25" x14ac:dyDescent="0.25">
      <c r="A330" s="31">
        <v>196</v>
      </c>
      <c r="B330" s="31">
        <v>13</v>
      </c>
      <c r="C330" s="31">
        <v>17</v>
      </c>
      <c r="D330" s="35">
        <v>0.37922770050262672</v>
      </c>
      <c r="E330" s="31">
        <v>174.7</v>
      </c>
      <c r="F330" s="31">
        <v>6.25E-2</v>
      </c>
      <c r="G330" s="31">
        <v>250</v>
      </c>
      <c r="H330" s="31">
        <v>1.6260162601626018E-2</v>
      </c>
      <c r="I330" s="36">
        <f t="shared" si="55"/>
        <v>-7.3661030379057628</v>
      </c>
      <c r="J330" s="36">
        <f t="shared" si="56"/>
        <v>8.7844025233522564E-14</v>
      </c>
      <c r="K330" s="36">
        <f t="shared" si="57"/>
        <v>-7.4144603880635698</v>
      </c>
      <c r="L330" s="36">
        <f t="shared" si="58"/>
        <v>6.1060500814971058E-14</v>
      </c>
      <c r="M330" s="36">
        <f t="shared" si="59"/>
        <v>9.6731463050945675E-14</v>
      </c>
      <c r="N330" s="31">
        <v>0.1</v>
      </c>
      <c r="O330" s="35">
        <f t="shared" si="60"/>
        <v>9.9999999999806563E-3</v>
      </c>
      <c r="P330" s="31">
        <f t="shared" si="61"/>
        <v>9.9999999999806563E-3</v>
      </c>
      <c r="Q330" s="31">
        <f t="shared" si="62"/>
        <v>0.99999999999903277</v>
      </c>
      <c r="R330" s="31">
        <f t="shared" si="63"/>
        <v>0.99999999999903277</v>
      </c>
      <c r="S330">
        <f t="shared" si="64"/>
        <v>9.9999999999903277E-2</v>
      </c>
      <c r="T330" s="31">
        <f t="shared" si="65"/>
        <v>1</v>
      </c>
      <c r="U330" s="31"/>
      <c r="V330" s="31"/>
      <c r="W330" s="31"/>
      <c r="X330" s="31"/>
      <c r="Y330" s="31"/>
    </row>
    <row r="331" spans="1:25" x14ac:dyDescent="0.25">
      <c r="A331" s="31">
        <v>196</v>
      </c>
      <c r="B331" s="31">
        <v>13</v>
      </c>
      <c r="C331" s="31">
        <v>40</v>
      </c>
      <c r="D331" s="35">
        <v>0.37922770050262672</v>
      </c>
      <c r="E331" s="31">
        <v>174.7</v>
      </c>
      <c r="F331" s="31">
        <v>6.25E-2</v>
      </c>
      <c r="G331" s="31">
        <v>250</v>
      </c>
      <c r="H331" s="31">
        <v>0.10975609756097561</v>
      </c>
      <c r="I331" s="36">
        <f t="shared" si="55"/>
        <v>-2.7351914291668615</v>
      </c>
      <c r="J331" s="36">
        <f t="shared" si="56"/>
        <v>3.1172004002930622E-3</v>
      </c>
      <c r="K331" s="36">
        <f t="shared" si="57"/>
        <v>-2.8608275102559411</v>
      </c>
      <c r="L331" s="36">
        <f t="shared" si="58"/>
        <v>2.1126843675461473E-3</v>
      </c>
      <c r="M331" s="36">
        <f t="shared" si="59"/>
        <v>2.0014544402782497E-2</v>
      </c>
      <c r="N331" s="31">
        <v>0.9</v>
      </c>
      <c r="O331" s="35">
        <f t="shared" si="60"/>
        <v>0.77437440206264252</v>
      </c>
      <c r="P331" s="31">
        <f t="shared" si="61"/>
        <v>0.77437440206264252</v>
      </c>
      <c r="Q331" s="31">
        <f t="shared" si="62"/>
        <v>0.97776161733024169</v>
      </c>
      <c r="R331" s="31">
        <f t="shared" si="63"/>
        <v>0.97776161733024169</v>
      </c>
      <c r="S331">
        <f t="shared" si="64"/>
        <v>0.87998545559721753</v>
      </c>
      <c r="T331" s="31">
        <f t="shared" si="65"/>
        <v>1</v>
      </c>
      <c r="U331" s="31"/>
      <c r="V331" s="31"/>
      <c r="W331" s="31"/>
      <c r="X331" s="31"/>
      <c r="Y331" s="31"/>
    </row>
    <row r="332" spans="1:25" x14ac:dyDescent="0.25">
      <c r="A332" s="31">
        <v>197</v>
      </c>
      <c r="B332" s="31">
        <v>14</v>
      </c>
      <c r="C332" s="31">
        <v>17</v>
      </c>
      <c r="D332" s="35">
        <v>0.37964065560280685</v>
      </c>
      <c r="E332" s="31">
        <v>170.75</v>
      </c>
      <c r="F332" s="31">
        <v>6.25E-2</v>
      </c>
      <c r="G332" s="31">
        <v>250</v>
      </c>
      <c r="H332" s="31">
        <v>1.2195121951219513E-2</v>
      </c>
      <c r="I332" s="36">
        <f t="shared" si="55"/>
        <v>-9.0548781612129119</v>
      </c>
      <c r="J332" s="36">
        <f t="shared" si="56"/>
        <v>6.8360167420890888E-20</v>
      </c>
      <c r="K332" s="36">
        <f t="shared" si="57"/>
        <v>-9.0968024581711848</v>
      </c>
      <c r="L332" s="36">
        <f t="shared" si="58"/>
        <v>4.6515177018403814E-20</v>
      </c>
      <c r="M332" s="36">
        <f t="shared" si="59"/>
        <v>5.2564365805190857E-20</v>
      </c>
      <c r="N332" s="31">
        <v>0.05</v>
      </c>
      <c r="O332" s="35">
        <f t="shared" si="60"/>
        <v>2.5000000000000005E-3</v>
      </c>
      <c r="P332" s="31">
        <f t="shared" si="61"/>
        <v>2.5000000000000005E-3</v>
      </c>
      <c r="Q332" s="31">
        <f t="shared" si="62"/>
        <v>1</v>
      </c>
      <c r="R332" s="31">
        <f t="shared" si="63"/>
        <v>1</v>
      </c>
      <c r="S332">
        <f t="shared" si="64"/>
        <v>0.05</v>
      </c>
      <c r="T332" s="31">
        <f t="shared" si="65"/>
        <v>1</v>
      </c>
      <c r="U332" s="31"/>
      <c r="V332" s="31"/>
      <c r="W332" s="31"/>
      <c r="X332" s="31"/>
      <c r="Y332" s="31"/>
    </row>
    <row r="333" spans="1:25" x14ac:dyDescent="0.25">
      <c r="A333" s="31">
        <v>197</v>
      </c>
      <c r="B333" s="31">
        <v>14</v>
      </c>
      <c r="C333" s="31">
        <v>40</v>
      </c>
      <c r="D333" s="35">
        <v>0.37964065560280685</v>
      </c>
      <c r="E333" s="31">
        <v>170.75</v>
      </c>
      <c r="F333" s="31">
        <v>6.25E-2</v>
      </c>
      <c r="G333" s="31">
        <v>250</v>
      </c>
      <c r="H333" s="31">
        <v>0.10569105691056911</v>
      </c>
      <c r="I333" s="36">
        <f t="shared" si="55"/>
        <v>-2.973853030016</v>
      </c>
      <c r="J333" s="36">
        <f t="shared" si="56"/>
        <v>1.4704294793709133E-3</v>
      </c>
      <c r="K333" s="36">
        <f t="shared" si="57"/>
        <v>-3.0972748184241281</v>
      </c>
      <c r="L333" s="36">
        <f t="shared" si="58"/>
        <v>9.7654358853308952E-4</v>
      </c>
      <c r="M333" s="36">
        <f t="shared" si="59"/>
        <v>8.5473080368594356E-3</v>
      </c>
      <c r="N333" s="31">
        <v>0.7</v>
      </c>
      <c r="O333" s="35">
        <f t="shared" si="60"/>
        <v>0.47810682522307368</v>
      </c>
      <c r="P333" s="31">
        <f t="shared" si="61"/>
        <v>0.47810682522307368</v>
      </c>
      <c r="Q333" s="31">
        <f t="shared" si="62"/>
        <v>0.98778955994734363</v>
      </c>
      <c r="R333" s="31">
        <f t="shared" si="63"/>
        <v>0.98778955994734363</v>
      </c>
      <c r="S333">
        <f t="shared" si="64"/>
        <v>0.69145269196314052</v>
      </c>
      <c r="T333" s="31">
        <f t="shared" si="65"/>
        <v>1</v>
      </c>
      <c r="U333" s="31"/>
      <c r="V333" s="31"/>
      <c r="W333" s="31"/>
      <c r="X333" s="31"/>
      <c r="Y333" s="31"/>
    </row>
    <row r="334" spans="1:25" x14ac:dyDescent="0.25">
      <c r="A334" s="31">
        <v>198</v>
      </c>
      <c r="B334" s="31">
        <v>15</v>
      </c>
      <c r="C334" s="31">
        <v>17</v>
      </c>
      <c r="D334" s="35">
        <v>0.3815921274354257</v>
      </c>
      <c r="E334" s="31">
        <v>170.65</v>
      </c>
      <c r="F334" s="31">
        <v>6.25E-2</v>
      </c>
      <c r="G334" s="31">
        <v>250</v>
      </c>
      <c r="H334" s="31">
        <v>8.130081300813009E-3</v>
      </c>
      <c r="I334" s="36">
        <f t="shared" si="55"/>
        <v>-11.065950350533544</v>
      </c>
      <c r="J334" s="36">
        <f t="shared" si="56"/>
        <v>9.1753619734314827E-29</v>
      </c>
      <c r="K334" s="36">
        <f t="shared" si="57"/>
        <v>-11.100357353947212</v>
      </c>
      <c r="L334" s="36">
        <f t="shared" si="58"/>
        <v>6.2471658239281995E-29</v>
      </c>
      <c r="M334" s="36">
        <f t="shared" si="59"/>
        <v>4.7774564133885483E-29</v>
      </c>
      <c r="N334" s="31">
        <v>0.1</v>
      </c>
      <c r="O334" s="35">
        <f t="shared" si="60"/>
        <v>1.0000000000000002E-2</v>
      </c>
      <c r="P334" s="31">
        <f t="shared" si="61"/>
        <v>1.0000000000000002E-2</v>
      </c>
      <c r="Q334" s="31">
        <f t="shared" si="62"/>
        <v>1</v>
      </c>
      <c r="R334" s="31">
        <f t="shared" si="63"/>
        <v>1</v>
      </c>
      <c r="S334">
        <f t="shared" si="64"/>
        <v>0.1</v>
      </c>
      <c r="T334" s="31">
        <f t="shared" si="65"/>
        <v>1</v>
      </c>
      <c r="U334" s="31"/>
      <c r="V334" s="31"/>
      <c r="W334" s="31"/>
      <c r="X334" s="31"/>
      <c r="Y334" s="31"/>
    </row>
    <row r="335" spans="1:25" x14ac:dyDescent="0.25">
      <c r="A335" s="31">
        <v>198</v>
      </c>
      <c r="B335" s="31">
        <v>15</v>
      </c>
      <c r="C335" s="31">
        <v>40</v>
      </c>
      <c r="D335" s="35">
        <v>0.3815921274354257</v>
      </c>
      <c r="E335" s="31">
        <v>170.65</v>
      </c>
      <c r="F335" s="31">
        <v>6.25E-2</v>
      </c>
      <c r="G335" s="31">
        <v>250</v>
      </c>
      <c r="H335" s="31">
        <v>0.1016260162601626</v>
      </c>
      <c r="I335" s="36">
        <f t="shared" si="55"/>
        <v>-3.0259292864576599</v>
      </c>
      <c r="J335" s="36">
        <f t="shared" si="56"/>
        <v>1.2393513233442158E-3</v>
      </c>
      <c r="K335" s="36">
        <f t="shared" si="57"/>
        <v>-3.1475764136282227</v>
      </c>
      <c r="L335" s="36">
        <f t="shared" si="58"/>
        <v>8.2315034889602755E-4</v>
      </c>
      <c r="M335" s="36">
        <f t="shared" si="59"/>
        <v>7.0106596121778386E-3</v>
      </c>
      <c r="N335" s="31">
        <v>0.8</v>
      </c>
      <c r="O335" s="35">
        <f t="shared" si="60"/>
        <v>0.62883209396871331</v>
      </c>
      <c r="P335" s="31">
        <f t="shared" si="61"/>
        <v>0.62883209396871331</v>
      </c>
      <c r="Q335" s="31">
        <f t="shared" si="62"/>
        <v>0.99123667548477767</v>
      </c>
      <c r="R335" s="31">
        <f t="shared" si="63"/>
        <v>0.99123667548477767</v>
      </c>
      <c r="S335">
        <f t="shared" si="64"/>
        <v>0.79298934038782221</v>
      </c>
      <c r="T335" s="31">
        <f t="shared" si="65"/>
        <v>1</v>
      </c>
      <c r="U335" s="31"/>
      <c r="V335" s="31"/>
      <c r="W335" s="31"/>
      <c r="X335" s="31"/>
      <c r="Y335" s="31"/>
    </row>
    <row r="336" spans="1:25" x14ac:dyDescent="0.25">
      <c r="A336" s="31">
        <v>199</v>
      </c>
      <c r="B336" s="31">
        <v>16</v>
      </c>
      <c r="C336" s="31">
        <v>17</v>
      </c>
      <c r="D336" s="35">
        <v>0.38311663193749768</v>
      </c>
      <c r="E336" s="31">
        <v>170.65</v>
      </c>
      <c r="F336" s="31">
        <v>6.25E-2</v>
      </c>
      <c r="G336" s="31">
        <v>250</v>
      </c>
      <c r="H336" s="31">
        <v>4.0650406504065045E-3</v>
      </c>
      <c r="I336" s="36">
        <f t="shared" si="55"/>
        <v>-15.609764285820402</v>
      </c>
      <c r="J336" s="36">
        <f t="shared" si="56"/>
        <v>3.1233673443715424E-55</v>
      </c>
      <c r="K336" s="36">
        <f t="shared" si="57"/>
        <v>-15.634190910111462</v>
      </c>
      <c r="L336" s="36">
        <f t="shared" si="58"/>
        <v>2.1292471612720736E-55</v>
      </c>
      <c r="M336" s="36">
        <f t="shared" si="59"/>
        <v>8.2607163697715785E-56</v>
      </c>
      <c r="N336" s="31">
        <v>0.05</v>
      </c>
      <c r="O336" s="35">
        <f t="shared" si="60"/>
        <v>2.5000000000000005E-3</v>
      </c>
      <c r="P336" s="31">
        <f t="shared" si="61"/>
        <v>2.5000000000000005E-3</v>
      </c>
      <c r="Q336" s="31">
        <f t="shared" si="62"/>
        <v>1</v>
      </c>
      <c r="R336" s="31">
        <f t="shared" si="63"/>
        <v>1</v>
      </c>
      <c r="S336">
        <f t="shared" si="64"/>
        <v>0.05</v>
      </c>
      <c r="T336" s="31">
        <f t="shared" si="65"/>
        <v>1</v>
      </c>
      <c r="U336" s="31"/>
      <c r="V336" s="31"/>
      <c r="W336" s="31"/>
      <c r="X336" s="31"/>
      <c r="Y336" s="31"/>
    </row>
    <row r="337" spans="1:25" x14ac:dyDescent="0.25">
      <c r="A337" s="31">
        <v>199</v>
      </c>
      <c r="B337" s="31">
        <v>16</v>
      </c>
      <c r="C337" s="31">
        <v>40</v>
      </c>
      <c r="D337" s="35">
        <v>0.38311663193749768</v>
      </c>
      <c r="E337" s="31">
        <v>170.65</v>
      </c>
      <c r="F337" s="31">
        <v>6.25E-2</v>
      </c>
      <c r="G337" s="31">
        <v>250</v>
      </c>
      <c r="H337" s="31">
        <v>9.7560975609756101E-2</v>
      </c>
      <c r="I337" s="36">
        <f t="shared" si="55"/>
        <v>-3.0801581527088251</v>
      </c>
      <c r="J337" s="36">
        <f t="shared" si="56"/>
        <v>1.0344535157389093E-3</v>
      </c>
      <c r="K337" s="36">
        <f t="shared" si="57"/>
        <v>-3.1998236840123679</v>
      </c>
      <c r="L337" s="36">
        <f t="shared" si="58"/>
        <v>6.8755840938570655E-4</v>
      </c>
      <c r="M337" s="36">
        <f t="shared" si="59"/>
        <v>5.6848084815447064E-3</v>
      </c>
      <c r="N337" s="31">
        <v>0.6</v>
      </c>
      <c r="O337" s="35">
        <f t="shared" si="60"/>
        <v>0.35321054686961811</v>
      </c>
      <c r="P337" s="31">
        <f t="shared" si="61"/>
        <v>0.35321054686961811</v>
      </c>
      <c r="Q337" s="31">
        <f t="shared" si="62"/>
        <v>0.99052531919742548</v>
      </c>
      <c r="R337" s="31">
        <f t="shared" si="63"/>
        <v>0.99052531919742548</v>
      </c>
      <c r="S337">
        <f t="shared" si="64"/>
        <v>0.59431519151845524</v>
      </c>
      <c r="T337" s="31">
        <f t="shared" si="65"/>
        <v>1</v>
      </c>
      <c r="U337" s="31"/>
      <c r="V337" s="31"/>
      <c r="W337" s="31"/>
      <c r="X337" s="31"/>
      <c r="Y337" s="31"/>
    </row>
    <row r="338" spans="1:25" x14ac:dyDescent="0.25">
      <c r="A338" s="31">
        <v>200</v>
      </c>
      <c r="B338" s="31">
        <v>17</v>
      </c>
      <c r="C338" s="31">
        <v>40</v>
      </c>
      <c r="D338" s="35">
        <v>0.3836222566901874</v>
      </c>
      <c r="E338" s="31">
        <v>165.35</v>
      </c>
      <c r="F338" s="31">
        <v>6.25E-2</v>
      </c>
      <c r="G338" s="31">
        <v>250</v>
      </c>
      <c r="H338" s="31">
        <v>9.3495934959349589E-2</v>
      </c>
      <c r="I338" s="36">
        <f t="shared" si="55"/>
        <v>-3.4157825031856102</v>
      </c>
      <c r="J338" s="36">
        <f t="shared" si="56"/>
        <v>3.1799511056894111E-4</v>
      </c>
      <c r="K338" s="36">
        <f t="shared" si="57"/>
        <v>-3.5330830833802822</v>
      </c>
      <c r="L338" s="36">
        <f t="shared" si="58"/>
        <v>2.0537168387850096E-4</v>
      </c>
      <c r="M338" s="36">
        <f t="shared" si="59"/>
        <v>1.5367178287740632E-3</v>
      </c>
      <c r="N338" s="31">
        <v>0.25</v>
      </c>
      <c r="O338" s="35">
        <f t="shared" si="60"/>
        <v>6.1734002587298234E-2</v>
      </c>
      <c r="P338" s="31">
        <f t="shared" si="61"/>
        <v>6.1734002587298234E-2</v>
      </c>
      <c r="Q338" s="31">
        <f t="shared" si="62"/>
        <v>0.99385312868490372</v>
      </c>
      <c r="R338" s="31">
        <f t="shared" si="63"/>
        <v>0.99385312868490372</v>
      </c>
      <c r="S338">
        <f t="shared" si="64"/>
        <v>0.24846328217122593</v>
      </c>
      <c r="T338" s="31">
        <f t="shared" si="65"/>
        <v>1</v>
      </c>
      <c r="U338" s="31"/>
      <c r="V338" s="31"/>
      <c r="W338" s="31"/>
      <c r="X338" s="31"/>
      <c r="Y338" s="31"/>
    </row>
    <row r="339" spans="1:25" x14ac:dyDescent="0.25">
      <c r="A339" s="31">
        <v>200</v>
      </c>
      <c r="B339" s="31">
        <v>17</v>
      </c>
      <c r="C339" s="31">
        <v>59</v>
      </c>
      <c r="D339" s="35">
        <v>0.3836222566901874</v>
      </c>
      <c r="E339" s="31">
        <v>165.35</v>
      </c>
      <c r="F339" s="31">
        <v>6.25E-2</v>
      </c>
      <c r="G339" s="31">
        <v>250</v>
      </c>
      <c r="H339" s="31">
        <v>0.17073170731707318</v>
      </c>
      <c r="I339" s="36">
        <f t="shared" si="55"/>
        <v>-2.4614156834490988</v>
      </c>
      <c r="J339" s="36">
        <f t="shared" si="56"/>
        <v>6.919496097279541E-3</v>
      </c>
      <c r="K339" s="36">
        <f t="shared" si="57"/>
        <v>-2.6199272242151022</v>
      </c>
      <c r="L339" s="36">
        <f t="shared" si="58"/>
        <v>4.3974266721704671E-3</v>
      </c>
      <c r="M339" s="36">
        <f t="shared" si="59"/>
        <v>5.6450584871230225E-2</v>
      </c>
      <c r="N339" s="31">
        <v>1.6</v>
      </c>
      <c r="O339" s="35">
        <f t="shared" si="60"/>
        <v>2.3825447969443676</v>
      </c>
      <c r="P339" s="31">
        <f t="shared" si="61"/>
        <v>2.3825447969443676</v>
      </c>
      <c r="Q339" s="31">
        <f t="shared" si="62"/>
        <v>0.96471838445548108</v>
      </c>
      <c r="R339" s="31">
        <f t="shared" si="63"/>
        <v>0.96471838445548108</v>
      </c>
      <c r="S339">
        <f t="shared" si="64"/>
        <v>1.5435494151287699</v>
      </c>
      <c r="T339" s="31">
        <f t="shared" si="65"/>
        <v>1</v>
      </c>
      <c r="U339" s="31"/>
      <c r="V339" s="31"/>
      <c r="W339" s="31"/>
      <c r="X339" s="31"/>
      <c r="Y339" s="31"/>
    </row>
    <row r="340" spans="1:25" x14ac:dyDescent="0.25">
      <c r="A340" s="31">
        <v>201</v>
      </c>
      <c r="B340" s="31">
        <v>18</v>
      </c>
      <c r="C340" s="31">
        <v>40</v>
      </c>
      <c r="D340" s="35">
        <v>0.38368274653473644</v>
      </c>
      <c r="E340" s="31">
        <v>168.5</v>
      </c>
      <c r="F340" s="31">
        <v>6.25E-2</v>
      </c>
      <c r="G340" s="31">
        <v>250</v>
      </c>
      <c r="H340" s="31">
        <v>8.943089430894309E-2</v>
      </c>
      <c r="I340" s="36">
        <f t="shared" si="55"/>
        <v>-3.3323339722739669</v>
      </c>
      <c r="J340" s="36">
        <f t="shared" si="56"/>
        <v>4.3060419654548465E-4</v>
      </c>
      <c r="K340" s="36">
        <f t="shared" si="57"/>
        <v>-3.447074292370595</v>
      </c>
      <c r="L340" s="36">
        <f t="shared" si="58"/>
        <v>2.8334636251072475E-4</v>
      </c>
      <c r="M340" s="36">
        <f t="shared" si="59"/>
        <v>2.1150482479871252E-3</v>
      </c>
      <c r="N340" s="31">
        <v>0.3</v>
      </c>
      <c r="O340" s="35">
        <f t="shared" si="60"/>
        <v>8.8735444480299019E-2</v>
      </c>
      <c r="P340" s="31">
        <f t="shared" si="61"/>
        <v>8.8735444480299019E-2</v>
      </c>
      <c r="Q340" s="31">
        <f t="shared" si="62"/>
        <v>0.9929498391733762</v>
      </c>
      <c r="R340" s="31">
        <f t="shared" si="63"/>
        <v>0.9929498391733762</v>
      </c>
      <c r="S340">
        <f t="shared" si="64"/>
        <v>0.29788495175201285</v>
      </c>
      <c r="T340" s="31">
        <f t="shared" si="65"/>
        <v>1</v>
      </c>
      <c r="U340" s="31"/>
      <c r="V340" s="31"/>
      <c r="W340" s="31"/>
      <c r="X340" s="31"/>
      <c r="Y340" s="31"/>
    </row>
    <row r="341" spans="1:25" x14ac:dyDescent="0.25">
      <c r="A341" s="31">
        <v>202</v>
      </c>
      <c r="B341" s="31">
        <v>19</v>
      </c>
      <c r="C341" s="31">
        <v>40</v>
      </c>
      <c r="D341" s="35">
        <v>0.38374606999717281</v>
      </c>
      <c r="E341" s="31">
        <v>175.35</v>
      </c>
      <c r="F341" s="31">
        <v>6.25E-2</v>
      </c>
      <c r="G341" s="31">
        <v>250</v>
      </c>
      <c r="H341" s="31">
        <v>8.5365853658536592E-2</v>
      </c>
      <c r="I341" s="36">
        <f t="shared" si="55"/>
        <v>-3.0597013577079393</v>
      </c>
      <c r="J341" s="36">
        <f t="shared" si="56"/>
        <v>1.1077889849777387E-3</v>
      </c>
      <c r="K341" s="36">
        <f t="shared" si="57"/>
        <v>-3.171822118153004</v>
      </c>
      <c r="L341" s="36">
        <f t="shared" si="58"/>
        <v>7.5742882250406137E-4</v>
      </c>
      <c r="M341" s="36">
        <f t="shared" si="59"/>
        <v>5.9011925123583775E-3</v>
      </c>
      <c r="N341" s="31">
        <v>0.45</v>
      </c>
      <c r="O341" s="35">
        <f t="shared" si="60"/>
        <v>0.19722375081194538</v>
      </c>
      <c r="P341" s="31">
        <f t="shared" si="61"/>
        <v>0.19722375081194538</v>
      </c>
      <c r="Q341" s="31">
        <f t="shared" si="62"/>
        <v>0.98688623886142579</v>
      </c>
      <c r="R341" s="31">
        <f t="shared" si="63"/>
        <v>0.98688623886142579</v>
      </c>
      <c r="S341">
        <f t="shared" si="64"/>
        <v>0.44409880748764163</v>
      </c>
      <c r="T341" s="31">
        <f t="shared" si="65"/>
        <v>1</v>
      </c>
      <c r="U341" s="31"/>
      <c r="V341" s="31"/>
      <c r="W341" s="31"/>
      <c r="X341" s="31"/>
      <c r="Y341" s="31"/>
    </row>
    <row r="342" spans="1:25" x14ac:dyDescent="0.25">
      <c r="A342" s="31">
        <v>203</v>
      </c>
      <c r="B342" s="31">
        <v>20</v>
      </c>
      <c r="C342" s="31">
        <v>40</v>
      </c>
      <c r="D342" s="35">
        <v>0.38547193654506146</v>
      </c>
      <c r="E342" s="31">
        <v>177.25</v>
      </c>
      <c r="F342" s="31">
        <v>6.25E-2</v>
      </c>
      <c r="G342" s="31">
        <v>250</v>
      </c>
      <c r="H342" s="31">
        <v>8.1300813008130079E-2</v>
      </c>
      <c r="I342" s="36">
        <f t="shared" si="55"/>
        <v>-3.0277132540087512</v>
      </c>
      <c r="J342" s="36">
        <f t="shared" si="56"/>
        <v>1.2320589126806314E-3</v>
      </c>
      <c r="K342" s="36">
        <f t="shared" si="57"/>
        <v>-3.1376240137681033</v>
      </c>
      <c r="L342" s="36">
        <f t="shared" si="58"/>
        <v>8.5161602572298204E-4</v>
      </c>
      <c r="M342" s="36">
        <f t="shared" si="59"/>
        <v>6.5575212423077123E-3</v>
      </c>
      <c r="N342" s="31">
        <v>0.45</v>
      </c>
      <c r="O342" s="35">
        <f t="shared" si="60"/>
        <v>0.19664123196676636</v>
      </c>
      <c r="P342" s="31">
        <f t="shared" si="61"/>
        <v>0.19664123196676636</v>
      </c>
      <c r="Q342" s="31">
        <f t="shared" si="62"/>
        <v>0.98542773057264943</v>
      </c>
      <c r="R342" s="31">
        <f t="shared" si="63"/>
        <v>0.98542773057264943</v>
      </c>
      <c r="S342">
        <f t="shared" si="64"/>
        <v>0.44344247875769227</v>
      </c>
      <c r="T342" s="31">
        <f t="shared" si="65"/>
        <v>1</v>
      </c>
      <c r="U342" s="31"/>
      <c r="V342" s="31"/>
      <c r="W342" s="31"/>
      <c r="X342" s="31"/>
      <c r="Y342" s="31"/>
    </row>
    <row r="343" spans="1:25" x14ac:dyDescent="0.25">
      <c r="A343" s="31">
        <v>203</v>
      </c>
      <c r="B343" s="31">
        <v>20</v>
      </c>
      <c r="C343" s="31">
        <v>59</v>
      </c>
      <c r="D343" s="35">
        <v>0.38547193654506146</v>
      </c>
      <c r="E343" s="31">
        <v>177.25</v>
      </c>
      <c r="F343" s="31">
        <v>6.25E-2</v>
      </c>
      <c r="G343" s="31">
        <v>250</v>
      </c>
      <c r="H343" s="31">
        <v>0.15853658536585366</v>
      </c>
      <c r="I343" s="36">
        <f t="shared" si="55"/>
        <v>-2.0993523754274581</v>
      </c>
      <c r="J343" s="36">
        <f t="shared" si="56"/>
        <v>1.7892924797021464E-2</v>
      </c>
      <c r="K343" s="36">
        <f t="shared" si="57"/>
        <v>-2.2528343986947195</v>
      </c>
      <c r="L343" s="36">
        <f t="shared" si="58"/>
        <v>1.213479620268525E-2</v>
      </c>
      <c r="M343" s="36">
        <f t="shared" si="59"/>
        <v>0.16773295536960076</v>
      </c>
      <c r="N343" s="31">
        <v>1.85</v>
      </c>
      <c r="O343" s="35">
        <f t="shared" si="60"/>
        <v>2.8300224094494979</v>
      </c>
      <c r="P343" s="31">
        <f t="shared" si="61"/>
        <v>2.8300224094494979</v>
      </c>
      <c r="Q343" s="31">
        <f t="shared" si="62"/>
        <v>0.90933353763805369</v>
      </c>
      <c r="R343" s="31">
        <f t="shared" si="63"/>
        <v>0.90933353763805369</v>
      </c>
      <c r="S343">
        <f t="shared" si="64"/>
        <v>1.6822670446303993</v>
      </c>
      <c r="T343" s="31">
        <f t="shared" si="65"/>
        <v>1</v>
      </c>
      <c r="U343" s="31"/>
      <c r="V343" s="31"/>
      <c r="W343" s="31"/>
      <c r="X343" s="31"/>
      <c r="Y343" s="31"/>
    </row>
    <row r="344" spans="1:25" x14ac:dyDescent="0.25">
      <c r="A344" s="31">
        <v>204</v>
      </c>
      <c r="B344" s="31">
        <v>21</v>
      </c>
      <c r="C344" s="31">
        <v>40</v>
      </c>
      <c r="D344" s="35">
        <v>0.38671296040805087</v>
      </c>
      <c r="E344" s="31">
        <v>179.1</v>
      </c>
      <c r="F344" s="31">
        <v>6.25E-2</v>
      </c>
      <c r="G344" s="31">
        <v>250</v>
      </c>
      <c r="H344" s="31">
        <v>7.7235772357723581E-2</v>
      </c>
      <c r="I344" s="36">
        <f t="shared" si="55"/>
        <v>-3.0046172203164052</v>
      </c>
      <c r="J344" s="36">
        <f t="shared" si="56"/>
        <v>1.329576352982659E-3</v>
      </c>
      <c r="K344" s="36">
        <f t="shared" si="57"/>
        <v>-3.1120898744522671</v>
      </c>
      <c r="L344" s="36">
        <f t="shared" si="58"/>
        <v>9.2883967321847065E-4</v>
      </c>
      <c r="M344" s="36">
        <f t="shared" si="59"/>
        <v>7.0354373854457919E-3</v>
      </c>
      <c r="N344" s="31">
        <v>0.45</v>
      </c>
      <c r="O344" s="35">
        <f t="shared" si="60"/>
        <v>0.19621760373230329</v>
      </c>
      <c r="P344" s="31">
        <f t="shared" si="61"/>
        <v>0.19621760373230329</v>
      </c>
      <c r="Q344" s="31">
        <f t="shared" si="62"/>
        <v>0.98436569469900925</v>
      </c>
      <c r="R344" s="31">
        <f t="shared" si="63"/>
        <v>0.98436569469900925</v>
      </c>
      <c r="S344">
        <f t="shared" si="64"/>
        <v>0.44296456261455419</v>
      </c>
      <c r="T344" s="31">
        <f t="shared" si="65"/>
        <v>1</v>
      </c>
      <c r="U344" s="31"/>
      <c r="V344" s="31"/>
      <c r="W344" s="31"/>
      <c r="X344" s="31"/>
      <c r="Y344" s="31"/>
    </row>
    <row r="345" spans="1:25" x14ac:dyDescent="0.25">
      <c r="A345" s="31">
        <v>205</v>
      </c>
      <c r="B345" s="31">
        <v>22</v>
      </c>
      <c r="C345" s="31">
        <v>40</v>
      </c>
      <c r="D345" s="35">
        <v>0.39029600335362508</v>
      </c>
      <c r="E345" s="31">
        <v>179.45</v>
      </c>
      <c r="F345" s="31">
        <v>6.25E-2</v>
      </c>
      <c r="G345" s="31">
        <v>250</v>
      </c>
      <c r="H345" s="31">
        <v>7.3170731707317069E-2</v>
      </c>
      <c r="I345" s="36">
        <f t="shared" si="55"/>
        <v>-3.0444402318120045</v>
      </c>
      <c r="J345" s="36">
        <f t="shared" si="56"/>
        <v>1.1655687236087813E-3</v>
      </c>
      <c r="K345" s="36">
        <f t="shared" si="57"/>
        <v>-3.1500156482388113</v>
      </c>
      <c r="L345" s="36">
        <f t="shared" si="58"/>
        <v>8.16308588683219E-4</v>
      </c>
      <c r="M345" s="36">
        <f t="shared" si="59"/>
        <v>6.0153091430527605E-3</v>
      </c>
      <c r="N345" s="31">
        <v>0.3</v>
      </c>
      <c r="O345" s="35">
        <f t="shared" si="60"/>
        <v>8.6426998458254828E-2</v>
      </c>
      <c r="P345" s="31">
        <f t="shared" si="61"/>
        <v>8.6426998458254828E-2</v>
      </c>
      <c r="Q345" s="31">
        <f t="shared" si="62"/>
        <v>0.97994896952315746</v>
      </c>
      <c r="R345" s="31">
        <f t="shared" si="63"/>
        <v>0.97994896952315746</v>
      </c>
      <c r="S345">
        <f t="shared" si="64"/>
        <v>0.29398469085694723</v>
      </c>
      <c r="T345" s="31">
        <f t="shared" si="65"/>
        <v>1</v>
      </c>
      <c r="U345" s="31"/>
      <c r="V345" s="31"/>
      <c r="W345" s="31"/>
      <c r="X345" s="31"/>
      <c r="Y345" s="31"/>
    </row>
    <row r="346" spans="1:25" x14ac:dyDescent="0.25">
      <c r="A346" s="31">
        <v>206</v>
      </c>
      <c r="B346" s="31">
        <v>23</v>
      </c>
      <c r="C346" s="31">
        <v>40</v>
      </c>
      <c r="D346" s="35">
        <v>0.39033154093046779</v>
      </c>
      <c r="E346" s="31">
        <v>190.3</v>
      </c>
      <c r="F346" s="31">
        <v>6.25E-2</v>
      </c>
      <c r="G346" s="31">
        <v>250</v>
      </c>
      <c r="H346" s="31">
        <v>6.910569105691057E-2</v>
      </c>
      <c r="I346" s="36">
        <f t="shared" si="55"/>
        <v>-2.5657839011072725</v>
      </c>
      <c r="J346" s="36">
        <f t="shared" si="56"/>
        <v>5.1471470015019673E-3</v>
      </c>
      <c r="K346" s="36">
        <f t="shared" si="57"/>
        <v>-2.6683941056222231</v>
      </c>
      <c r="L346" s="36">
        <f t="shared" si="58"/>
        <v>3.8107399791289442E-3</v>
      </c>
      <c r="M346" s="36">
        <f t="shared" si="59"/>
        <v>3.0922953551759114E-2</v>
      </c>
      <c r="N346" s="31">
        <v>0.4</v>
      </c>
      <c r="O346" s="35">
        <f t="shared" si="60"/>
        <v>0.13621786621495699</v>
      </c>
      <c r="P346" s="31">
        <f t="shared" si="61"/>
        <v>0.13621786621495699</v>
      </c>
      <c r="Q346" s="31">
        <f t="shared" si="62"/>
        <v>0.92269261612060227</v>
      </c>
      <c r="R346" s="31">
        <f t="shared" si="63"/>
        <v>0.92269261612060227</v>
      </c>
      <c r="S346">
        <f t="shared" si="64"/>
        <v>0.36907704644824091</v>
      </c>
      <c r="T346" s="31">
        <f t="shared" si="65"/>
        <v>1</v>
      </c>
      <c r="U346" s="31"/>
      <c r="V346" s="31"/>
      <c r="W346" s="31"/>
      <c r="X346" s="31"/>
      <c r="Y346" s="31"/>
    </row>
    <row r="347" spans="1:25" x14ac:dyDescent="0.25">
      <c r="A347" s="31">
        <v>206</v>
      </c>
      <c r="B347" s="31">
        <v>23</v>
      </c>
      <c r="C347" s="31">
        <v>59</v>
      </c>
      <c r="D347" s="35">
        <v>0.39033154093046779</v>
      </c>
      <c r="E347" s="31">
        <v>190.3</v>
      </c>
      <c r="F347" s="31">
        <v>6.25E-2</v>
      </c>
      <c r="G347" s="31">
        <v>250</v>
      </c>
      <c r="H347" s="31">
        <v>0.14634146341463414</v>
      </c>
      <c r="I347" s="36">
        <f t="shared" si="55"/>
        <v>-1.6914343349868901</v>
      </c>
      <c r="J347" s="36">
        <f t="shared" si="56"/>
        <v>4.5376939637660194E-2</v>
      </c>
      <c r="K347" s="36">
        <f t="shared" si="57"/>
        <v>-1.8407541155097273</v>
      </c>
      <c r="L347" s="36">
        <f t="shared" si="58"/>
        <v>3.2828799836836495E-2</v>
      </c>
      <c r="M347" s="36">
        <f t="shared" si="59"/>
        <v>0.50275526238376145</v>
      </c>
      <c r="N347" s="31">
        <v>1.65</v>
      </c>
      <c r="O347" s="35">
        <f t="shared" si="60"/>
        <v>1.3161704879881517</v>
      </c>
      <c r="P347" s="31">
        <f t="shared" si="61"/>
        <v>1.3161704879881517</v>
      </c>
      <c r="Q347" s="31">
        <f t="shared" si="62"/>
        <v>0.69529984097953845</v>
      </c>
      <c r="R347" s="31">
        <f t="shared" si="63"/>
        <v>0.69529984097953845</v>
      </c>
      <c r="S347">
        <f t="shared" si="64"/>
        <v>1.1472447376162385</v>
      </c>
      <c r="T347" s="31">
        <f t="shared" si="65"/>
        <v>1</v>
      </c>
      <c r="U347" s="31"/>
      <c r="V347" s="31"/>
      <c r="W347" s="31"/>
      <c r="X347" s="31"/>
      <c r="Y347" s="31"/>
    </row>
    <row r="348" spans="1:25" x14ac:dyDescent="0.25">
      <c r="A348" s="31">
        <v>207</v>
      </c>
      <c r="B348" s="31">
        <v>24</v>
      </c>
      <c r="C348" s="31">
        <v>40</v>
      </c>
      <c r="D348" s="35">
        <v>0.39079552561550457</v>
      </c>
      <c r="E348" s="31">
        <v>189.8</v>
      </c>
      <c r="F348" s="31">
        <v>6.25E-2</v>
      </c>
      <c r="G348" s="31">
        <v>250</v>
      </c>
      <c r="H348" s="31">
        <v>6.5040650406504072E-2</v>
      </c>
      <c r="I348" s="36">
        <f t="shared" si="55"/>
        <v>-2.6735448654714222</v>
      </c>
      <c r="J348" s="36">
        <f t="shared" si="56"/>
        <v>3.7527117978003082E-3</v>
      </c>
      <c r="K348" s="36">
        <f t="shared" si="57"/>
        <v>-2.7732097161521394</v>
      </c>
      <c r="L348" s="36">
        <f t="shared" si="58"/>
        <v>2.7753168499513939E-3</v>
      </c>
      <c r="M348" s="36">
        <f t="shared" si="59"/>
        <v>2.1250205838067804E-2</v>
      </c>
      <c r="N348" s="31">
        <v>0.4</v>
      </c>
      <c r="O348" s="35">
        <f t="shared" si="60"/>
        <v>0.14345140657770603</v>
      </c>
      <c r="P348" s="31">
        <f t="shared" si="61"/>
        <v>0.14345140657770603</v>
      </c>
      <c r="Q348" s="31">
        <f t="shared" si="62"/>
        <v>0.94687448540483055</v>
      </c>
      <c r="R348" s="31">
        <f t="shared" si="63"/>
        <v>0.94687448540483055</v>
      </c>
      <c r="S348">
        <f t="shared" si="64"/>
        <v>0.37874979416193222</v>
      </c>
      <c r="T348" s="31">
        <f t="shared" si="65"/>
        <v>1</v>
      </c>
      <c r="U348" s="31"/>
      <c r="V348" s="31"/>
      <c r="W348" s="31"/>
      <c r="X348" s="31"/>
      <c r="Y348" s="31"/>
    </row>
    <row r="349" spans="1:25" x14ac:dyDescent="0.25">
      <c r="A349" s="31">
        <v>207</v>
      </c>
      <c r="B349" s="31">
        <v>24</v>
      </c>
      <c r="C349" s="31">
        <v>59</v>
      </c>
      <c r="D349" s="35">
        <v>0.39079552561550457</v>
      </c>
      <c r="E349" s="31">
        <v>189.8</v>
      </c>
      <c r="F349" s="31">
        <v>6.25E-2</v>
      </c>
      <c r="G349" s="31">
        <v>250</v>
      </c>
      <c r="H349" s="31">
        <v>0.14227642276422764</v>
      </c>
      <c r="I349" s="36">
        <f t="shared" si="55"/>
        <v>-1.7348881476987459</v>
      </c>
      <c r="J349" s="36">
        <f t="shared" si="56"/>
        <v>4.1380309443488451E-2</v>
      </c>
      <c r="K349" s="36">
        <f t="shared" si="57"/>
        <v>-1.8822944497482041</v>
      </c>
      <c r="L349" s="36">
        <f t="shared" si="58"/>
        <v>2.9898023842785899E-2</v>
      </c>
      <c r="M349" s="36">
        <f t="shared" si="59"/>
        <v>0.44564750455617919</v>
      </c>
      <c r="N349" s="31">
        <v>1.65</v>
      </c>
      <c r="O349" s="35">
        <f t="shared" si="60"/>
        <v>1.4504649332817583</v>
      </c>
      <c r="P349" s="31">
        <f t="shared" si="61"/>
        <v>1.4504649332817583</v>
      </c>
      <c r="Q349" s="31">
        <f t="shared" si="62"/>
        <v>0.72991060329928537</v>
      </c>
      <c r="R349" s="31">
        <f t="shared" si="63"/>
        <v>0.72991060329928537</v>
      </c>
      <c r="S349">
        <f t="shared" si="64"/>
        <v>1.2043524954438207</v>
      </c>
      <c r="T349" s="31">
        <f t="shared" si="65"/>
        <v>1</v>
      </c>
      <c r="U349" s="31"/>
      <c r="V349" s="31"/>
      <c r="W349" s="31"/>
      <c r="X349" s="31"/>
      <c r="Y349" s="31"/>
    </row>
    <row r="350" spans="1:25" x14ac:dyDescent="0.25">
      <c r="A350" s="31">
        <v>208</v>
      </c>
      <c r="B350" s="31">
        <v>25</v>
      </c>
      <c r="C350" s="31">
        <v>40</v>
      </c>
      <c r="D350" s="35">
        <v>0.39090258625094548</v>
      </c>
      <c r="E350" s="31">
        <v>193.25</v>
      </c>
      <c r="F350" s="31">
        <v>6.25E-2</v>
      </c>
      <c r="G350" s="31">
        <v>250</v>
      </c>
      <c r="H350" s="31">
        <v>6.097560975609756E-2</v>
      </c>
      <c r="I350" s="36">
        <f t="shared" si="55"/>
        <v>-2.5796702061878465</v>
      </c>
      <c r="J350" s="36">
        <f t="shared" si="56"/>
        <v>4.9447355017684571E-3</v>
      </c>
      <c r="K350" s="36">
        <f t="shared" si="57"/>
        <v>-2.6761967196495786</v>
      </c>
      <c r="L350" s="36">
        <f t="shared" si="58"/>
        <v>3.723146220486701E-3</v>
      </c>
      <c r="M350" s="36">
        <f t="shared" si="59"/>
        <v>2.8324034877086901E-2</v>
      </c>
      <c r="N350" s="31">
        <v>0.35</v>
      </c>
      <c r="O350" s="35">
        <f t="shared" si="60"/>
        <v>0.10347542653775758</v>
      </c>
      <c r="P350" s="31">
        <f t="shared" si="61"/>
        <v>0.10347542653775758</v>
      </c>
      <c r="Q350" s="31">
        <f t="shared" si="62"/>
        <v>0.91907418606546598</v>
      </c>
      <c r="R350" s="31">
        <f t="shared" si="63"/>
        <v>0.91907418606546598</v>
      </c>
      <c r="S350">
        <f t="shared" si="64"/>
        <v>0.32167596512291308</v>
      </c>
      <c r="T350" s="31">
        <f t="shared" si="65"/>
        <v>1</v>
      </c>
      <c r="U350" s="31"/>
      <c r="V350" s="31"/>
      <c r="W350" s="31"/>
      <c r="X350" s="31"/>
      <c r="Y350" s="31"/>
    </row>
    <row r="351" spans="1:25" x14ac:dyDescent="0.25">
      <c r="A351" s="31">
        <v>208</v>
      </c>
      <c r="B351" s="31">
        <v>25</v>
      </c>
      <c r="C351" s="31">
        <v>59</v>
      </c>
      <c r="D351" s="35">
        <v>0.39090258625094548</v>
      </c>
      <c r="E351" s="31">
        <v>193.25</v>
      </c>
      <c r="F351" s="31">
        <v>6.25E-2</v>
      </c>
      <c r="G351" s="31">
        <v>250</v>
      </c>
      <c r="H351" s="31">
        <v>0.13821138211382114</v>
      </c>
      <c r="I351" s="36">
        <f t="shared" si="55"/>
        <v>-1.639623404415858</v>
      </c>
      <c r="J351" s="36">
        <f t="shared" si="56"/>
        <v>5.0541746855336883E-2</v>
      </c>
      <c r="K351" s="36">
        <f t="shared" si="57"/>
        <v>-1.7849484436065515</v>
      </c>
      <c r="L351" s="36">
        <f t="shared" si="58"/>
        <v>3.7134839945562388E-2</v>
      </c>
      <c r="M351" s="36">
        <f t="shared" si="59"/>
        <v>0.56333186869647989</v>
      </c>
      <c r="N351" s="31">
        <v>1.85</v>
      </c>
      <c r="O351" s="35">
        <f t="shared" si="60"/>
        <v>1.6555148801120927</v>
      </c>
      <c r="P351" s="31">
        <f t="shared" si="61"/>
        <v>1.6555148801120927</v>
      </c>
      <c r="Q351" s="31">
        <f t="shared" si="62"/>
        <v>0.69549628719109202</v>
      </c>
      <c r="R351" s="31">
        <f t="shared" si="63"/>
        <v>0.69549628719109202</v>
      </c>
      <c r="S351">
        <f t="shared" si="64"/>
        <v>1.2866681313035202</v>
      </c>
      <c r="T351" s="31">
        <f t="shared" si="65"/>
        <v>1</v>
      </c>
      <c r="U351" s="31"/>
      <c r="V351" s="31"/>
      <c r="W351" s="31"/>
      <c r="X351" s="31"/>
      <c r="Y351" s="31"/>
    </row>
    <row r="352" spans="1:25" x14ac:dyDescent="0.25">
      <c r="A352" s="31">
        <v>209</v>
      </c>
      <c r="B352" s="31">
        <v>26</v>
      </c>
      <c r="C352" s="31">
        <v>40</v>
      </c>
      <c r="D352" s="35">
        <v>0.40085901703588822</v>
      </c>
      <c r="E352" s="31">
        <v>194.85</v>
      </c>
      <c r="F352" s="31">
        <v>6.25E-2</v>
      </c>
      <c r="G352" s="31">
        <v>250</v>
      </c>
      <c r="H352" s="31">
        <v>5.6910569105691054E-2</v>
      </c>
      <c r="I352" s="36">
        <f t="shared" si="55"/>
        <v>-2.5212266457279067</v>
      </c>
      <c r="J352" s="36">
        <f t="shared" si="56"/>
        <v>5.8473249842985889E-3</v>
      </c>
      <c r="K352" s="36">
        <f t="shared" si="57"/>
        <v>-2.6168553170065088</v>
      </c>
      <c r="L352" s="36">
        <f t="shared" si="58"/>
        <v>4.4371974029655085E-3</v>
      </c>
      <c r="M352" s="36">
        <f t="shared" si="59"/>
        <v>3.3990592133699593E-2</v>
      </c>
      <c r="N352" s="31">
        <v>0.35</v>
      </c>
      <c r="O352" s="35">
        <f t="shared" si="60"/>
        <v>9.9861945860009793E-2</v>
      </c>
      <c r="P352" s="31">
        <f t="shared" si="61"/>
        <v>9.9861945860009793E-2</v>
      </c>
      <c r="Q352" s="31">
        <f t="shared" si="62"/>
        <v>0.90288402247514399</v>
      </c>
      <c r="R352" s="31">
        <f t="shared" si="63"/>
        <v>0.90288402247514399</v>
      </c>
      <c r="S352">
        <f t="shared" si="64"/>
        <v>0.31600940786630038</v>
      </c>
      <c r="T352" s="31">
        <f t="shared" si="65"/>
        <v>1</v>
      </c>
      <c r="U352" s="31"/>
      <c r="V352" s="31"/>
      <c r="W352" s="31"/>
      <c r="X352" s="31"/>
      <c r="Y352" s="31"/>
    </row>
    <row r="353" spans="1:25" x14ac:dyDescent="0.25">
      <c r="A353" s="31">
        <v>209</v>
      </c>
      <c r="B353" s="31">
        <v>26</v>
      </c>
      <c r="C353" s="31">
        <v>59</v>
      </c>
      <c r="D353" s="35">
        <v>0.40085901703588822</v>
      </c>
      <c r="E353" s="31">
        <v>194.85</v>
      </c>
      <c r="F353" s="31">
        <v>6.25E-2</v>
      </c>
      <c r="G353" s="31">
        <v>250</v>
      </c>
      <c r="H353" s="31">
        <v>0.13414634146341464</v>
      </c>
      <c r="I353" s="36">
        <f t="shared" si="55"/>
        <v>-1.5670282371688515</v>
      </c>
      <c r="J353" s="36">
        <f t="shared" si="56"/>
        <v>5.8554045769318101E-2</v>
      </c>
      <c r="K353" s="36">
        <f t="shared" si="57"/>
        <v>-1.713846835500958</v>
      </c>
      <c r="L353" s="36">
        <f t="shared" si="58"/>
        <v>4.327842959042881E-2</v>
      </c>
      <c r="M353" s="36">
        <f t="shared" si="59"/>
        <v>0.67998237660956029</v>
      </c>
      <c r="N353" s="31">
        <v>2</v>
      </c>
      <c r="O353" s="35">
        <f t="shared" si="60"/>
        <v>1.7424465260613446</v>
      </c>
      <c r="P353" s="31">
        <f t="shared" si="61"/>
        <v>1.7424465260613446</v>
      </c>
      <c r="Q353" s="31">
        <f t="shared" si="62"/>
        <v>0.66000881169521985</v>
      </c>
      <c r="R353" s="31">
        <f t="shared" si="63"/>
        <v>0.66000881169521985</v>
      </c>
      <c r="S353">
        <f t="shared" si="64"/>
        <v>1.3200176233904397</v>
      </c>
      <c r="T353" s="31">
        <f t="shared" si="65"/>
        <v>1</v>
      </c>
      <c r="U353" s="31"/>
      <c r="V353" s="31"/>
      <c r="W353" s="31"/>
      <c r="X353" s="31"/>
      <c r="Y353" s="31"/>
    </row>
    <row r="354" spans="1:25" x14ac:dyDescent="0.25">
      <c r="A354" s="31">
        <v>210</v>
      </c>
      <c r="B354" s="31">
        <v>27</v>
      </c>
      <c r="C354" s="31">
        <v>40</v>
      </c>
      <c r="D354" s="35">
        <v>0.40075363730087454</v>
      </c>
      <c r="E354" s="31">
        <v>195.25</v>
      </c>
      <c r="F354" s="31">
        <v>6.25E-2</v>
      </c>
      <c r="G354" s="31">
        <v>250</v>
      </c>
      <c r="H354" s="31">
        <v>5.2845528455284556E-2</v>
      </c>
      <c r="I354" s="36">
        <f t="shared" si="55"/>
        <v>-2.6011553491968038</v>
      </c>
      <c r="J354" s="36">
        <f t="shared" si="56"/>
        <v>4.6455185012970112E-3</v>
      </c>
      <c r="K354" s="36">
        <f t="shared" si="57"/>
        <v>-2.6932812177496688</v>
      </c>
      <c r="L354" s="36">
        <f t="shared" si="58"/>
        <v>3.5376281885716766E-3</v>
      </c>
      <c r="M354" s="36">
        <f t="shared" si="59"/>
        <v>2.5546681498050838E-2</v>
      </c>
      <c r="N354" s="31">
        <v>0.3</v>
      </c>
      <c r="O354" s="35">
        <f t="shared" si="60"/>
        <v>7.5324624036732346E-2</v>
      </c>
      <c r="P354" s="31">
        <f t="shared" si="61"/>
        <v>7.5324624036732346E-2</v>
      </c>
      <c r="Q354" s="31">
        <f t="shared" si="62"/>
        <v>0.91484439500649717</v>
      </c>
      <c r="R354" s="31">
        <f t="shared" si="63"/>
        <v>0.91484439500649717</v>
      </c>
      <c r="S354">
        <f t="shared" si="64"/>
        <v>0.27445331850194915</v>
      </c>
      <c r="T354" s="31">
        <f t="shared" si="65"/>
        <v>1</v>
      </c>
      <c r="U354" s="31"/>
      <c r="V354" s="31"/>
      <c r="W354" s="31"/>
      <c r="X354" s="31"/>
      <c r="Y354" s="31"/>
    </row>
    <row r="355" spans="1:25" x14ac:dyDescent="0.25">
      <c r="A355" s="31">
        <v>210</v>
      </c>
      <c r="B355" s="31">
        <v>27</v>
      </c>
      <c r="C355" s="31">
        <v>59</v>
      </c>
      <c r="D355" s="35">
        <v>0.40075363730087454</v>
      </c>
      <c r="E355" s="31">
        <v>195.25</v>
      </c>
      <c r="F355" s="31">
        <v>6.25E-2</v>
      </c>
      <c r="G355" s="31">
        <v>250</v>
      </c>
      <c r="H355" s="31">
        <v>0.13008130081300814</v>
      </c>
      <c r="I355" s="36">
        <f t="shared" si="55"/>
        <v>-1.5816102607277247</v>
      </c>
      <c r="J355" s="36">
        <f t="shared" si="56"/>
        <v>5.686928508968439E-2</v>
      </c>
      <c r="K355" s="36">
        <f t="shared" si="57"/>
        <v>-1.7261492150224145</v>
      </c>
      <c r="L355" s="36">
        <f t="shared" si="58"/>
        <v>4.2160285874414137E-2</v>
      </c>
      <c r="M355" s="36">
        <f t="shared" si="59"/>
        <v>0.64900068521698984</v>
      </c>
      <c r="N355" s="31">
        <v>1.6</v>
      </c>
      <c r="O355" s="35">
        <f t="shared" si="60"/>
        <v>0.904399696717755</v>
      </c>
      <c r="P355" s="31">
        <f t="shared" si="61"/>
        <v>0.904399696717755</v>
      </c>
      <c r="Q355" s="31">
        <f t="shared" si="62"/>
        <v>0.59437457173938135</v>
      </c>
      <c r="R355" s="31">
        <f t="shared" si="63"/>
        <v>0.59437457173938135</v>
      </c>
      <c r="S355">
        <f t="shared" si="64"/>
        <v>0.95099931478301025</v>
      </c>
      <c r="T355" s="31">
        <f t="shared" si="65"/>
        <v>1</v>
      </c>
      <c r="U355" s="31"/>
      <c r="V355" s="31"/>
      <c r="W355" s="31"/>
      <c r="X355" s="31"/>
      <c r="Y355" s="31"/>
    </row>
    <row r="356" spans="1:25" x14ac:dyDescent="0.25">
      <c r="A356" s="31">
        <v>211</v>
      </c>
      <c r="B356" s="31">
        <v>28</v>
      </c>
      <c r="C356" s="31">
        <v>40</v>
      </c>
      <c r="D356" s="35">
        <v>0.40195338156489513</v>
      </c>
      <c r="E356" s="31">
        <v>186.05</v>
      </c>
      <c r="F356" s="31">
        <v>6.25E-2</v>
      </c>
      <c r="G356" s="31">
        <v>250</v>
      </c>
      <c r="H356" s="31">
        <v>4.878048780487805E-2</v>
      </c>
      <c r="I356" s="36">
        <f t="shared" si="55"/>
        <v>-3.2492331433810082</v>
      </c>
      <c r="J356" s="36">
        <f t="shared" si="56"/>
        <v>5.7858297176597618E-4</v>
      </c>
      <c r="K356" s="36">
        <f t="shared" si="57"/>
        <v>-3.3380097940553211</v>
      </c>
      <c r="L356" s="36">
        <f t="shared" si="58"/>
        <v>4.2190387530423979E-4</v>
      </c>
      <c r="M356" s="36">
        <f t="shared" si="59"/>
        <v>2.4904764416240205E-3</v>
      </c>
      <c r="N356" s="31">
        <v>0.2</v>
      </c>
      <c r="O356" s="35">
        <f t="shared" si="60"/>
        <v>3.9010011896256677E-2</v>
      </c>
      <c r="P356" s="31">
        <f t="shared" si="61"/>
        <v>3.9010011896256677E-2</v>
      </c>
      <c r="Q356" s="31">
        <f t="shared" si="62"/>
        <v>0.98754761779187983</v>
      </c>
      <c r="R356" s="31">
        <f t="shared" si="63"/>
        <v>0.98754761779187983</v>
      </c>
      <c r="S356">
        <f t="shared" si="64"/>
        <v>0.19750952355837598</v>
      </c>
      <c r="T356" s="31">
        <f t="shared" si="65"/>
        <v>1</v>
      </c>
      <c r="U356" s="31"/>
      <c r="V356" s="31"/>
      <c r="W356" s="31"/>
      <c r="X356" s="31"/>
      <c r="Y356" s="31"/>
    </row>
    <row r="357" spans="1:25" x14ac:dyDescent="0.25">
      <c r="A357" s="31">
        <v>211</v>
      </c>
      <c r="B357" s="31">
        <v>28</v>
      </c>
      <c r="C357" s="31">
        <v>59</v>
      </c>
      <c r="D357" s="35">
        <v>0.40195338156489513</v>
      </c>
      <c r="E357" s="31">
        <v>186.05</v>
      </c>
      <c r="F357" s="31">
        <v>6.25E-2</v>
      </c>
      <c r="G357" s="31">
        <v>250</v>
      </c>
      <c r="H357" s="31">
        <v>0.12601626016260162</v>
      </c>
      <c r="I357" s="36">
        <f t="shared" si="55"/>
        <v>-1.9440209802077608</v>
      </c>
      <c r="J357" s="36">
        <f t="shared" si="56"/>
        <v>2.5946460574480544E-2</v>
      </c>
      <c r="K357" s="36">
        <f t="shared" si="57"/>
        <v>-2.0867094826800514</v>
      </c>
      <c r="L357" s="36">
        <f t="shared" si="58"/>
        <v>1.8457201785906843E-2</v>
      </c>
      <c r="M357" s="36">
        <f t="shared" si="59"/>
        <v>0.24923810744730801</v>
      </c>
      <c r="N357" s="31">
        <v>1.2</v>
      </c>
      <c r="O357" s="35">
        <f t="shared" si="60"/>
        <v>0.9039481763303765</v>
      </c>
      <c r="P357" s="31">
        <f t="shared" si="61"/>
        <v>0.9039481763303765</v>
      </c>
      <c r="Q357" s="31">
        <f t="shared" si="62"/>
        <v>0.79230157712724336</v>
      </c>
      <c r="R357" s="31">
        <f t="shared" si="63"/>
        <v>0.79230157712724336</v>
      </c>
      <c r="S357">
        <f t="shared" si="64"/>
        <v>0.95076189255269195</v>
      </c>
      <c r="T357" s="31">
        <f t="shared" si="65"/>
        <v>1</v>
      </c>
      <c r="U357" s="31"/>
      <c r="V357" s="31"/>
      <c r="W357" s="31"/>
      <c r="X357" s="31"/>
      <c r="Y357" s="31"/>
    </row>
    <row r="358" spans="1:25" x14ac:dyDescent="0.25">
      <c r="A358" s="31">
        <v>212</v>
      </c>
      <c r="B358" s="31">
        <v>29</v>
      </c>
      <c r="C358" s="31">
        <v>40</v>
      </c>
      <c r="D358" s="35">
        <v>0.39956978923534686</v>
      </c>
      <c r="E358" s="31">
        <v>179.5</v>
      </c>
      <c r="F358" s="31">
        <v>6.25E-2</v>
      </c>
      <c r="G358" s="31">
        <v>250</v>
      </c>
      <c r="H358" s="31">
        <v>4.4715447154471545E-2</v>
      </c>
      <c r="I358" s="36">
        <f t="shared" si="55"/>
        <v>-3.8455365925002178</v>
      </c>
      <c r="J358" s="36">
        <f t="shared" si="56"/>
        <v>6.014445535334406E-5</v>
      </c>
      <c r="K358" s="36">
        <f t="shared" si="57"/>
        <v>-3.9300297293063449</v>
      </c>
      <c r="L358" s="36">
        <f t="shared" si="58"/>
        <v>4.2467679667470164E-5</v>
      </c>
      <c r="M358" s="36">
        <f t="shared" si="59"/>
        <v>2.0863966636943884E-4</v>
      </c>
      <c r="N358" s="31">
        <v>0.15</v>
      </c>
      <c r="O358" s="35">
        <f t="shared" si="60"/>
        <v>2.2437451630599549E-2</v>
      </c>
      <c r="P358" s="31">
        <f t="shared" si="61"/>
        <v>2.2437451630599549E-2</v>
      </c>
      <c r="Q358" s="31">
        <f t="shared" si="62"/>
        <v>0.99860906889087042</v>
      </c>
      <c r="R358" s="31">
        <f t="shared" si="63"/>
        <v>0.99860906889087042</v>
      </c>
      <c r="S358">
        <f t="shared" si="64"/>
        <v>0.14979136033363055</v>
      </c>
      <c r="T358" s="31">
        <f t="shared" si="65"/>
        <v>1</v>
      </c>
      <c r="U358" s="31"/>
      <c r="V358" s="31"/>
      <c r="W358" s="31"/>
      <c r="X358" s="31"/>
      <c r="Y358" s="31"/>
    </row>
    <row r="359" spans="1:25" x14ac:dyDescent="0.25">
      <c r="A359" s="31">
        <v>212</v>
      </c>
      <c r="B359" s="31">
        <v>29</v>
      </c>
      <c r="C359" s="31">
        <v>59</v>
      </c>
      <c r="D359" s="35">
        <v>0.39956978923534686</v>
      </c>
      <c r="E359" s="31">
        <v>179.5</v>
      </c>
      <c r="F359" s="31">
        <v>6.25E-2</v>
      </c>
      <c r="G359" s="31">
        <v>250</v>
      </c>
      <c r="H359" s="31">
        <v>0.12195121951219512</v>
      </c>
      <c r="I359" s="36">
        <f t="shared" si="55"/>
        <v>-2.2498067444170644</v>
      </c>
      <c r="J359" s="36">
        <f t="shared" si="56"/>
        <v>1.2230607853696592E-2</v>
      </c>
      <c r="K359" s="36">
        <f t="shared" si="57"/>
        <v>-2.3893425674551803</v>
      </c>
      <c r="L359" s="36">
        <f t="shared" si="58"/>
        <v>8.4392780143951567E-3</v>
      </c>
      <c r="M359" s="36">
        <f t="shared" si="59"/>
        <v>0.10159441880810727</v>
      </c>
      <c r="N359" s="31">
        <v>0.9</v>
      </c>
      <c r="O359" s="35">
        <f t="shared" si="60"/>
        <v>0.63745147207836406</v>
      </c>
      <c r="P359" s="31">
        <f t="shared" si="61"/>
        <v>0.63745147207836406</v>
      </c>
      <c r="Q359" s="31">
        <f t="shared" si="62"/>
        <v>0.88711731243543634</v>
      </c>
      <c r="R359" s="31">
        <f t="shared" si="63"/>
        <v>0.88711731243543634</v>
      </c>
      <c r="S359">
        <f t="shared" si="64"/>
        <v>0.79840558119189275</v>
      </c>
      <c r="T359" s="31">
        <f t="shared" si="65"/>
        <v>1</v>
      </c>
      <c r="U359" s="31"/>
      <c r="V359" s="31"/>
      <c r="W359" s="31"/>
      <c r="X359" s="31"/>
      <c r="Y359" s="31"/>
    </row>
    <row r="360" spans="1:25" x14ac:dyDescent="0.25">
      <c r="A360" s="31">
        <v>213</v>
      </c>
      <c r="B360" s="31">
        <v>30</v>
      </c>
      <c r="C360" s="31">
        <v>40</v>
      </c>
      <c r="D360" s="35">
        <v>0.39865050980975258</v>
      </c>
      <c r="E360" s="31">
        <v>176.8</v>
      </c>
      <c r="F360" s="31">
        <v>6.25E-2</v>
      </c>
      <c r="G360" s="31">
        <v>250</v>
      </c>
      <c r="H360" s="31">
        <v>4.065040650406504E-2</v>
      </c>
      <c r="I360" s="36">
        <f t="shared" si="55"/>
        <v>-4.238482390474088</v>
      </c>
      <c r="J360" s="36">
        <f t="shared" si="56"/>
        <v>1.1251791516830302E-5</v>
      </c>
      <c r="K360" s="36">
        <f t="shared" si="57"/>
        <v>-4.3188580908456968</v>
      </c>
      <c r="L360" s="36">
        <f t="shared" si="58"/>
        <v>7.8419292264605498E-6</v>
      </c>
      <c r="M360" s="36">
        <f t="shared" si="59"/>
        <v>3.3809011721823261E-5</v>
      </c>
      <c r="N360" s="31">
        <v>0.1</v>
      </c>
      <c r="O360" s="35">
        <f t="shared" si="60"/>
        <v>9.9932393407049097E-3</v>
      </c>
      <c r="P360" s="31">
        <f t="shared" si="61"/>
        <v>9.9932393407049097E-3</v>
      </c>
      <c r="Q360" s="31">
        <f t="shared" si="62"/>
        <v>0.9996619098827817</v>
      </c>
      <c r="R360" s="31">
        <f t="shared" si="63"/>
        <v>0.9996619098827817</v>
      </c>
      <c r="S360">
        <f t="shared" si="64"/>
        <v>9.9966190988278178E-2</v>
      </c>
      <c r="T360" s="31">
        <f t="shared" si="65"/>
        <v>1</v>
      </c>
      <c r="U360" s="31"/>
      <c r="V360" s="31"/>
      <c r="W360" s="31"/>
      <c r="X360" s="31"/>
      <c r="Y360" s="31"/>
    </row>
    <row r="361" spans="1:25" x14ac:dyDescent="0.25">
      <c r="A361" s="31">
        <v>214</v>
      </c>
      <c r="B361" s="31">
        <v>31</v>
      </c>
      <c r="C361" s="31">
        <v>40</v>
      </c>
      <c r="D361" s="35">
        <v>0.40335419698169134</v>
      </c>
      <c r="E361" s="31">
        <v>180.2</v>
      </c>
      <c r="F361" s="31">
        <v>6.25E-2</v>
      </c>
      <c r="G361" s="31">
        <v>250</v>
      </c>
      <c r="H361" s="31">
        <v>3.6585365853658534E-2</v>
      </c>
      <c r="I361" s="36">
        <f t="shared" si="55"/>
        <v>-4.1753420502658285</v>
      </c>
      <c r="J361" s="36">
        <f t="shared" si="56"/>
        <v>1.4876932078316887E-5</v>
      </c>
      <c r="K361" s="36">
        <f t="shared" si="57"/>
        <v>-4.252492823199395</v>
      </c>
      <c r="L361" s="36">
        <f t="shared" si="58"/>
        <v>1.057019968317626E-5</v>
      </c>
      <c r="M361" s="36">
        <f t="shared" si="59"/>
        <v>4.4308752708515156E-5</v>
      </c>
      <c r="N361" s="31">
        <v>0.15</v>
      </c>
      <c r="O361" s="35">
        <f t="shared" si="60"/>
        <v>2.2486709337453007E-2</v>
      </c>
      <c r="P361" s="31">
        <f t="shared" si="61"/>
        <v>2.2486709337453007E-2</v>
      </c>
      <c r="Q361" s="31">
        <f t="shared" si="62"/>
        <v>0.99970460831527652</v>
      </c>
      <c r="R361" s="31">
        <f t="shared" si="63"/>
        <v>0.99970460831527652</v>
      </c>
      <c r="S361">
        <f t="shared" si="64"/>
        <v>0.14995569124729147</v>
      </c>
      <c r="T361" s="31">
        <f t="shared" si="65"/>
        <v>1</v>
      </c>
      <c r="U361" s="31"/>
      <c r="V361" s="31"/>
      <c r="W361" s="31"/>
      <c r="X361" s="31"/>
      <c r="Y361" s="31"/>
    </row>
    <row r="362" spans="1:25" x14ac:dyDescent="0.25">
      <c r="A362" s="31">
        <v>214</v>
      </c>
      <c r="B362" s="31">
        <v>31</v>
      </c>
      <c r="C362" s="31">
        <v>59</v>
      </c>
      <c r="D362" s="35">
        <v>0.40335419698169134</v>
      </c>
      <c r="E362" s="31">
        <v>180.2</v>
      </c>
      <c r="F362" s="31">
        <v>6.25E-2</v>
      </c>
      <c r="G362" s="31">
        <v>250</v>
      </c>
      <c r="H362" s="31">
        <v>0.11382113821138211</v>
      </c>
      <c r="I362" s="36">
        <f t="shared" si="55"/>
        <v>-2.2855528304263202</v>
      </c>
      <c r="J362" s="36">
        <f t="shared" si="56"/>
        <v>1.114021618933226E-2</v>
      </c>
      <c r="K362" s="36">
        <f t="shared" si="57"/>
        <v>-2.4216340028520738</v>
      </c>
      <c r="L362" s="36">
        <f t="shared" si="58"/>
        <v>7.7254516307796043E-3</v>
      </c>
      <c r="M362" s="36">
        <f t="shared" si="59"/>
        <v>8.9794665867394707E-2</v>
      </c>
      <c r="N362" s="31">
        <v>1</v>
      </c>
      <c r="O362" s="35">
        <f t="shared" si="60"/>
        <v>0.82847375028344761</v>
      </c>
      <c r="P362" s="31">
        <f t="shared" si="61"/>
        <v>0.82847375028344761</v>
      </c>
      <c r="Q362" s="31">
        <f t="shared" si="62"/>
        <v>0.91020533413260529</v>
      </c>
      <c r="R362" s="31">
        <f t="shared" si="63"/>
        <v>0.91020533413260529</v>
      </c>
      <c r="S362">
        <f t="shared" si="64"/>
        <v>0.91020533413260529</v>
      </c>
      <c r="T362" s="31">
        <f t="shared" si="65"/>
        <v>1</v>
      </c>
      <c r="U362" s="31"/>
      <c r="V362" s="31"/>
      <c r="W362" s="31"/>
      <c r="X362" s="31"/>
      <c r="Y362" s="31"/>
    </row>
    <row r="363" spans="1:25" x14ac:dyDescent="0.25">
      <c r="A363" s="31">
        <v>215</v>
      </c>
      <c r="B363" s="31">
        <v>32</v>
      </c>
      <c r="C363" s="31">
        <v>40</v>
      </c>
      <c r="D363" s="35">
        <v>0.40499928183892397</v>
      </c>
      <c r="E363" s="31">
        <v>179.9</v>
      </c>
      <c r="F363" s="31">
        <v>6.25E-2</v>
      </c>
      <c r="G363" s="31">
        <v>250</v>
      </c>
      <c r="H363" s="31">
        <v>3.2520325203252036E-2</v>
      </c>
      <c r="I363" s="36">
        <f t="shared" si="55"/>
        <v>-4.4411542458797193</v>
      </c>
      <c r="J363" s="36">
        <f t="shared" si="56"/>
        <v>4.473881314643675E-6</v>
      </c>
      <c r="K363" s="36">
        <f t="shared" si="57"/>
        <v>-4.5141893567789744</v>
      </c>
      <c r="L363" s="36">
        <f t="shared" si="58"/>
        <v>3.1779704871624305E-6</v>
      </c>
      <c r="M363" s="36">
        <f t="shared" si="59"/>
        <v>1.1971809147403971E-5</v>
      </c>
      <c r="N363" s="31">
        <v>0.1</v>
      </c>
      <c r="O363" s="35">
        <f t="shared" si="60"/>
        <v>9.9976057814947349E-3</v>
      </c>
      <c r="P363" s="31">
        <f t="shared" si="61"/>
        <v>9.9976057814947349E-3</v>
      </c>
      <c r="Q363" s="31">
        <f t="shared" si="62"/>
        <v>0.99988028190852596</v>
      </c>
      <c r="R363" s="31">
        <f t="shared" si="63"/>
        <v>0.99988028190852596</v>
      </c>
      <c r="S363">
        <f t="shared" si="64"/>
        <v>9.9988028190852604E-2</v>
      </c>
      <c r="T363" s="31">
        <f t="shared" si="65"/>
        <v>1</v>
      </c>
      <c r="U363" s="31"/>
      <c r="V363" s="31"/>
      <c r="W363" s="31"/>
      <c r="X363" s="31"/>
      <c r="Y363" s="31"/>
    </row>
    <row r="364" spans="1:25" x14ac:dyDescent="0.25">
      <c r="A364" s="31">
        <v>216</v>
      </c>
      <c r="B364" s="31">
        <v>33</v>
      </c>
      <c r="C364" s="31">
        <v>40</v>
      </c>
      <c r="D364" s="35">
        <v>0.40172544094069512</v>
      </c>
      <c r="E364" s="31">
        <v>184.6</v>
      </c>
      <c r="F364" s="31">
        <v>6.25E-2</v>
      </c>
      <c r="G364" s="31">
        <v>250</v>
      </c>
      <c r="H364" s="31">
        <v>2.8455284552845527E-2</v>
      </c>
      <c r="I364" s="36">
        <f t="shared" si="55"/>
        <v>-4.4151308741596482</v>
      </c>
      <c r="J364" s="36">
        <f t="shared" si="56"/>
        <v>5.0474449055970582E-6</v>
      </c>
      <c r="K364" s="36">
        <f t="shared" si="57"/>
        <v>-4.4828967104959743</v>
      </c>
      <c r="L364" s="36">
        <f t="shared" si="58"/>
        <v>3.6818288312482807E-6</v>
      </c>
      <c r="M364" s="36">
        <f t="shared" si="59"/>
        <v>1.2936658950618964E-5</v>
      </c>
      <c r="N364" s="31">
        <v>0.1</v>
      </c>
      <c r="O364" s="35">
        <f t="shared" si="60"/>
        <v>9.9974128355670225E-3</v>
      </c>
      <c r="P364" s="31">
        <f t="shared" si="61"/>
        <v>9.9974128355670225E-3</v>
      </c>
      <c r="Q364" s="31">
        <f t="shared" si="62"/>
        <v>0.99987063341049376</v>
      </c>
      <c r="R364" s="31">
        <f t="shared" si="63"/>
        <v>0.99987063341049376</v>
      </c>
      <c r="S364">
        <f t="shared" si="64"/>
        <v>9.9987063341049384E-2</v>
      </c>
      <c r="T364" s="31">
        <f t="shared" si="65"/>
        <v>1</v>
      </c>
      <c r="U364" s="31"/>
      <c r="V364" s="31"/>
      <c r="W364" s="31"/>
      <c r="X364" s="31"/>
      <c r="Y364" s="31"/>
    </row>
    <row r="365" spans="1:25" x14ac:dyDescent="0.25">
      <c r="A365" s="31">
        <v>216</v>
      </c>
      <c r="B365" s="31">
        <v>33</v>
      </c>
      <c r="C365" s="31">
        <v>59</v>
      </c>
      <c r="D365" s="35">
        <v>0.40172544094069512</v>
      </c>
      <c r="E365" s="31">
        <v>184.6</v>
      </c>
      <c r="F365" s="31">
        <v>6.25E-2</v>
      </c>
      <c r="G365" s="31">
        <v>250</v>
      </c>
      <c r="H365" s="31">
        <v>0.10569105691056911</v>
      </c>
      <c r="I365" s="36">
        <f t="shared" si="55"/>
        <v>-2.2062175697909678</v>
      </c>
      <c r="J365" s="36">
        <f t="shared" si="56"/>
        <v>1.3684384829836797E-2</v>
      </c>
      <c r="K365" s="36">
        <f t="shared" si="57"/>
        <v>-2.3368191574718682</v>
      </c>
      <c r="L365" s="36">
        <f t="shared" si="58"/>
        <v>9.7242946378449189E-3</v>
      </c>
      <c r="M365" s="36">
        <f t="shared" si="59"/>
        <v>0.11106977811677288</v>
      </c>
      <c r="N365" s="31">
        <v>1.05</v>
      </c>
      <c r="O365" s="35">
        <f t="shared" si="60"/>
        <v>0.88158996156568625</v>
      </c>
      <c r="P365" s="31">
        <f t="shared" si="61"/>
        <v>0.88158996156568625</v>
      </c>
      <c r="Q365" s="31">
        <f t="shared" si="62"/>
        <v>0.89421925893640675</v>
      </c>
      <c r="R365" s="31">
        <f t="shared" si="63"/>
        <v>0.89421925893640675</v>
      </c>
      <c r="S365">
        <f t="shared" si="64"/>
        <v>0.93893022188322717</v>
      </c>
      <c r="T365" s="31">
        <f t="shared" si="65"/>
        <v>1</v>
      </c>
      <c r="U365" s="31"/>
      <c r="V365" s="31"/>
      <c r="W365" s="31"/>
      <c r="X365" s="31"/>
      <c r="Y365" s="31"/>
    </row>
    <row r="366" spans="1:25" x14ac:dyDescent="0.25">
      <c r="A366" s="31">
        <v>217</v>
      </c>
      <c r="B366" s="31">
        <v>34</v>
      </c>
      <c r="C366" s="31">
        <v>40</v>
      </c>
      <c r="D366" s="35">
        <v>0.40302721674922976</v>
      </c>
      <c r="E366" s="31">
        <v>183.75</v>
      </c>
      <c r="F366" s="31">
        <v>6.25E-2</v>
      </c>
      <c r="G366" s="31">
        <v>250</v>
      </c>
      <c r="H366" s="31">
        <v>2.4390243902439025E-2</v>
      </c>
      <c r="I366" s="36">
        <f t="shared" si="55"/>
        <v>-4.8358518464487075</v>
      </c>
      <c r="J366" s="36">
        <f t="shared" si="56"/>
        <v>6.6288320814598116E-7</v>
      </c>
      <c r="K366" s="36">
        <f t="shared" si="57"/>
        <v>-4.8987941230319292</v>
      </c>
      <c r="L366" s="36">
        <f t="shared" si="58"/>
        <v>4.821330687453188E-7</v>
      </c>
      <c r="M366" s="36">
        <f t="shared" si="59"/>
        <v>1.4551220726621785E-6</v>
      </c>
      <c r="N366" s="31">
        <v>0.1</v>
      </c>
      <c r="O366" s="35">
        <f t="shared" si="60"/>
        <v>9.999708977702847E-3</v>
      </c>
      <c r="P366" s="31">
        <f t="shared" si="61"/>
        <v>9.999708977702847E-3</v>
      </c>
      <c r="Q366" s="31">
        <f t="shared" si="62"/>
        <v>0.99998544877927331</v>
      </c>
      <c r="R366" s="31">
        <f t="shared" si="63"/>
        <v>0.99998544877927331</v>
      </c>
      <c r="S366">
        <f t="shared" si="64"/>
        <v>9.9998544877927337E-2</v>
      </c>
      <c r="T366" s="31">
        <f t="shared" si="65"/>
        <v>1</v>
      </c>
      <c r="U366" s="31"/>
      <c r="V366" s="31"/>
      <c r="W366" s="31"/>
      <c r="X366" s="31"/>
      <c r="Y366" s="31"/>
    </row>
    <row r="367" spans="1:25" x14ac:dyDescent="0.25">
      <c r="A367" s="31">
        <v>217</v>
      </c>
      <c r="B367" s="31">
        <v>34</v>
      </c>
      <c r="C367" s="31">
        <v>59</v>
      </c>
      <c r="D367" s="35">
        <v>0.40302721674922976</v>
      </c>
      <c r="E367" s="31">
        <v>183.75</v>
      </c>
      <c r="F367" s="31">
        <v>6.25E-2</v>
      </c>
      <c r="G367" s="31">
        <v>250</v>
      </c>
      <c r="H367" s="31">
        <v>0.1016260162601626</v>
      </c>
      <c r="I367" s="36">
        <f t="shared" si="55"/>
        <v>-2.2826795805644036</v>
      </c>
      <c r="J367" s="36">
        <f t="shared" si="56"/>
        <v>1.1224624724284647E-2</v>
      </c>
      <c r="K367" s="36">
        <f t="shared" si="57"/>
        <v>-2.4111599646294235</v>
      </c>
      <c r="L367" s="36">
        <f t="shared" si="58"/>
        <v>7.9509361077758217E-3</v>
      </c>
      <c r="M367" s="36">
        <f t="shared" si="59"/>
        <v>8.7376098329652541E-2</v>
      </c>
      <c r="N367" s="31">
        <v>0.85</v>
      </c>
      <c r="O367" s="35">
        <f t="shared" si="60"/>
        <v>0.5815952153989038</v>
      </c>
      <c r="P367" s="31">
        <f t="shared" si="61"/>
        <v>0.5815952153989038</v>
      </c>
      <c r="Q367" s="31">
        <f t="shared" si="62"/>
        <v>0.89720459020040877</v>
      </c>
      <c r="R367" s="31">
        <f t="shared" si="63"/>
        <v>0.89720459020040877</v>
      </c>
      <c r="S367">
        <f t="shared" si="64"/>
        <v>0.76262390167034744</v>
      </c>
      <c r="T367" s="31">
        <f t="shared" si="65"/>
        <v>1</v>
      </c>
      <c r="U367" s="31"/>
      <c r="V367" s="31"/>
      <c r="W367" s="31"/>
      <c r="X367" s="31"/>
      <c r="Y367" s="31"/>
    </row>
    <row r="368" spans="1:25" x14ac:dyDescent="0.25">
      <c r="A368" s="31">
        <v>218</v>
      </c>
      <c r="B368" s="31">
        <v>35</v>
      </c>
      <c r="C368" s="31">
        <v>40</v>
      </c>
      <c r="D368" s="35">
        <v>0.40212610977575103</v>
      </c>
      <c r="E368" s="31">
        <v>184.15</v>
      </c>
      <c r="F368" s="31">
        <v>6.25E-2</v>
      </c>
      <c r="G368" s="31">
        <v>250</v>
      </c>
      <c r="H368" s="31">
        <v>2.032520325203252E-2</v>
      </c>
      <c r="I368" s="36">
        <f t="shared" si="55"/>
        <v>-5.2816701627193998</v>
      </c>
      <c r="J368" s="36">
        <f t="shared" si="56"/>
        <v>6.4005754467470858E-8</v>
      </c>
      <c r="K368" s="36">
        <f t="shared" si="57"/>
        <v>-5.3389998695725973</v>
      </c>
      <c r="L368" s="36">
        <f t="shared" si="58"/>
        <v>4.6730355784598122E-8</v>
      </c>
      <c r="M368" s="36">
        <f t="shared" si="59"/>
        <v>1.1890200395347915E-7</v>
      </c>
      <c r="N368" s="31">
        <v>0.1</v>
      </c>
      <c r="O368" s="35">
        <f t="shared" si="60"/>
        <v>9.999976219613349E-3</v>
      </c>
      <c r="P368" s="31">
        <f t="shared" si="61"/>
        <v>9.999976219613349E-3</v>
      </c>
      <c r="Q368" s="31">
        <f t="shared" si="62"/>
        <v>0.99999881097996046</v>
      </c>
      <c r="R368" s="31">
        <f t="shared" si="63"/>
        <v>0.99999881097996046</v>
      </c>
      <c r="S368">
        <f t="shared" si="64"/>
        <v>9.9999881097996055E-2</v>
      </c>
      <c r="T368" s="31">
        <f t="shared" si="65"/>
        <v>1</v>
      </c>
      <c r="U368" s="31"/>
      <c r="V368" s="31"/>
      <c r="W368" s="31"/>
      <c r="X368" s="31"/>
      <c r="Y368" s="31"/>
    </row>
    <row r="369" spans="1:25" x14ac:dyDescent="0.25">
      <c r="A369" s="31">
        <v>218</v>
      </c>
      <c r="B369" s="31">
        <v>35</v>
      </c>
      <c r="C369" s="31">
        <v>59</v>
      </c>
      <c r="D369" s="35">
        <v>0.40212610977575103</v>
      </c>
      <c r="E369" s="31">
        <v>184.15</v>
      </c>
      <c r="F369" s="31">
        <v>6.25E-2</v>
      </c>
      <c r="G369" s="31">
        <v>250</v>
      </c>
      <c r="H369" s="31">
        <v>9.7560975609756101E-2</v>
      </c>
      <c r="I369" s="36">
        <f t="shared" si="55"/>
        <v>-2.322591223992498</v>
      </c>
      <c r="J369" s="36">
        <f t="shared" si="56"/>
        <v>1.0100561311729145E-2</v>
      </c>
      <c r="K369" s="36">
        <f t="shared" si="57"/>
        <v>-2.4481943186271171</v>
      </c>
      <c r="L369" s="36">
        <f t="shared" si="58"/>
        <v>7.1787100062885778E-3</v>
      </c>
      <c r="M369" s="36">
        <f t="shared" si="59"/>
        <v>7.6250723909510709E-2</v>
      </c>
      <c r="N369" s="31">
        <v>0.8</v>
      </c>
      <c r="O369" s="35">
        <f t="shared" si="60"/>
        <v>0.52381301464150731</v>
      </c>
      <c r="P369" s="31">
        <f t="shared" si="61"/>
        <v>0.52381301464150731</v>
      </c>
      <c r="Q369" s="31">
        <f t="shared" si="62"/>
        <v>0.90468659511311167</v>
      </c>
      <c r="R369" s="31">
        <f t="shared" si="63"/>
        <v>0.90468659511311167</v>
      </c>
      <c r="S369">
        <f t="shared" si="64"/>
        <v>0.72374927609048934</v>
      </c>
      <c r="T369" s="31">
        <f t="shared" si="65"/>
        <v>1</v>
      </c>
      <c r="U369" s="31"/>
      <c r="V369" s="31"/>
      <c r="W369" s="31"/>
      <c r="X369" s="31"/>
      <c r="Y369" s="31"/>
    </row>
    <row r="370" spans="1:25" x14ac:dyDescent="0.25">
      <c r="A370" s="31">
        <v>219</v>
      </c>
      <c r="B370" s="31">
        <v>36</v>
      </c>
      <c r="C370" s="31">
        <v>40</v>
      </c>
      <c r="D370" s="35">
        <v>0.4022845778789188</v>
      </c>
      <c r="E370" s="31">
        <v>182.55</v>
      </c>
      <c r="F370" s="31">
        <v>6.25E-2</v>
      </c>
      <c r="G370" s="31">
        <v>250</v>
      </c>
      <c r="H370" s="31">
        <v>1.6260162601626018E-2</v>
      </c>
      <c r="I370" s="36">
        <f t="shared" si="55"/>
        <v>-6.0842166612741693</v>
      </c>
      <c r="J370" s="36">
        <f t="shared" si="56"/>
        <v>5.8531108713498304E-10</v>
      </c>
      <c r="K370" s="36">
        <f t="shared" si="57"/>
        <v>-6.1355141170501923</v>
      </c>
      <c r="L370" s="36">
        <f t="shared" si="58"/>
        <v>4.2442113572876458E-10</v>
      </c>
      <c r="M370" s="36">
        <f t="shared" si="59"/>
        <v>8.5103082400020412E-10</v>
      </c>
      <c r="N370" s="31">
        <v>0.05</v>
      </c>
      <c r="O370" s="35">
        <f t="shared" si="60"/>
        <v>2.4999999148969188E-3</v>
      </c>
      <c r="P370" s="31">
        <f t="shared" si="61"/>
        <v>2.4999999148969188E-3</v>
      </c>
      <c r="Q370" s="31">
        <f t="shared" si="62"/>
        <v>0.99999998297938353</v>
      </c>
      <c r="R370" s="31">
        <f t="shared" si="63"/>
        <v>0.99999998297938353</v>
      </c>
      <c r="S370">
        <f t="shared" si="64"/>
        <v>4.9999999148969181E-2</v>
      </c>
      <c r="T370" s="31">
        <f t="shared" si="65"/>
        <v>1</v>
      </c>
      <c r="U370" s="31"/>
      <c r="V370" s="31"/>
      <c r="W370" s="31"/>
      <c r="X370" s="31"/>
      <c r="Y370" s="31"/>
    </row>
    <row r="371" spans="1:25" x14ac:dyDescent="0.25">
      <c r="A371" s="31">
        <v>219</v>
      </c>
      <c r="B371" s="31">
        <v>36</v>
      </c>
      <c r="C371" s="31">
        <v>59</v>
      </c>
      <c r="D371" s="35">
        <v>0.4022845778789188</v>
      </c>
      <c r="E371" s="31">
        <v>182.55</v>
      </c>
      <c r="F371" s="31">
        <v>6.25E-2</v>
      </c>
      <c r="G371" s="31">
        <v>250</v>
      </c>
      <c r="H371" s="31">
        <v>9.3495934959349589E-2</v>
      </c>
      <c r="I371" s="36">
        <f t="shared" si="55"/>
        <v>-2.4472429212934514</v>
      </c>
      <c r="J371" s="36">
        <f t="shared" si="56"/>
        <v>7.1976889514487278E-3</v>
      </c>
      <c r="K371" s="36">
        <f t="shared" si="57"/>
        <v>-2.5702498990316465</v>
      </c>
      <c r="L371" s="36">
        <f t="shared" si="58"/>
        <v>5.0812588464325638E-3</v>
      </c>
      <c r="M371" s="36">
        <f t="shared" si="59"/>
        <v>5.1024839150322299E-2</v>
      </c>
      <c r="N371" s="31">
        <v>0.7</v>
      </c>
      <c r="O371" s="35">
        <f t="shared" si="60"/>
        <v>0.42116875939986498</v>
      </c>
      <c r="P371" s="31">
        <f t="shared" si="61"/>
        <v>0.42116875939986498</v>
      </c>
      <c r="Q371" s="31">
        <f t="shared" si="62"/>
        <v>0.92710737264239673</v>
      </c>
      <c r="R371" s="31">
        <f t="shared" si="63"/>
        <v>0.92710737264239673</v>
      </c>
      <c r="S371">
        <f t="shared" si="64"/>
        <v>0.64897516084967766</v>
      </c>
      <c r="T371" s="31">
        <f t="shared" si="65"/>
        <v>1</v>
      </c>
      <c r="U371" s="31"/>
      <c r="V371" s="31"/>
      <c r="W371" s="31"/>
      <c r="X371" s="31"/>
      <c r="Y371" s="31"/>
    </row>
    <row r="372" spans="1:25" x14ac:dyDescent="0.25">
      <c r="A372" s="31">
        <v>220</v>
      </c>
      <c r="B372" s="31">
        <v>37</v>
      </c>
      <c r="C372" s="31">
        <v>40</v>
      </c>
      <c r="D372" s="35">
        <v>0.40073701886167667</v>
      </c>
      <c r="E372" s="31">
        <v>181.75</v>
      </c>
      <c r="F372" s="31">
        <v>6.25E-2</v>
      </c>
      <c r="G372" s="31">
        <v>250</v>
      </c>
      <c r="H372" s="31">
        <v>1.2195121951219513E-2</v>
      </c>
      <c r="I372" s="36">
        <f t="shared" si="55"/>
        <v>-7.1651691173890271</v>
      </c>
      <c r="J372" s="36">
        <f t="shared" si="56"/>
        <v>3.8845292860347501E-13</v>
      </c>
      <c r="K372" s="36">
        <f t="shared" si="57"/>
        <v>-7.2094231179366064</v>
      </c>
      <c r="L372" s="36">
        <f t="shared" si="58"/>
        <v>2.8094705747955016E-13</v>
      </c>
      <c r="M372" s="36">
        <f t="shared" si="59"/>
        <v>4.1806912643853772E-13</v>
      </c>
      <c r="N372" s="31">
        <v>0.1</v>
      </c>
      <c r="O372" s="35">
        <f t="shared" si="60"/>
        <v>9.9999999999163883E-3</v>
      </c>
      <c r="P372" s="31">
        <f t="shared" si="61"/>
        <v>9.9999999999163883E-3</v>
      </c>
      <c r="Q372" s="31">
        <f t="shared" si="62"/>
        <v>0.99999999999581934</v>
      </c>
      <c r="R372" s="31">
        <f t="shared" si="63"/>
        <v>0.99999999999581934</v>
      </c>
      <c r="S372">
        <f t="shared" si="64"/>
        <v>9.9999999999581937E-2</v>
      </c>
      <c r="T372" s="31">
        <f t="shared" si="65"/>
        <v>1</v>
      </c>
      <c r="U372" s="31"/>
      <c r="V372" s="31"/>
      <c r="W372" s="31"/>
      <c r="X372" s="31"/>
      <c r="Y372" s="31"/>
    </row>
    <row r="373" spans="1:25" x14ac:dyDescent="0.25">
      <c r="A373" s="31">
        <v>220</v>
      </c>
      <c r="B373" s="31">
        <v>37</v>
      </c>
      <c r="C373" s="31">
        <v>59</v>
      </c>
      <c r="D373" s="35">
        <v>0.40073701886167667</v>
      </c>
      <c r="E373" s="31">
        <v>181.75</v>
      </c>
      <c r="F373" s="31">
        <v>6.25E-2</v>
      </c>
      <c r="G373" s="31">
        <v>250</v>
      </c>
      <c r="H373" s="31">
        <v>8.943089430894309E-2</v>
      </c>
      <c r="I373" s="36">
        <f t="shared" si="55"/>
        <v>-2.5538842478138228</v>
      </c>
      <c r="J373" s="36">
        <f t="shared" si="56"/>
        <v>5.3264332222232053E-3</v>
      </c>
      <c r="K373" s="36">
        <f t="shared" si="57"/>
        <v>-2.673724647816262</v>
      </c>
      <c r="L373" s="36">
        <f t="shared" si="58"/>
        <v>3.7507007678719696E-3</v>
      </c>
      <c r="M373" s="36">
        <f t="shared" si="59"/>
        <v>3.5630496808614742E-2</v>
      </c>
      <c r="N373" s="31">
        <v>0.5</v>
      </c>
      <c r="O373" s="35">
        <f t="shared" si="60"/>
        <v>0.21563903549421395</v>
      </c>
      <c r="P373" s="31">
        <f t="shared" si="61"/>
        <v>0.21563903549421395</v>
      </c>
      <c r="Q373" s="31">
        <f t="shared" si="62"/>
        <v>0.92873900638277052</v>
      </c>
      <c r="R373" s="31">
        <f t="shared" si="63"/>
        <v>0.92873900638277052</v>
      </c>
      <c r="S373">
        <f t="shared" si="64"/>
        <v>0.46436950319138526</v>
      </c>
      <c r="T373" s="31">
        <f t="shared" si="65"/>
        <v>1</v>
      </c>
      <c r="U373" s="31"/>
      <c r="V373" s="31"/>
      <c r="W373" s="31"/>
      <c r="X373" s="31"/>
      <c r="Y373" s="31"/>
    </row>
    <row r="374" spans="1:25" x14ac:dyDescent="0.25">
      <c r="A374" s="31">
        <v>221</v>
      </c>
      <c r="B374" s="31">
        <v>38</v>
      </c>
      <c r="C374" s="31">
        <v>40</v>
      </c>
      <c r="D374" s="35">
        <v>0.39620851219228159</v>
      </c>
      <c r="E374" s="31">
        <v>180.05</v>
      </c>
      <c r="F374" s="31">
        <v>6.25E-2</v>
      </c>
      <c r="G374" s="31">
        <v>250</v>
      </c>
      <c r="H374" s="31">
        <v>8.130081300813009E-3</v>
      </c>
      <c r="I374" s="36">
        <f t="shared" si="55"/>
        <v>-9.1555160104664015</v>
      </c>
      <c r="J374" s="36">
        <f t="shared" si="56"/>
        <v>2.7049318558474114E-20</v>
      </c>
      <c r="K374" s="36">
        <f t="shared" si="57"/>
        <v>-9.1912409289104549</v>
      </c>
      <c r="L374" s="36">
        <f t="shared" si="58"/>
        <v>1.9416761586355716E-20</v>
      </c>
      <c r="M374" s="36">
        <f t="shared" si="59"/>
        <v>1.8505343464626466E-20</v>
      </c>
      <c r="N374" s="31">
        <v>0.05</v>
      </c>
      <c r="O374" s="35">
        <f t="shared" si="60"/>
        <v>2.5000000000000005E-3</v>
      </c>
      <c r="P374" s="31">
        <f t="shared" si="61"/>
        <v>2.5000000000000005E-3</v>
      </c>
      <c r="Q374" s="31">
        <f t="shared" si="62"/>
        <v>1</v>
      </c>
      <c r="R374" s="31">
        <f t="shared" si="63"/>
        <v>1</v>
      </c>
      <c r="S374">
        <f t="shared" si="64"/>
        <v>0.05</v>
      </c>
      <c r="T374" s="31">
        <f t="shared" si="65"/>
        <v>1</v>
      </c>
      <c r="U374" s="31"/>
      <c r="V374" s="31"/>
      <c r="W374" s="31"/>
      <c r="X374" s="31"/>
      <c r="Y374" s="31"/>
    </row>
    <row r="375" spans="1:25" x14ac:dyDescent="0.25">
      <c r="A375" s="31">
        <v>221</v>
      </c>
      <c r="B375" s="31">
        <v>38</v>
      </c>
      <c r="C375" s="31">
        <v>59</v>
      </c>
      <c r="D375" s="35">
        <v>0.39620851219228159</v>
      </c>
      <c r="E375" s="31">
        <v>180.05</v>
      </c>
      <c r="F375" s="31">
        <v>6.25E-2</v>
      </c>
      <c r="G375" s="31">
        <v>250</v>
      </c>
      <c r="H375" s="31">
        <v>8.5365853658536592E-2</v>
      </c>
      <c r="I375" s="36">
        <f t="shared" si="55"/>
        <v>-2.7313854036951732</v>
      </c>
      <c r="J375" s="36">
        <f t="shared" si="56"/>
        <v>3.1534335098368079E-3</v>
      </c>
      <c r="K375" s="36">
        <f t="shared" si="57"/>
        <v>-2.8471473701490151</v>
      </c>
      <c r="L375" s="36">
        <f t="shared" si="58"/>
        <v>2.2056468001415931E-3</v>
      </c>
      <c r="M375" s="36">
        <f t="shared" si="59"/>
        <v>1.9298152227374521E-2</v>
      </c>
      <c r="N375" s="31">
        <v>0.5</v>
      </c>
      <c r="O375" s="35">
        <f t="shared" si="60"/>
        <v>0.2310742664520164</v>
      </c>
      <c r="P375" s="31">
        <f t="shared" si="61"/>
        <v>0.2310742664520164</v>
      </c>
      <c r="Q375" s="31">
        <f t="shared" si="62"/>
        <v>0.96140369554525096</v>
      </c>
      <c r="R375" s="31">
        <f t="shared" si="63"/>
        <v>0.96140369554525096</v>
      </c>
      <c r="S375">
        <f t="shared" si="64"/>
        <v>0.48070184777262548</v>
      </c>
      <c r="T375" s="31">
        <f t="shared" si="65"/>
        <v>1</v>
      </c>
      <c r="U375" s="31"/>
      <c r="V375" s="31"/>
      <c r="W375" s="31"/>
      <c r="X375" s="31"/>
      <c r="Y375" s="31"/>
    </row>
    <row r="376" spans="1:25" x14ac:dyDescent="0.25">
      <c r="A376" s="31">
        <v>222</v>
      </c>
      <c r="B376" s="31">
        <v>39</v>
      </c>
      <c r="C376" s="31">
        <v>40</v>
      </c>
      <c r="D376" s="35">
        <v>0.39601594244930727</v>
      </c>
      <c r="E376" s="31">
        <v>174.45</v>
      </c>
      <c r="F376" s="31">
        <v>6.25E-2</v>
      </c>
      <c r="G376" s="31">
        <v>250</v>
      </c>
      <c r="H376" s="31">
        <v>4.0650406504065045E-3</v>
      </c>
      <c r="I376" s="36">
        <f t="shared" si="55"/>
        <v>-14.228252816150905</v>
      </c>
      <c r="J376" s="36">
        <f t="shared" si="56"/>
        <v>3.0595777863685354E-46</v>
      </c>
      <c r="K376" s="36">
        <f t="shared" si="57"/>
        <v>-14.253501870441655</v>
      </c>
      <c r="L376" s="36">
        <f t="shared" si="58"/>
        <v>2.1317693441683368E-46</v>
      </c>
      <c r="M376" s="36">
        <f t="shared" si="59"/>
        <v>9.3639360717479109E-47</v>
      </c>
      <c r="N376" s="31">
        <v>0.05</v>
      </c>
      <c r="O376" s="35">
        <f t="shared" si="60"/>
        <v>2.5000000000000005E-3</v>
      </c>
      <c r="P376" s="31">
        <f t="shared" si="61"/>
        <v>2.5000000000000005E-3</v>
      </c>
      <c r="Q376" s="31">
        <f t="shared" si="62"/>
        <v>1</v>
      </c>
      <c r="R376" s="31">
        <f t="shared" si="63"/>
        <v>1</v>
      </c>
      <c r="S376">
        <f t="shared" si="64"/>
        <v>0.05</v>
      </c>
      <c r="T376" s="31">
        <f t="shared" si="65"/>
        <v>1</v>
      </c>
      <c r="U376" s="31"/>
      <c r="V376" s="31"/>
      <c r="W376" s="31"/>
      <c r="X376" s="31"/>
      <c r="Y376" s="31"/>
    </row>
    <row r="377" spans="1:25" x14ac:dyDescent="0.25">
      <c r="A377" s="31">
        <v>222</v>
      </c>
      <c r="B377" s="31">
        <v>39</v>
      </c>
      <c r="C377" s="31">
        <v>59</v>
      </c>
      <c r="D377" s="35">
        <v>0.39601594244930727</v>
      </c>
      <c r="E377" s="31">
        <v>174.45</v>
      </c>
      <c r="F377" s="31">
        <v>6.25E-2</v>
      </c>
      <c r="G377" s="31">
        <v>250</v>
      </c>
      <c r="H377" s="31">
        <v>8.1300813008130079E-2</v>
      </c>
      <c r="I377" s="36">
        <f t="shared" si="55"/>
        <v>-3.0851481538725709</v>
      </c>
      <c r="J377" s="36">
        <f t="shared" si="56"/>
        <v>1.0172539097037241E-3</v>
      </c>
      <c r="K377" s="36">
        <f t="shared" si="57"/>
        <v>-3.1980653573959748</v>
      </c>
      <c r="L377" s="36">
        <f t="shared" si="58"/>
        <v>6.9176460036469219E-4</v>
      </c>
      <c r="M377" s="36">
        <f t="shared" si="59"/>
        <v>5.3953316027588183E-3</v>
      </c>
      <c r="N377" s="31">
        <v>0.4</v>
      </c>
      <c r="O377" s="35">
        <f t="shared" si="60"/>
        <v>0.15571284432089666</v>
      </c>
      <c r="P377" s="31">
        <f t="shared" si="61"/>
        <v>0.15571284432089666</v>
      </c>
      <c r="Q377" s="31">
        <f t="shared" si="62"/>
        <v>0.98651167099310288</v>
      </c>
      <c r="R377" s="31">
        <f t="shared" si="63"/>
        <v>0.98651167099310288</v>
      </c>
      <c r="S377">
        <f t="shared" si="64"/>
        <v>0.39460466839724118</v>
      </c>
      <c r="T377" s="31">
        <f t="shared" si="65"/>
        <v>1</v>
      </c>
      <c r="U377" s="31"/>
      <c r="V377" s="31"/>
      <c r="W377" s="31"/>
      <c r="X377" s="31"/>
      <c r="Y377" s="31"/>
    </row>
    <row r="378" spans="1:25" x14ac:dyDescent="0.25">
      <c r="A378" s="31">
        <v>223</v>
      </c>
      <c r="B378" s="31">
        <v>40</v>
      </c>
      <c r="C378" s="31">
        <v>59</v>
      </c>
      <c r="D378" s="35">
        <v>0.38509048477107655</v>
      </c>
      <c r="E378" s="31">
        <v>177.25</v>
      </c>
      <c r="F378" s="31">
        <v>6.25E-2</v>
      </c>
      <c r="G378" s="31">
        <v>250</v>
      </c>
      <c r="H378" s="31">
        <v>7.7235772357723581E-2</v>
      </c>
      <c r="I378" s="36">
        <f t="shared" si="55"/>
        <v>-3.1147472353622625</v>
      </c>
      <c r="J378" s="36">
        <f t="shared" si="56"/>
        <v>9.2051298965038211E-4</v>
      </c>
      <c r="K378" s="36">
        <f t="shared" si="57"/>
        <v>-3.2217689820271351</v>
      </c>
      <c r="L378" s="36">
        <f t="shared" si="58"/>
        <v>6.3700906910865089E-4</v>
      </c>
      <c r="M378" s="36">
        <f t="shared" si="59"/>
        <v>4.6755558972800815E-3</v>
      </c>
      <c r="N378" s="31">
        <v>0.25</v>
      </c>
      <c r="O378" s="35">
        <f t="shared" si="60"/>
        <v>6.0184082874308549E-2</v>
      </c>
      <c r="P378" s="31">
        <f t="shared" si="61"/>
        <v>6.0184082874308549E-2</v>
      </c>
      <c r="Q378" s="31">
        <f t="shared" si="62"/>
        <v>0.98129777641087967</v>
      </c>
      <c r="R378" s="31">
        <f t="shared" si="63"/>
        <v>0.98129777641087967</v>
      </c>
      <c r="S378">
        <f t="shared" si="64"/>
        <v>0.24532444410271992</v>
      </c>
      <c r="T378" s="31">
        <f t="shared" si="65"/>
        <v>1</v>
      </c>
      <c r="U378" s="31"/>
      <c r="V378" s="31"/>
      <c r="W378" s="31"/>
      <c r="X378" s="31"/>
      <c r="Y378" s="31"/>
    </row>
    <row r="379" spans="1:25" x14ac:dyDescent="0.25">
      <c r="A379" s="31">
        <v>224</v>
      </c>
      <c r="B379" s="31">
        <v>41</v>
      </c>
      <c r="C379" s="31">
        <v>59</v>
      </c>
      <c r="D379" s="35">
        <v>0.38383829026364241</v>
      </c>
      <c r="E379" s="31">
        <v>171.95</v>
      </c>
      <c r="F379" s="31">
        <v>6.25E-2</v>
      </c>
      <c r="G379" s="31">
        <v>250</v>
      </c>
      <c r="H379" s="31">
        <v>7.3170731707317069E-2</v>
      </c>
      <c r="I379" s="36">
        <f t="shared" si="55"/>
        <v>-3.508607683648838</v>
      </c>
      <c r="J379" s="36">
        <f t="shared" si="56"/>
        <v>2.2522941859167626E-4</v>
      </c>
      <c r="K379" s="36">
        <f t="shared" si="57"/>
        <v>-3.6124362829348553</v>
      </c>
      <c r="L379" s="36">
        <f t="shared" si="58"/>
        <v>1.5166682772560134E-4</v>
      </c>
      <c r="M379" s="36">
        <f t="shared" si="59"/>
        <v>9.8449528061014119E-4</v>
      </c>
      <c r="N379" s="31">
        <v>0.25</v>
      </c>
      <c r="O379" s="35">
        <f t="shared" si="60"/>
        <v>6.2008721590652467E-2</v>
      </c>
      <c r="P379" s="31">
        <f t="shared" si="61"/>
        <v>6.2008721590652467E-2</v>
      </c>
      <c r="Q379" s="31">
        <f t="shared" si="62"/>
        <v>0.99606201887755941</v>
      </c>
      <c r="R379" s="31">
        <f t="shared" si="63"/>
        <v>0.99606201887755941</v>
      </c>
      <c r="S379">
        <f t="shared" si="64"/>
        <v>0.24901550471938985</v>
      </c>
      <c r="T379" s="31">
        <f t="shared" si="65"/>
        <v>1</v>
      </c>
      <c r="U379" s="31"/>
      <c r="V379" s="31"/>
      <c r="W379" s="31"/>
      <c r="X379" s="31"/>
      <c r="Y379" s="31"/>
    </row>
    <row r="380" spans="1:25" x14ac:dyDescent="0.25">
      <c r="A380" s="31">
        <v>225</v>
      </c>
      <c r="B380" s="31">
        <v>42</v>
      </c>
      <c r="C380" s="31">
        <v>59</v>
      </c>
      <c r="D380" s="35">
        <v>0.38545083985899786</v>
      </c>
      <c r="E380" s="31">
        <v>175.45</v>
      </c>
      <c r="F380" s="31">
        <v>6.25E-2</v>
      </c>
      <c r="G380" s="31">
        <v>250</v>
      </c>
      <c r="H380" s="31">
        <v>6.910569105691057E-2</v>
      </c>
      <c r="I380" s="36">
        <f t="shared" si="55"/>
        <v>-3.4013988596622995</v>
      </c>
      <c r="J380" s="36">
        <f t="shared" si="56"/>
        <v>3.3520965712480959E-4</v>
      </c>
      <c r="K380" s="36">
        <f t="shared" si="57"/>
        <v>-3.5027260273672449</v>
      </c>
      <c r="L380" s="36">
        <f t="shared" si="58"/>
        <v>2.3026143797139488E-4</v>
      </c>
      <c r="M380" s="36">
        <f t="shared" si="59"/>
        <v>1.4952695621730863E-3</v>
      </c>
      <c r="N380" s="31">
        <v>0.2</v>
      </c>
      <c r="O380" s="35">
        <f t="shared" si="60"/>
        <v>3.9404128006194333E-2</v>
      </c>
      <c r="P380" s="31">
        <f t="shared" si="61"/>
        <v>3.9404128006194333E-2</v>
      </c>
      <c r="Q380" s="31">
        <f t="shared" si="62"/>
        <v>0.99252365218913463</v>
      </c>
      <c r="R380" s="31">
        <f t="shared" si="63"/>
        <v>0.99252365218913463</v>
      </c>
      <c r="S380">
        <f t="shared" si="64"/>
        <v>0.19850473043782693</v>
      </c>
      <c r="T380" s="31">
        <f t="shared" si="65"/>
        <v>1</v>
      </c>
      <c r="U380" s="31"/>
      <c r="V380" s="31"/>
      <c r="W380" s="31"/>
      <c r="X380" s="31"/>
      <c r="Y380" s="31"/>
    </row>
    <row r="381" spans="1:25" x14ac:dyDescent="0.25">
      <c r="A381" s="31">
        <v>226</v>
      </c>
      <c r="B381" s="31">
        <v>43</v>
      </c>
      <c r="C381" s="31">
        <v>59</v>
      </c>
      <c r="D381" s="35">
        <v>0.38648497438014717</v>
      </c>
      <c r="E381" s="31">
        <v>175.75</v>
      </c>
      <c r="F381" s="31">
        <v>6.25E-2</v>
      </c>
      <c r="G381" s="31">
        <v>250</v>
      </c>
      <c r="H381" s="31">
        <v>6.5040650406504072E-2</v>
      </c>
      <c r="I381" s="36">
        <f t="shared" si="55"/>
        <v>-3.4847453505230845</v>
      </c>
      <c r="J381" s="36">
        <f t="shared" si="56"/>
        <v>2.4630280520967661E-4</v>
      </c>
      <c r="K381" s="36">
        <f t="shared" si="57"/>
        <v>-3.5833108783685494</v>
      </c>
      <c r="L381" s="36">
        <f t="shared" si="58"/>
        <v>1.6963321309634971E-4</v>
      </c>
      <c r="M381" s="36">
        <f t="shared" si="59"/>
        <v>1.0514563033568111E-3</v>
      </c>
      <c r="N381" s="31">
        <v>0.15</v>
      </c>
      <c r="O381" s="35">
        <f t="shared" si="60"/>
        <v>2.2185668669350823E-2</v>
      </c>
      <c r="P381" s="31">
        <f t="shared" si="61"/>
        <v>2.2185668669350823E-2</v>
      </c>
      <c r="Q381" s="31">
        <f t="shared" si="62"/>
        <v>0.99299029131095451</v>
      </c>
      <c r="R381" s="31">
        <f t="shared" si="63"/>
        <v>0.99299029131095451</v>
      </c>
      <c r="S381">
        <f t="shared" si="64"/>
        <v>0.14894854369664318</v>
      </c>
      <c r="T381" s="31">
        <f t="shared" si="65"/>
        <v>1</v>
      </c>
      <c r="U381" s="31"/>
      <c r="V381" s="31"/>
      <c r="W381" s="31"/>
      <c r="X381" s="31"/>
      <c r="Y381" s="31"/>
    </row>
    <row r="382" spans="1:25" x14ac:dyDescent="0.25">
      <c r="A382" s="31">
        <v>227</v>
      </c>
      <c r="B382" s="31">
        <v>44</v>
      </c>
      <c r="C382" s="31">
        <v>59</v>
      </c>
      <c r="D382" s="35">
        <v>0.38762533337808613</v>
      </c>
      <c r="E382" s="31">
        <v>169.2</v>
      </c>
      <c r="F382" s="31">
        <v>6.25E-2</v>
      </c>
      <c r="G382" s="31">
        <v>250</v>
      </c>
      <c r="H382" s="31">
        <v>6.097560975609756E-2</v>
      </c>
      <c r="I382" s="36">
        <f t="shared" si="55"/>
        <v>-3.9907914676928655</v>
      </c>
      <c r="J382" s="36">
        <f t="shared" si="56"/>
        <v>3.2926581964667784E-5</v>
      </c>
      <c r="K382" s="36">
        <f t="shared" si="57"/>
        <v>-4.0865087212400404</v>
      </c>
      <c r="L382" s="36">
        <f t="shared" si="58"/>
        <v>2.189565161725396E-5</v>
      </c>
      <c r="M382" s="36">
        <f t="shared" si="59"/>
        <v>1.1808601284118547E-4</v>
      </c>
      <c r="N382" s="31">
        <v>0.1</v>
      </c>
      <c r="O382" s="35">
        <f t="shared" si="60"/>
        <v>9.9763967417381919E-3</v>
      </c>
      <c r="P382" s="31">
        <f t="shared" si="61"/>
        <v>9.9763967417381919E-3</v>
      </c>
      <c r="Q382" s="31">
        <f t="shared" si="62"/>
        <v>0.9988191398715881</v>
      </c>
      <c r="R382" s="31">
        <f t="shared" si="63"/>
        <v>0.9988191398715881</v>
      </c>
      <c r="S382">
        <f t="shared" si="64"/>
        <v>9.9881913987158816E-2</v>
      </c>
      <c r="T382" s="31">
        <f t="shared" si="65"/>
        <v>1</v>
      </c>
      <c r="U382" s="31"/>
      <c r="V382" s="31"/>
      <c r="W382" s="31"/>
      <c r="X382" s="31"/>
      <c r="Y382" s="31"/>
    </row>
    <row r="383" spans="1:25" x14ac:dyDescent="0.25">
      <c r="A383" s="31">
        <v>228</v>
      </c>
      <c r="B383" s="31">
        <v>45</v>
      </c>
      <c r="C383" s="31">
        <v>59</v>
      </c>
      <c r="D383" s="35">
        <v>0.38825357971635688</v>
      </c>
      <c r="E383" s="31">
        <v>162.65</v>
      </c>
      <c r="F383" s="31">
        <v>6.25E-2</v>
      </c>
      <c r="G383" s="31">
        <v>250</v>
      </c>
      <c r="H383" s="31">
        <v>5.6910569105691054E-2</v>
      </c>
      <c r="I383" s="36">
        <f t="shared" si="55"/>
        <v>-4.5563272183793924</v>
      </c>
      <c r="J383" s="36">
        <f t="shared" si="56"/>
        <v>2.6027910734947075E-6</v>
      </c>
      <c r="K383" s="36">
        <f t="shared" si="57"/>
        <v>-4.6489487445757511</v>
      </c>
      <c r="L383" s="36">
        <f t="shared" si="58"/>
        <v>1.6681554975467557E-6</v>
      </c>
      <c r="M383" s="36">
        <f t="shared" si="59"/>
        <v>7.7858287151369942E-6</v>
      </c>
      <c r="N383" s="31">
        <v>0.15</v>
      </c>
      <c r="O383" s="35">
        <f t="shared" si="60"/>
        <v>2.2497664312004586E-2</v>
      </c>
      <c r="P383" s="31">
        <f t="shared" si="61"/>
        <v>2.2497664312004586E-2</v>
      </c>
      <c r="Q383" s="31">
        <f t="shared" si="62"/>
        <v>0.99994809447523247</v>
      </c>
      <c r="R383" s="31">
        <f t="shared" si="63"/>
        <v>0.99994809447523247</v>
      </c>
      <c r="S383">
        <f t="shared" si="64"/>
        <v>0.14999221417128486</v>
      </c>
      <c r="T383" s="31">
        <f t="shared" si="65"/>
        <v>1</v>
      </c>
      <c r="U383" s="31"/>
      <c r="V383" s="31"/>
      <c r="W383" s="31"/>
      <c r="X383" s="31"/>
      <c r="Y383" s="31"/>
    </row>
    <row r="384" spans="1:25" x14ac:dyDescent="0.25">
      <c r="A384" s="31">
        <v>229</v>
      </c>
      <c r="B384" s="31">
        <v>46</v>
      </c>
      <c r="C384" s="31">
        <v>59</v>
      </c>
      <c r="D384" s="35">
        <v>0.38726935827883313</v>
      </c>
      <c r="E384" s="31">
        <v>162.4</v>
      </c>
      <c r="F384" s="31">
        <v>6.25E-2</v>
      </c>
      <c r="G384" s="31">
        <v>250</v>
      </c>
      <c r="H384" s="31">
        <v>5.2845528455284556E-2</v>
      </c>
      <c r="I384" s="36">
        <f t="shared" si="55"/>
        <v>-4.7641412003008083</v>
      </c>
      <c r="J384" s="36">
        <f t="shared" si="56"/>
        <v>9.4829832932719195E-7</v>
      </c>
      <c r="K384" s="36">
        <f t="shared" si="57"/>
        <v>-4.8531672818496636</v>
      </c>
      <c r="L384" s="36">
        <f t="shared" si="58"/>
        <v>6.0752557420024359E-7</v>
      </c>
      <c r="M384" s="36">
        <f t="shared" si="59"/>
        <v>2.6230684045076087E-6</v>
      </c>
      <c r="N384" s="31">
        <v>0.15</v>
      </c>
      <c r="O384" s="35">
        <f t="shared" si="60"/>
        <v>2.2499213086359132E-2</v>
      </c>
      <c r="P384" s="31">
        <f t="shared" si="61"/>
        <v>2.2499213086359132E-2</v>
      </c>
      <c r="Q384" s="31">
        <f t="shared" si="62"/>
        <v>0.99998251287730322</v>
      </c>
      <c r="R384" s="31">
        <f t="shared" si="63"/>
        <v>0.99998251287730322</v>
      </c>
      <c r="S384">
        <f t="shared" si="64"/>
        <v>0.14999737693159548</v>
      </c>
      <c r="T384" s="31">
        <f t="shared" si="65"/>
        <v>1</v>
      </c>
      <c r="U384" s="31"/>
      <c r="V384" s="31"/>
      <c r="W384" s="31"/>
      <c r="X384" s="31"/>
      <c r="Y384" s="31"/>
    </row>
    <row r="385" spans="1:25" x14ac:dyDescent="0.25">
      <c r="A385" s="31">
        <v>230</v>
      </c>
      <c r="B385" s="31">
        <v>47</v>
      </c>
      <c r="C385" s="31">
        <v>59</v>
      </c>
      <c r="D385" s="35">
        <v>0.39018531201856316</v>
      </c>
      <c r="E385" s="31">
        <v>157.1</v>
      </c>
      <c r="F385" s="31">
        <v>6.25E-2</v>
      </c>
      <c r="G385" s="31">
        <v>250</v>
      </c>
      <c r="H385" s="31">
        <v>4.878048780487805E-2</v>
      </c>
      <c r="I385" s="36">
        <f t="shared" si="55"/>
        <v>-5.3124795826820588</v>
      </c>
      <c r="J385" s="36">
        <f t="shared" si="56"/>
        <v>5.4071773177590132E-8</v>
      </c>
      <c r="K385" s="36">
        <f t="shared" si="57"/>
        <v>-5.3986571015984586</v>
      </c>
      <c r="L385" s="36">
        <f t="shared" si="58"/>
        <v>3.3570779796232896E-8</v>
      </c>
      <c r="M385" s="36">
        <f t="shared" si="59"/>
        <v>1.2752913603943179E-7</v>
      </c>
      <c r="N385" s="31">
        <v>0.15</v>
      </c>
      <c r="O385" s="35">
        <f t="shared" si="60"/>
        <v>2.2499961741275453E-2</v>
      </c>
      <c r="P385" s="31">
        <f t="shared" si="61"/>
        <v>2.2499961741275453E-2</v>
      </c>
      <c r="Q385" s="31">
        <f t="shared" si="62"/>
        <v>0.99999914980575977</v>
      </c>
      <c r="R385" s="31">
        <f t="shared" si="63"/>
        <v>0.99999914980575977</v>
      </c>
      <c r="S385">
        <f t="shared" si="64"/>
        <v>0.14999987247086397</v>
      </c>
      <c r="T385" s="31">
        <f t="shared" si="65"/>
        <v>1</v>
      </c>
      <c r="U385" s="31"/>
      <c r="V385" s="31"/>
      <c r="W385" s="31"/>
      <c r="X385" s="31"/>
      <c r="Y385" s="31"/>
    </row>
    <row r="386" spans="1:25" x14ac:dyDescent="0.25">
      <c r="A386" s="31">
        <v>232</v>
      </c>
      <c r="B386" s="31">
        <v>49</v>
      </c>
      <c r="C386" s="31">
        <v>59</v>
      </c>
      <c r="D386" s="35">
        <v>0.38894654330137907</v>
      </c>
      <c r="E386" s="31">
        <v>164.1</v>
      </c>
      <c r="F386" s="31">
        <v>6.25E-2</v>
      </c>
      <c r="G386" s="31">
        <v>250</v>
      </c>
      <c r="H386" s="31">
        <v>4.065040650406504E-2</v>
      </c>
      <c r="I386" s="36">
        <f t="shared" si="55"/>
        <v>-5.2967835364268971</v>
      </c>
      <c r="J386" s="36">
        <f t="shared" si="56"/>
        <v>5.8930135710976989E-8</v>
      </c>
      <c r="K386" s="36">
        <f t="shared" si="57"/>
        <v>-5.3752027283147585</v>
      </c>
      <c r="L386" s="36">
        <f t="shared" si="58"/>
        <v>3.8248281622105174E-8</v>
      </c>
      <c r="M386" s="36">
        <f t="shared" si="59"/>
        <v>1.3262790770144823E-7</v>
      </c>
      <c r="N386" s="31">
        <v>0.1</v>
      </c>
      <c r="O386" s="35">
        <f t="shared" si="60"/>
        <v>9.9999734744360518E-3</v>
      </c>
      <c r="P386" s="31">
        <f t="shared" si="61"/>
        <v>9.9999734744360518E-3</v>
      </c>
      <c r="Q386" s="31">
        <f t="shared" si="62"/>
        <v>0.99999867372092299</v>
      </c>
      <c r="R386" s="31">
        <f t="shared" si="63"/>
        <v>0.99999867372092299</v>
      </c>
      <c r="S386">
        <f t="shared" si="64"/>
        <v>9.9999867372092308E-2</v>
      </c>
      <c r="T386" s="31">
        <f t="shared" si="65"/>
        <v>1</v>
      </c>
      <c r="U386" s="31"/>
      <c r="V386" s="31"/>
      <c r="W386" s="31"/>
      <c r="X386" s="31"/>
      <c r="Y386" s="31"/>
    </row>
    <row r="387" spans="1:25" x14ac:dyDescent="0.25">
      <c r="A387" s="31">
        <v>233</v>
      </c>
      <c r="B387" s="31">
        <v>50</v>
      </c>
      <c r="C387" s="31">
        <v>59</v>
      </c>
      <c r="D387" s="35">
        <v>0.38736026079464958</v>
      </c>
      <c r="E387" s="31">
        <v>166.85</v>
      </c>
      <c r="F387" s="31">
        <v>6.25E-2</v>
      </c>
      <c r="G387" s="31">
        <v>250</v>
      </c>
      <c r="H387" s="31">
        <v>3.6585365853658534E-2</v>
      </c>
      <c r="I387" s="36">
        <f t="shared" ref="I387:I394" si="66">(LN(E387/G387)+(F387+(D387^2)/2)*H387)/(D387*H387^0.5)</f>
        <v>-5.3897410552778977</v>
      </c>
      <c r="J387" s="36">
        <f t="shared" ref="J387:J394" si="67">NORMSDIST(I387)</f>
        <v>3.5279638720852017E-8</v>
      </c>
      <c r="K387" s="36">
        <f t="shared" ref="K387:K394" si="68">I387-(D387*H387^(0.5))</f>
        <v>-5.4638326198325409</v>
      </c>
      <c r="L387" s="36">
        <f t="shared" ref="L387:L394" si="69">NORMSDIST(K387)</f>
        <v>2.3298146043958851E-8</v>
      </c>
      <c r="M387" s="36">
        <f t="shared" ref="M387:M394" si="70">(E387*J387)-(G387*(EXP(-F387*H387))*L387)</f>
        <v>7.5174294417571007E-8</v>
      </c>
      <c r="N387" s="31">
        <v>0.1</v>
      </c>
      <c r="O387" s="35">
        <f t="shared" ref="O387:O394" si="71">(N387-M387)^2</f>
        <v>9.9999849651467698E-3</v>
      </c>
      <c r="P387" s="31">
        <f t="shared" ref="P387:P394" si="72">(M387-N387)^2</f>
        <v>9.9999849651467698E-3</v>
      </c>
      <c r="Q387" s="31">
        <f t="shared" ref="Q387:Q394" si="73">(ABS(N387-M387)/N387)</f>
        <v>0.99999924825705588</v>
      </c>
      <c r="R387" s="31">
        <f t="shared" ref="R387:R394" si="74">ABS(N387-M387)/N387</f>
        <v>0.99999924825705588</v>
      </c>
      <c r="S387">
        <f t="shared" ref="S387:S394" si="75">N387-M387</f>
        <v>9.9999924825705591E-2</v>
      </c>
      <c r="T387" s="31">
        <f t="shared" ref="T387:T394" si="76">IF(S387&lt;0,0,1)</f>
        <v>1</v>
      </c>
      <c r="U387" s="31"/>
      <c r="V387" s="31"/>
      <c r="W387" s="31"/>
      <c r="X387" s="31"/>
      <c r="Y387" s="31"/>
    </row>
    <row r="388" spans="1:25" x14ac:dyDescent="0.25">
      <c r="A388" s="31">
        <v>234</v>
      </c>
      <c r="B388" s="31">
        <v>51</v>
      </c>
      <c r="C388" s="31">
        <v>59</v>
      </c>
      <c r="D388" s="35">
        <v>0.38666941067377708</v>
      </c>
      <c r="E388" s="31">
        <v>166.95</v>
      </c>
      <c r="F388" s="31">
        <v>6.25E-2</v>
      </c>
      <c r="G388" s="31">
        <v>250</v>
      </c>
      <c r="H388" s="31">
        <v>3.2520325203252036E-2</v>
      </c>
      <c r="I388" s="36">
        <f t="shared" si="66"/>
        <v>-5.7264468142537179</v>
      </c>
      <c r="J388" s="36">
        <f t="shared" si="67"/>
        <v>5.1277947014106056E-9</v>
      </c>
      <c r="K388" s="36">
        <f t="shared" si="68"/>
        <v>-5.7961764275055767</v>
      </c>
      <c r="L388" s="36">
        <f t="shared" si="69"/>
        <v>3.3921945997069914E-9</v>
      </c>
      <c r="M388" s="36">
        <f t="shared" si="70"/>
        <v>9.7586010743064518E-9</v>
      </c>
      <c r="N388" s="31">
        <v>0.1</v>
      </c>
      <c r="O388" s="35">
        <f t="shared" si="71"/>
        <v>9.9999980482798796E-3</v>
      </c>
      <c r="P388" s="31">
        <f t="shared" si="72"/>
        <v>9.9999980482798796E-3</v>
      </c>
      <c r="Q388" s="31">
        <f t="shared" si="73"/>
        <v>0.99999990241398917</v>
      </c>
      <c r="R388" s="31">
        <f t="shared" si="74"/>
        <v>0.99999990241398917</v>
      </c>
      <c r="S388">
        <f t="shared" si="75"/>
        <v>9.9999990241398926E-2</v>
      </c>
      <c r="T388" s="31">
        <f t="shared" si="76"/>
        <v>1</v>
      </c>
      <c r="U388" s="31"/>
      <c r="V388" s="31"/>
      <c r="W388" s="31"/>
      <c r="X388" s="31"/>
      <c r="Y388" s="31"/>
    </row>
    <row r="389" spans="1:25" x14ac:dyDescent="0.25">
      <c r="A389" s="31">
        <v>235</v>
      </c>
      <c r="B389" s="31">
        <v>52</v>
      </c>
      <c r="C389" s="31">
        <v>59</v>
      </c>
      <c r="D389" s="35">
        <v>0.39122649254174124</v>
      </c>
      <c r="E389" s="31">
        <v>173.95</v>
      </c>
      <c r="F389" s="31">
        <v>6.25E-2</v>
      </c>
      <c r="G389" s="31">
        <v>250</v>
      </c>
      <c r="H389" s="31">
        <v>2.8455284552845527E-2</v>
      </c>
      <c r="I389" s="36">
        <f t="shared" si="66"/>
        <v>-5.4358358475037294</v>
      </c>
      <c r="J389" s="36">
        <f t="shared" si="67"/>
        <v>2.727007473818637E-8</v>
      </c>
      <c r="K389" s="36">
        <f t="shared" si="68"/>
        <v>-5.5018306483357042</v>
      </c>
      <c r="L389" s="36">
        <f t="shared" si="69"/>
        <v>1.8793395360678261E-8</v>
      </c>
      <c r="M389" s="36">
        <f t="shared" si="70"/>
        <v>5.3629038052945795E-8</v>
      </c>
      <c r="N389" s="31">
        <v>0.1</v>
      </c>
      <c r="O389" s="35">
        <f t="shared" si="71"/>
        <v>9.9999892741952662E-3</v>
      </c>
      <c r="P389" s="31">
        <f t="shared" si="72"/>
        <v>9.9999892741952662E-3</v>
      </c>
      <c r="Q389" s="31">
        <f t="shared" si="73"/>
        <v>0.99999946370961945</v>
      </c>
      <c r="R389" s="31">
        <f t="shared" si="74"/>
        <v>0.99999946370961945</v>
      </c>
      <c r="S389">
        <f t="shared" si="75"/>
        <v>9.9999946370961948E-2</v>
      </c>
      <c r="T389" s="31">
        <f t="shared" si="76"/>
        <v>1</v>
      </c>
      <c r="U389" s="31"/>
      <c r="V389" s="31"/>
      <c r="W389" s="31"/>
      <c r="X389" s="31"/>
      <c r="Y389" s="31"/>
    </row>
    <row r="390" spans="1:25" x14ac:dyDescent="0.25">
      <c r="A390" s="31">
        <v>236</v>
      </c>
      <c r="B390" s="31">
        <v>53</v>
      </c>
      <c r="C390" s="31">
        <v>59</v>
      </c>
      <c r="D390" s="35">
        <v>0.39240894870612192</v>
      </c>
      <c r="E390" s="31">
        <v>174.75</v>
      </c>
      <c r="F390" s="31">
        <v>6.25E-2</v>
      </c>
      <c r="G390" s="31">
        <v>250</v>
      </c>
      <c r="H390" s="31">
        <v>2.4390243902439025E-2</v>
      </c>
      <c r="I390" s="36">
        <f t="shared" si="66"/>
        <v>-5.7878465685844418</v>
      </c>
      <c r="J390" s="36">
        <f t="shared" si="67"/>
        <v>3.5647242871317272E-9</v>
      </c>
      <c r="K390" s="36">
        <f t="shared" si="68"/>
        <v>-5.8491305503026298</v>
      </c>
      <c r="L390" s="36">
        <f t="shared" si="69"/>
        <v>2.470745717107334E-9</v>
      </c>
      <c r="M390" s="36">
        <f t="shared" si="70"/>
        <v>6.1900177513089465E-9</v>
      </c>
      <c r="N390" s="31">
        <v>0.1</v>
      </c>
      <c r="O390" s="35">
        <f t="shared" si="71"/>
        <v>9.9999987619964897E-3</v>
      </c>
      <c r="P390" s="31">
        <f t="shared" si="72"/>
        <v>9.9999987619964897E-3</v>
      </c>
      <c r="Q390" s="31">
        <f t="shared" si="73"/>
        <v>0.99999993809982257</v>
      </c>
      <c r="R390" s="31">
        <f t="shared" si="74"/>
        <v>0.99999993809982257</v>
      </c>
      <c r="S390">
        <f t="shared" si="75"/>
        <v>9.9999993809982257E-2</v>
      </c>
      <c r="T390" s="31">
        <f t="shared" si="76"/>
        <v>1</v>
      </c>
      <c r="U390" s="31"/>
      <c r="V390" s="31"/>
      <c r="W390" s="31"/>
      <c r="X390" s="31"/>
      <c r="Y390" s="31"/>
    </row>
    <row r="391" spans="1:25" x14ac:dyDescent="0.25">
      <c r="A391" s="31">
        <v>238</v>
      </c>
      <c r="B391" s="31">
        <v>55</v>
      </c>
      <c r="C391" s="31">
        <v>59</v>
      </c>
      <c r="D391" s="35">
        <v>0.39761113086965438</v>
      </c>
      <c r="E391" s="31">
        <v>176.4</v>
      </c>
      <c r="F391" s="31">
        <v>6.25E-2</v>
      </c>
      <c r="G391" s="31">
        <v>250</v>
      </c>
      <c r="H391" s="31">
        <v>1.6260162601626018E-2</v>
      </c>
      <c r="I391" s="36">
        <f t="shared" si="66"/>
        <v>-6.8322447720776944</v>
      </c>
      <c r="J391" s="36">
        <f t="shared" si="67"/>
        <v>4.1798025532622132E-12</v>
      </c>
      <c r="K391" s="36">
        <f t="shared" si="68"/>
        <v>-6.8829462916571487</v>
      </c>
      <c r="L391" s="36">
        <f t="shared" si="69"/>
        <v>2.931356806737674E-12</v>
      </c>
      <c r="M391" s="36">
        <f t="shared" si="70"/>
        <v>5.2223456928992258E-12</v>
      </c>
      <c r="N391" s="31">
        <v>0.05</v>
      </c>
      <c r="O391" s="35">
        <f t="shared" si="71"/>
        <v>2.4999999994777659E-3</v>
      </c>
      <c r="P391" s="31">
        <f t="shared" si="72"/>
        <v>2.4999999994777659E-3</v>
      </c>
      <c r="Q391" s="31">
        <f t="shared" si="73"/>
        <v>0.9999999998955531</v>
      </c>
      <c r="R391" s="31">
        <f t="shared" si="74"/>
        <v>0.9999999998955531</v>
      </c>
      <c r="S391">
        <f t="shared" si="75"/>
        <v>4.9999999994777659E-2</v>
      </c>
      <c r="T391" s="31">
        <f t="shared" si="76"/>
        <v>1</v>
      </c>
      <c r="U391" s="31"/>
      <c r="V391" s="31"/>
      <c r="W391" s="31"/>
      <c r="X391" s="31"/>
      <c r="Y391" s="31"/>
    </row>
    <row r="392" spans="1:25" x14ac:dyDescent="0.25">
      <c r="A392" s="31">
        <v>239</v>
      </c>
      <c r="B392" s="31">
        <v>56</v>
      </c>
      <c r="C392" s="31">
        <v>59</v>
      </c>
      <c r="D392" s="35">
        <v>0.39774958946143479</v>
      </c>
      <c r="E392" s="31">
        <v>176.25</v>
      </c>
      <c r="F392" s="31">
        <v>6.25E-2</v>
      </c>
      <c r="G392" s="31">
        <v>250</v>
      </c>
      <c r="H392" s="31">
        <v>1.2195121951219513E-2</v>
      </c>
      <c r="I392" s="36">
        <f t="shared" si="66"/>
        <v>-7.9189024765778919</v>
      </c>
      <c r="J392" s="36">
        <f t="shared" si="67"/>
        <v>1.1980809545802684E-15</v>
      </c>
      <c r="K392" s="36">
        <f t="shared" si="68"/>
        <v>-7.9628265707377617</v>
      </c>
      <c r="L392" s="36">
        <f t="shared" si="69"/>
        <v>8.4076535245359585E-16</v>
      </c>
      <c r="M392" s="36">
        <f t="shared" si="70"/>
        <v>1.1305759050430721E-15</v>
      </c>
      <c r="N392" s="31">
        <v>0.05</v>
      </c>
      <c r="O392" s="35">
        <f t="shared" si="71"/>
        <v>2.4999999999998873E-3</v>
      </c>
      <c r="P392" s="31">
        <f t="shared" si="72"/>
        <v>2.4999999999998873E-3</v>
      </c>
      <c r="Q392" s="31">
        <f t="shared" si="73"/>
        <v>0.99999999999997735</v>
      </c>
      <c r="R392" s="31">
        <f t="shared" si="74"/>
        <v>0.99999999999997735</v>
      </c>
      <c r="S392">
        <f t="shared" si="75"/>
        <v>4.9999999999998872E-2</v>
      </c>
      <c r="T392" s="31">
        <f t="shared" si="76"/>
        <v>1</v>
      </c>
      <c r="U392" s="31"/>
      <c r="V392" s="31"/>
      <c r="W392" s="31"/>
      <c r="X392" s="31"/>
      <c r="Y392" s="31"/>
    </row>
    <row r="393" spans="1:25" x14ac:dyDescent="0.25">
      <c r="A393" s="31">
        <v>240</v>
      </c>
      <c r="B393" s="31">
        <v>57</v>
      </c>
      <c r="C393" s="31">
        <v>59</v>
      </c>
      <c r="D393" s="35">
        <v>0.39635136485074246</v>
      </c>
      <c r="E393" s="31">
        <v>172.5</v>
      </c>
      <c r="F393" s="31">
        <v>6.25E-2</v>
      </c>
      <c r="G393" s="31">
        <v>250</v>
      </c>
      <c r="H393" s="31">
        <v>8.130081300813009E-3</v>
      </c>
      <c r="I393" s="36">
        <f t="shared" si="66"/>
        <v>-10.350860046322605</v>
      </c>
      <c r="J393" s="36">
        <f t="shared" si="67"/>
        <v>2.0737159677180133E-25</v>
      </c>
      <c r="K393" s="36">
        <f t="shared" si="68"/>
        <v>-10.386597845357096</v>
      </c>
      <c r="L393" s="36">
        <f t="shared" si="69"/>
        <v>1.4267529978234374E-25</v>
      </c>
      <c r="M393" s="36">
        <f t="shared" si="70"/>
        <v>1.2089529647198607E-25</v>
      </c>
      <c r="N393" s="31">
        <v>0.05</v>
      </c>
      <c r="O393" s="35">
        <f t="shared" si="71"/>
        <v>2.5000000000000005E-3</v>
      </c>
      <c r="P393" s="31">
        <f t="shared" si="72"/>
        <v>2.5000000000000005E-3</v>
      </c>
      <c r="Q393" s="31">
        <f t="shared" si="73"/>
        <v>1</v>
      </c>
      <c r="R393" s="31">
        <f t="shared" si="74"/>
        <v>1</v>
      </c>
      <c r="S393">
        <f t="shared" si="75"/>
        <v>0.05</v>
      </c>
      <c r="T393" s="31">
        <f t="shared" si="76"/>
        <v>1</v>
      </c>
      <c r="U393" s="31"/>
      <c r="V393" s="31"/>
      <c r="W393" s="31"/>
      <c r="X393" s="31"/>
      <c r="Y393" s="31"/>
    </row>
    <row r="394" spans="1:25" x14ac:dyDescent="0.25">
      <c r="A394" s="31">
        <v>241</v>
      </c>
      <c r="B394" s="31">
        <v>58</v>
      </c>
      <c r="C394" s="31">
        <v>59</v>
      </c>
      <c r="D394" s="35">
        <v>0.39708684503280117</v>
      </c>
      <c r="E394" s="31">
        <v>170.9</v>
      </c>
      <c r="F394" s="31">
        <v>6.25E-2</v>
      </c>
      <c r="G394" s="31">
        <v>250</v>
      </c>
      <c r="H394" s="31">
        <v>4.0650406504065045E-3</v>
      </c>
      <c r="I394" s="36">
        <f t="shared" si="66"/>
        <v>-15.001887673248898</v>
      </c>
      <c r="J394" s="36">
        <f t="shared" si="67"/>
        <v>3.5680287555434957E-51</v>
      </c>
      <c r="K394" s="36">
        <f t="shared" si="68"/>
        <v>-15.027205005794569</v>
      </c>
      <c r="L394" s="36">
        <f t="shared" si="69"/>
        <v>2.4356495141347249E-51</v>
      </c>
      <c r="M394" s="36">
        <f t="shared" si="70"/>
        <v>1.0184194862148458E-51</v>
      </c>
      <c r="N394" s="31">
        <v>0.05</v>
      </c>
      <c r="O394" s="35">
        <f t="shared" si="71"/>
        <v>2.5000000000000005E-3</v>
      </c>
      <c r="P394" s="31">
        <f t="shared" si="72"/>
        <v>2.5000000000000005E-3</v>
      </c>
      <c r="Q394" s="31">
        <f t="shared" si="73"/>
        <v>1</v>
      </c>
      <c r="R394" s="31">
        <f t="shared" si="74"/>
        <v>1</v>
      </c>
      <c r="S394">
        <f t="shared" si="75"/>
        <v>0.05</v>
      </c>
      <c r="T394" s="31">
        <f t="shared" si="76"/>
        <v>1</v>
      </c>
      <c r="U394" s="31"/>
      <c r="V394" s="31"/>
      <c r="W394" s="31"/>
      <c r="X394" s="31"/>
      <c r="Y394" s="31"/>
    </row>
    <row r="395" spans="1:25" x14ac:dyDescent="0.25">
      <c r="A395" s="1"/>
      <c r="B395" s="1"/>
      <c r="C395" s="1"/>
    </row>
    <row r="396" spans="1:25" x14ac:dyDescent="0.25">
      <c r="A396" s="1"/>
      <c r="B396" s="1"/>
      <c r="C396" s="1"/>
    </row>
    <row r="397" spans="1:25" x14ac:dyDescent="0.25">
      <c r="A397" s="1"/>
      <c r="B397" s="1"/>
      <c r="C397" s="1"/>
    </row>
    <row r="398" spans="1:25" x14ac:dyDescent="0.25">
      <c r="A398" s="1"/>
      <c r="B398" s="1"/>
      <c r="C398" s="1"/>
    </row>
    <row r="399" spans="1:25" x14ac:dyDescent="0.25">
      <c r="A399" s="1"/>
      <c r="B399" s="1"/>
      <c r="C399" s="1"/>
    </row>
    <row r="400" spans="1:25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4"/>
  <sheetViews>
    <sheetView workbookViewId="0">
      <selection sqref="A1:S354"/>
    </sheetView>
  </sheetViews>
  <sheetFormatPr defaultRowHeight="15" x14ac:dyDescent="0.25"/>
  <cols>
    <col min="1" max="1" width="14.85546875" customWidth="1"/>
    <col min="2" max="2" width="15.42578125" customWidth="1"/>
    <col min="3" max="3" width="8.140625" customWidth="1"/>
    <col min="9" max="12" width="0" hidden="1" customWidth="1"/>
    <col min="15" max="15" width="0" hidden="1" customWidth="1"/>
    <col min="16" max="16" width="11.85546875" bestFit="1" customWidth="1"/>
    <col min="17" max="17" width="9.140625" customWidth="1"/>
    <col min="18" max="18" width="17.140625" bestFit="1" customWidth="1"/>
    <col min="19" max="19" width="17.140625" customWidth="1"/>
    <col min="21" max="21" width="13.5703125" bestFit="1" customWidth="1"/>
  </cols>
  <sheetData>
    <row r="1" spans="1:26" x14ac:dyDescent="0.25">
      <c r="A1" s="31" t="s">
        <v>14</v>
      </c>
      <c r="B1" s="31" t="s">
        <v>15</v>
      </c>
      <c r="C1" s="31" t="s">
        <v>16</v>
      </c>
      <c r="D1" s="31" t="s">
        <v>2</v>
      </c>
      <c r="E1" s="31" t="s">
        <v>6</v>
      </c>
      <c r="F1" s="31" t="s">
        <v>3</v>
      </c>
      <c r="G1" s="31" t="s">
        <v>0</v>
      </c>
      <c r="H1" s="31" t="s">
        <v>1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4</v>
      </c>
      <c r="N1" s="31" t="s">
        <v>5</v>
      </c>
      <c r="O1" s="31"/>
      <c r="P1" s="31"/>
      <c r="Q1" s="31" t="s">
        <v>39</v>
      </c>
      <c r="R1" s="31" t="s">
        <v>59</v>
      </c>
      <c r="S1" s="31" t="s">
        <v>42</v>
      </c>
      <c r="U1">
        <f>AVERAGE(P283:P305)</f>
        <v>10.350193494989583</v>
      </c>
    </row>
    <row r="2" spans="1:26" x14ac:dyDescent="0.25">
      <c r="A2" s="31">
        <v>1</v>
      </c>
      <c r="B2" s="31">
        <v>1</v>
      </c>
      <c r="C2" s="31">
        <v>19</v>
      </c>
      <c r="D2" s="35">
        <v>0.42872873063278027</v>
      </c>
      <c r="E2" s="35">
        <v>307.10000000000002</v>
      </c>
      <c r="F2" s="31">
        <v>6.25E-2</v>
      </c>
      <c r="G2" s="31">
        <v>310</v>
      </c>
      <c r="H2" s="33">
        <v>7.3170731707317069E-2</v>
      </c>
      <c r="I2" s="36">
        <f>(LN(E2/G2)+(F2+(D2^2)/2)*H2)/(D2*H2^0.5)</f>
        <v>1.637467344725756E-2</v>
      </c>
      <c r="J2" s="36">
        <f>NORMSDIST(I2)</f>
        <v>0.50653225764894172</v>
      </c>
      <c r="K2" s="36">
        <f>I2-(D2*H2^(0.5))</f>
        <v>-9.9596829929069736E-2</v>
      </c>
      <c r="L2" s="36">
        <f>NORMSDIST(K2)</f>
        <v>0.46033220533155539</v>
      </c>
      <c r="M2" s="36">
        <f>(E2*J2)-(G2*(EXP(-F2*H2))*L2)</f>
        <v>13.504187814239685</v>
      </c>
      <c r="N2" s="35">
        <v>8.85</v>
      </c>
      <c r="O2" s="31">
        <f>(N2-M2)^2</f>
        <v>21.661464210217183</v>
      </c>
      <c r="P2" s="31">
        <f>(M2-N2)^2</f>
        <v>21.661464210217183</v>
      </c>
      <c r="Q2" s="31">
        <f>ABS(N2-M2)/N2</f>
        <v>0.52589692816267641</v>
      </c>
      <c r="R2" s="38">
        <f>N2-M2</f>
        <v>-4.6541878142396857</v>
      </c>
      <c r="S2" s="37">
        <f>IF(R2&lt;0,1,0)</f>
        <v>1</v>
      </c>
    </row>
    <row r="3" spans="1:26" x14ac:dyDescent="0.25">
      <c r="A3" s="31">
        <v>1</v>
      </c>
      <c r="B3" s="31">
        <v>1</v>
      </c>
      <c r="C3" s="31">
        <v>37</v>
      </c>
      <c r="D3" s="35">
        <v>0.42872873063278027</v>
      </c>
      <c r="E3" s="35">
        <v>307.10000000000002</v>
      </c>
      <c r="F3" s="31">
        <v>6.25E-2</v>
      </c>
      <c r="G3" s="31">
        <v>310</v>
      </c>
      <c r="H3" s="33">
        <v>0.14634146341463414</v>
      </c>
      <c r="I3" s="36">
        <f t="shared" ref="I3:I66" si="0">(LN(E3/G3)+(F3+(D3^2)/2)*H3)/(D3*H3^0.5)</f>
        <v>8.0464507663043111E-2</v>
      </c>
      <c r="J3" s="36">
        <f t="shared" ref="J3:J66" si="1">NORMSDIST(I3)</f>
        <v>0.53206608827179369</v>
      </c>
      <c r="K3" s="36">
        <f t="shared" ref="K3:K66" si="2">I3-(D3*H3^(0.5))</f>
        <v>-8.354396526055613E-2</v>
      </c>
      <c r="L3" s="36">
        <f t="shared" ref="L3:L66" si="3">NORMSDIST(K3)</f>
        <v>0.46670951016634754</v>
      </c>
      <c r="M3" s="36">
        <f t="shared" ref="M3:M66" si="4">(E3*J3)-(G3*(EXP(-F3*H3))*L3)</f>
        <v>20.034806532220017</v>
      </c>
      <c r="N3" s="35">
        <v>15.95</v>
      </c>
      <c r="O3" s="31">
        <f t="shared" ref="O3:O66" si="5">(N3-M3)^2</f>
        <v>16.685644405667325</v>
      </c>
      <c r="P3" s="31">
        <f t="shared" ref="P3:P66" si="6">(M3-N3)^2</f>
        <v>16.685644405667325</v>
      </c>
      <c r="Q3" s="31">
        <f t="shared" ref="Q3:Q66" si="7">ABS(N3-M3)/N3</f>
        <v>0.25610072302319864</v>
      </c>
      <c r="R3" s="38">
        <f t="shared" ref="R3:R66" si="8">N3-M3</f>
        <v>-4.0848065322200178</v>
      </c>
      <c r="S3" s="37">
        <f t="shared" ref="S3:S66" si="9">IF(R3&lt;0,1,0)</f>
        <v>1</v>
      </c>
      <c r="U3" s="3" t="s">
        <v>68</v>
      </c>
      <c r="V3" s="3">
        <v>10.35019</v>
      </c>
    </row>
    <row r="4" spans="1:26" x14ac:dyDescent="0.25">
      <c r="A4" s="31">
        <v>2</v>
      </c>
      <c r="B4" s="31">
        <v>2</v>
      </c>
      <c r="C4" s="31">
        <v>19</v>
      </c>
      <c r="D4" s="35">
        <v>0.42882408538083999</v>
      </c>
      <c r="E4" s="35">
        <v>303.25</v>
      </c>
      <c r="F4" s="31">
        <v>6.25E-2</v>
      </c>
      <c r="G4" s="31">
        <v>310</v>
      </c>
      <c r="H4" s="33">
        <v>6.910569105691057E-2</v>
      </c>
      <c r="I4" s="36">
        <f t="shared" si="0"/>
        <v>-0.10061037388283361</v>
      </c>
      <c r="J4" s="36">
        <f t="shared" si="1"/>
        <v>0.45992988066451823</v>
      </c>
      <c r="K4" s="36">
        <f t="shared" si="2"/>
        <v>-0.21333948359549973</v>
      </c>
      <c r="L4" s="36">
        <f t="shared" si="3"/>
        <v>0.41553108944711703</v>
      </c>
      <c r="M4" s="36">
        <f t="shared" si="4"/>
        <v>11.214262848211291</v>
      </c>
      <c r="N4" s="35">
        <v>7.1</v>
      </c>
      <c r="O4" s="31">
        <f t="shared" si="5"/>
        <v>16.927158784171688</v>
      </c>
      <c r="P4" s="31">
        <f t="shared" si="6"/>
        <v>16.927158784171688</v>
      </c>
      <c r="Q4" s="31">
        <f t="shared" si="7"/>
        <v>0.57947364059313966</v>
      </c>
      <c r="R4" s="38">
        <f t="shared" si="8"/>
        <v>-4.1142628482112915</v>
      </c>
      <c r="S4" s="37">
        <f t="shared" si="9"/>
        <v>1</v>
      </c>
    </row>
    <row r="5" spans="1:26" x14ac:dyDescent="0.25">
      <c r="A5" s="31">
        <v>2</v>
      </c>
      <c r="B5" s="31">
        <v>2</v>
      </c>
      <c r="C5" s="31">
        <v>37</v>
      </c>
      <c r="D5" s="35">
        <v>0.42882408538083999</v>
      </c>
      <c r="E5" s="35">
        <v>303.25</v>
      </c>
      <c r="F5" s="31">
        <v>6.25E-2</v>
      </c>
      <c r="G5" s="31">
        <v>310</v>
      </c>
      <c r="H5" s="33">
        <v>0.14227642276422764</v>
      </c>
      <c r="I5" s="36">
        <f t="shared" si="0"/>
        <v>-2.5261558315126212E-4</v>
      </c>
      <c r="J5" s="36">
        <f t="shared" si="1"/>
        <v>0.49989922096426453</v>
      </c>
      <c r="K5" s="36">
        <f t="shared" si="2"/>
        <v>-0.16200311811557563</v>
      </c>
      <c r="L5" s="36">
        <f t="shared" si="3"/>
        <v>0.43565169920352464</v>
      </c>
      <c r="M5" s="36">
        <f t="shared" si="4"/>
        <v>17.738008293088882</v>
      </c>
      <c r="N5" s="35">
        <v>14.45</v>
      </c>
      <c r="O5" s="31">
        <f t="shared" si="5"/>
        <v>10.810998535421266</v>
      </c>
      <c r="P5" s="31">
        <f t="shared" si="6"/>
        <v>10.810998535421266</v>
      </c>
      <c r="Q5" s="31">
        <f t="shared" si="7"/>
        <v>0.22754382651134136</v>
      </c>
      <c r="R5" s="38">
        <f t="shared" si="8"/>
        <v>-3.2880082930888825</v>
      </c>
      <c r="S5" s="37">
        <f t="shared" si="9"/>
        <v>1</v>
      </c>
    </row>
    <row r="6" spans="1:26" x14ac:dyDescent="0.25">
      <c r="A6" s="31">
        <v>3</v>
      </c>
      <c r="B6" s="31">
        <v>3</v>
      </c>
      <c r="C6" s="31">
        <v>19</v>
      </c>
      <c r="D6" s="35">
        <v>0.42915957387263265</v>
      </c>
      <c r="E6" s="35">
        <v>302.85000000000002</v>
      </c>
      <c r="F6" s="31">
        <v>6.25E-2</v>
      </c>
      <c r="G6" s="31">
        <v>310</v>
      </c>
      <c r="H6" s="33">
        <v>6.5040650406504072E-2</v>
      </c>
      <c r="I6" s="36">
        <f t="shared" si="0"/>
        <v>-0.12133609138553907</v>
      </c>
      <c r="J6" s="36">
        <f t="shared" si="1"/>
        <v>0.45171241719914146</v>
      </c>
      <c r="K6" s="36">
        <f t="shared" si="2"/>
        <v>-0.23078495158128948</v>
      </c>
      <c r="L6" s="36">
        <f t="shared" si="3"/>
        <v>0.40874093629025354</v>
      </c>
      <c r="M6" s="36">
        <f t="shared" si="4"/>
        <v>10.605449846931847</v>
      </c>
      <c r="N6" s="35">
        <v>6.8</v>
      </c>
      <c r="O6" s="31">
        <f t="shared" si="5"/>
        <v>14.481448537513623</v>
      </c>
      <c r="P6" s="31">
        <f t="shared" si="6"/>
        <v>14.481448537513623</v>
      </c>
      <c r="Q6" s="31">
        <f t="shared" si="7"/>
        <v>0.55962497748997764</v>
      </c>
      <c r="R6" s="38">
        <f t="shared" si="8"/>
        <v>-3.8054498469318476</v>
      </c>
      <c r="S6" s="37">
        <f t="shared" si="9"/>
        <v>1</v>
      </c>
    </row>
    <row r="7" spans="1:26" ht="15.75" thickBot="1" x14ac:dyDescent="0.3">
      <c r="A7" s="31">
        <v>3</v>
      </c>
      <c r="B7" s="31">
        <v>3</v>
      </c>
      <c r="C7" s="31">
        <v>37</v>
      </c>
      <c r="D7" s="35">
        <v>0.42915957387263265</v>
      </c>
      <c r="E7" s="35">
        <v>302.85000000000002</v>
      </c>
      <c r="F7" s="31">
        <v>6.25E-2</v>
      </c>
      <c r="G7" s="31">
        <v>310</v>
      </c>
      <c r="H7" s="33">
        <v>0.13821138211382114</v>
      </c>
      <c r="I7" s="36">
        <f t="shared" si="0"/>
        <v>-1.2339307449090196E-2</v>
      </c>
      <c r="J7" s="36">
        <f t="shared" si="1"/>
        <v>0.4950774534646013</v>
      </c>
      <c r="K7" s="36">
        <f t="shared" si="2"/>
        <v>-0.17188706713585752</v>
      </c>
      <c r="L7" s="36">
        <f t="shared" si="3"/>
        <v>0.43176315709506874</v>
      </c>
      <c r="M7" s="36">
        <f t="shared" si="4"/>
        <v>17.238843741249013</v>
      </c>
      <c r="N7" s="35">
        <v>14.3</v>
      </c>
      <c r="O7" s="31">
        <f t="shared" si="5"/>
        <v>8.6368025354784947</v>
      </c>
      <c r="P7" s="31">
        <f t="shared" si="6"/>
        <v>8.6368025354784947</v>
      </c>
      <c r="Q7" s="31">
        <f t="shared" si="7"/>
        <v>0.2055135483390918</v>
      </c>
      <c r="R7" s="38">
        <f t="shared" si="8"/>
        <v>-2.9388437412490127</v>
      </c>
      <c r="S7" s="37">
        <f t="shared" si="9"/>
        <v>1</v>
      </c>
      <c r="X7" t="s">
        <v>36</v>
      </c>
      <c r="Y7" t="s">
        <v>55</v>
      </c>
      <c r="Z7" t="s">
        <v>56</v>
      </c>
    </row>
    <row r="8" spans="1:26" ht="15.75" thickBot="1" x14ac:dyDescent="0.3">
      <c r="A8" s="31">
        <v>4</v>
      </c>
      <c r="B8" s="31">
        <v>4</v>
      </c>
      <c r="C8" s="31">
        <v>19</v>
      </c>
      <c r="D8" s="35">
        <v>0.4281240605290304</v>
      </c>
      <c r="E8" s="35">
        <v>308.5</v>
      </c>
      <c r="F8" s="31">
        <v>6.25E-2</v>
      </c>
      <c r="G8" s="31">
        <v>310</v>
      </c>
      <c r="H8" s="33">
        <v>6.097560975609756E-2</v>
      </c>
      <c r="I8" s="36">
        <f t="shared" si="0"/>
        <v>4.3026263442824807E-2</v>
      </c>
      <c r="J8" s="36">
        <f t="shared" si="1"/>
        <v>0.51715970098228481</v>
      </c>
      <c r="K8" s="36">
        <f t="shared" si="2"/>
        <v>-6.2691437962756114E-2</v>
      </c>
      <c r="L8" s="36">
        <f t="shared" si="3"/>
        <v>0.47500610774965257</v>
      </c>
      <c r="M8" s="36">
        <f t="shared" si="4"/>
        <v>12.851979772945469</v>
      </c>
      <c r="N8" s="35">
        <v>9.85</v>
      </c>
      <c r="O8" s="31">
        <f t="shared" si="5"/>
        <v>9.0118825571737347</v>
      </c>
      <c r="P8" s="31">
        <f t="shared" si="6"/>
        <v>9.0118825571737347</v>
      </c>
      <c r="Q8" s="31">
        <f t="shared" si="7"/>
        <v>0.30476952009598679</v>
      </c>
      <c r="R8" s="38">
        <f t="shared" si="8"/>
        <v>-3.0019797729454698</v>
      </c>
      <c r="S8" s="37">
        <f t="shared" si="9"/>
        <v>1</v>
      </c>
      <c r="U8" s="5" t="s">
        <v>9</v>
      </c>
      <c r="V8" s="6">
        <f>AVERAGE(P2:P346)</f>
        <v>5.4207539585254771</v>
      </c>
      <c r="X8">
        <f>SUM(Q2:Q354)*(100/353)</f>
        <v>28.506390717007267</v>
      </c>
    </row>
    <row r="9" spans="1:26" ht="15.75" thickBot="1" x14ac:dyDescent="0.3">
      <c r="A9" s="31">
        <v>4</v>
      </c>
      <c r="B9" s="31">
        <v>4</v>
      </c>
      <c r="C9" s="31">
        <v>37</v>
      </c>
      <c r="D9" s="35">
        <v>0.4281240605290304</v>
      </c>
      <c r="E9" s="35">
        <v>308.5</v>
      </c>
      <c r="F9" s="31">
        <v>6.25E-2</v>
      </c>
      <c r="G9" s="31">
        <v>310</v>
      </c>
      <c r="H9" s="33">
        <v>0.13414634146341464</v>
      </c>
      <c r="I9" s="36">
        <f t="shared" si="0"/>
        <v>0.10093797380308211</v>
      </c>
      <c r="J9" s="36">
        <f t="shared" si="1"/>
        <v>0.54020015085174267</v>
      </c>
      <c r="K9" s="36">
        <f t="shared" si="2"/>
        <v>-5.586671764157794E-2</v>
      </c>
      <c r="L9" s="36">
        <f t="shared" si="3"/>
        <v>0.47772399243905717</v>
      </c>
      <c r="M9" s="36">
        <f t="shared" si="4"/>
        <v>19.793763767039707</v>
      </c>
      <c r="N9" s="35">
        <v>16.5</v>
      </c>
      <c r="O9" s="31">
        <f t="shared" si="5"/>
        <v>10.848879753063599</v>
      </c>
      <c r="P9" s="31">
        <f t="shared" si="6"/>
        <v>10.848879753063599</v>
      </c>
      <c r="Q9" s="31">
        <f t="shared" si="7"/>
        <v>0.19962204648725496</v>
      </c>
      <c r="R9" s="38">
        <f t="shared" si="8"/>
        <v>-3.2937637670397066</v>
      </c>
      <c r="S9" s="37">
        <f t="shared" si="9"/>
        <v>1</v>
      </c>
    </row>
    <row r="10" spans="1:26" ht="15.75" thickBot="1" x14ac:dyDescent="0.3">
      <c r="A10" s="31">
        <v>5</v>
      </c>
      <c r="B10" s="31">
        <v>5</v>
      </c>
      <c r="C10" s="31">
        <v>19</v>
      </c>
      <c r="D10" s="35">
        <v>0.42882177082612133</v>
      </c>
      <c r="E10" s="35">
        <v>306.35000000000002</v>
      </c>
      <c r="F10" s="31">
        <v>6.25E-2</v>
      </c>
      <c r="G10" s="31">
        <v>310</v>
      </c>
      <c r="H10" s="33">
        <v>5.6910569105691054E-2</v>
      </c>
      <c r="I10" s="36">
        <f t="shared" si="0"/>
        <v>-2.9858999932125273E-2</v>
      </c>
      <c r="J10" s="36">
        <f t="shared" si="1"/>
        <v>0.48808975228602774</v>
      </c>
      <c r="K10" s="36">
        <f t="shared" si="2"/>
        <v>-0.1321584479092876</v>
      </c>
      <c r="L10" s="36">
        <f t="shared" si="3"/>
        <v>0.4474294832670157</v>
      </c>
      <c r="M10" s="36">
        <f t="shared" si="4"/>
        <v>11.315634094172964</v>
      </c>
      <c r="N10" s="35">
        <v>8</v>
      </c>
      <c r="O10" s="31">
        <f t="shared" si="5"/>
        <v>10.993429446442171</v>
      </c>
      <c r="P10" s="31">
        <f t="shared" si="6"/>
        <v>10.993429446442171</v>
      </c>
      <c r="Q10" s="31">
        <f t="shared" si="7"/>
        <v>0.41445426177162048</v>
      </c>
      <c r="R10" s="38">
        <f t="shared" si="8"/>
        <v>-3.3156340941729638</v>
      </c>
      <c r="S10" s="37">
        <f t="shared" si="9"/>
        <v>1</v>
      </c>
      <c r="U10" s="5" t="s">
        <v>30</v>
      </c>
      <c r="V10" s="7">
        <v>2.8503399272044874</v>
      </c>
      <c r="X10">
        <v>16.573294898637005</v>
      </c>
    </row>
    <row r="11" spans="1:26" ht="15.75" thickBot="1" x14ac:dyDescent="0.3">
      <c r="A11" s="31">
        <v>5</v>
      </c>
      <c r="B11" s="31">
        <v>5</v>
      </c>
      <c r="C11" s="31">
        <v>37</v>
      </c>
      <c r="D11" s="35">
        <v>0.42882177082612133</v>
      </c>
      <c r="E11" s="35">
        <v>306.35000000000002</v>
      </c>
      <c r="F11" s="31">
        <v>6.25E-2</v>
      </c>
      <c r="G11" s="31">
        <v>310</v>
      </c>
      <c r="H11" s="33">
        <v>0.13008130081300814</v>
      </c>
      <c r="I11" s="36">
        <f t="shared" si="0"/>
        <v>5.3317642336522954E-2</v>
      </c>
      <c r="J11" s="36">
        <f t="shared" si="1"/>
        <v>0.52126058817859011</v>
      </c>
      <c r="K11" s="36">
        <f t="shared" si="2"/>
        <v>-0.10134458543876912</v>
      </c>
      <c r="L11" s="36">
        <f t="shared" si="3"/>
        <v>0.45963846214967535</v>
      </c>
      <c r="M11" s="36">
        <f t="shared" si="4"/>
        <v>18.353999959352336</v>
      </c>
      <c r="N11" s="35">
        <v>16.149999999999999</v>
      </c>
      <c r="O11" s="31">
        <f t="shared" si="5"/>
        <v>4.8576158208251057</v>
      </c>
      <c r="P11" s="31">
        <f t="shared" si="6"/>
        <v>4.8576158208251057</v>
      </c>
      <c r="Q11" s="31">
        <f t="shared" si="7"/>
        <v>0.136470585718411</v>
      </c>
      <c r="R11" s="38">
        <f t="shared" si="8"/>
        <v>-2.2039999593523376</v>
      </c>
      <c r="S11" s="37">
        <f t="shared" si="9"/>
        <v>1</v>
      </c>
    </row>
    <row r="12" spans="1:26" ht="15.75" thickBot="1" x14ac:dyDescent="0.3">
      <c r="A12" s="31">
        <v>6</v>
      </c>
      <c r="B12" s="31">
        <v>6</v>
      </c>
      <c r="C12" s="31">
        <v>19</v>
      </c>
      <c r="D12" s="35">
        <v>0.42815716335626008</v>
      </c>
      <c r="E12" s="35">
        <v>305.8</v>
      </c>
      <c r="F12" s="31">
        <v>6.25E-2</v>
      </c>
      <c r="G12" s="31">
        <v>310</v>
      </c>
      <c r="H12" s="33">
        <v>5.2845528455284556E-2</v>
      </c>
      <c r="I12" s="36">
        <f t="shared" si="0"/>
        <v>-5.5822720331080433E-2</v>
      </c>
      <c r="J12" s="36">
        <f t="shared" si="1"/>
        <v>0.477741517478041</v>
      </c>
      <c r="K12" s="36">
        <f t="shared" si="2"/>
        <v>-0.1542481540139507</v>
      </c>
      <c r="L12" s="36">
        <f t="shared" si="3"/>
        <v>0.43870703753351681</v>
      </c>
      <c r="M12" s="36">
        <f t="shared" si="4"/>
        <v>10.542617721174821</v>
      </c>
      <c r="N12" s="35">
        <v>7.4</v>
      </c>
      <c r="O12" s="31">
        <f t="shared" si="5"/>
        <v>9.8760461414420231</v>
      </c>
      <c r="P12" s="31">
        <f t="shared" si="6"/>
        <v>9.8760461414420231</v>
      </c>
      <c r="Q12" s="31">
        <f t="shared" si="7"/>
        <v>0.42467807042902983</v>
      </c>
      <c r="R12" s="38">
        <f t="shared" si="8"/>
        <v>-3.1426177211748207</v>
      </c>
      <c r="S12" s="37">
        <f t="shared" si="9"/>
        <v>1</v>
      </c>
      <c r="U12" s="5" t="s">
        <v>31</v>
      </c>
      <c r="V12" s="6">
        <f>AVERAGE(O2:O130)</f>
        <v>9.7929202695383566</v>
      </c>
      <c r="X12">
        <f>SUM(Q2:Q130)*(100/129)</f>
        <v>49.227425316347826</v>
      </c>
    </row>
    <row r="13" spans="1:26" x14ac:dyDescent="0.25">
      <c r="A13" s="31">
        <v>6</v>
      </c>
      <c r="B13" s="31">
        <v>6</v>
      </c>
      <c r="C13" s="31">
        <v>37</v>
      </c>
      <c r="D13" s="35">
        <v>0.42815716335626008</v>
      </c>
      <c r="E13" s="35">
        <v>305.8</v>
      </c>
      <c r="F13" s="31">
        <v>6.25E-2</v>
      </c>
      <c r="G13" s="31">
        <v>310</v>
      </c>
      <c r="H13" s="33">
        <v>0.12601626016260162</v>
      </c>
      <c r="I13" s="36">
        <f t="shared" si="0"/>
        <v>3.8065345386506882E-2</v>
      </c>
      <c r="J13" s="36">
        <f t="shared" si="1"/>
        <v>0.51518220917533331</v>
      </c>
      <c r="K13" s="36">
        <f t="shared" si="2"/>
        <v>-0.1139251770572636</v>
      </c>
      <c r="L13" s="36">
        <f t="shared" si="3"/>
        <v>0.45464855354744649</v>
      </c>
      <c r="M13" s="36">
        <f t="shared" si="4"/>
        <v>17.707362032348584</v>
      </c>
      <c r="N13" s="35">
        <v>15.1</v>
      </c>
      <c r="O13" s="31">
        <f t="shared" si="5"/>
        <v>6.7983367677329403</v>
      </c>
      <c r="P13" s="31">
        <f t="shared" si="6"/>
        <v>6.7983367677329403</v>
      </c>
      <c r="Q13" s="31">
        <f t="shared" si="7"/>
        <v>0.17267298227474071</v>
      </c>
      <c r="R13" s="38">
        <f t="shared" si="8"/>
        <v>-2.6073620323485844</v>
      </c>
      <c r="S13" s="37">
        <f t="shared" si="9"/>
        <v>1</v>
      </c>
    </row>
    <row r="14" spans="1:26" x14ac:dyDescent="0.25">
      <c r="A14" s="31">
        <v>7</v>
      </c>
      <c r="B14" s="31">
        <v>7</v>
      </c>
      <c r="C14" s="31">
        <v>37</v>
      </c>
      <c r="D14" s="35">
        <v>0.42803591739554103</v>
      </c>
      <c r="E14" s="35">
        <v>304.3</v>
      </c>
      <c r="F14" s="31">
        <v>6.25E-2</v>
      </c>
      <c r="G14" s="31">
        <v>310</v>
      </c>
      <c r="H14" s="33">
        <v>4.878048780487805E-2</v>
      </c>
      <c r="I14" s="36">
        <f t="shared" si="0"/>
        <v>-0.11678782339726937</v>
      </c>
      <c r="J14" s="36">
        <f t="shared" si="1"/>
        <v>0.45351409661871434</v>
      </c>
      <c r="K14" s="36">
        <f t="shared" si="2"/>
        <v>-0.21132514254294249</v>
      </c>
      <c r="L14" s="36">
        <f t="shared" si="3"/>
        <v>0.41631678250110254</v>
      </c>
      <c r="M14" s="36">
        <f t="shared" si="4"/>
        <v>9.339007962599311</v>
      </c>
      <c r="N14" s="35">
        <v>6.4</v>
      </c>
      <c r="O14" s="31">
        <f t="shared" si="5"/>
        <v>8.6377678042221504</v>
      </c>
      <c r="P14" s="31">
        <f t="shared" si="6"/>
        <v>8.6377678042221504</v>
      </c>
      <c r="Q14" s="31">
        <f t="shared" si="7"/>
        <v>0.45921999415614229</v>
      </c>
      <c r="R14" s="38">
        <f t="shared" si="8"/>
        <v>-2.9390079625993106</v>
      </c>
      <c r="S14" s="37">
        <f t="shared" si="9"/>
        <v>1</v>
      </c>
    </row>
    <row r="15" spans="1:26" x14ac:dyDescent="0.25">
      <c r="A15" s="31">
        <v>8</v>
      </c>
      <c r="B15" s="31">
        <v>8</v>
      </c>
      <c r="C15" s="31">
        <v>19</v>
      </c>
      <c r="D15" s="35">
        <v>0.42803591739554103</v>
      </c>
      <c r="E15" s="35">
        <v>304.3</v>
      </c>
      <c r="F15" s="31">
        <v>6.25E-2</v>
      </c>
      <c r="G15" s="31">
        <v>310</v>
      </c>
      <c r="H15" s="33">
        <v>0.12195121951219512</v>
      </c>
      <c r="I15" s="36">
        <f t="shared" si="0"/>
        <v>1.5744370093353258E-3</v>
      </c>
      <c r="J15" s="36">
        <f t="shared" si="1"/>
        <v>0.50062810923135437</v>
      </c>
      <c r="K15" s="36">
        <f t="shared" si="2"/>
        <v>-0.1479021891839499</v>
      </c>
      <c r="L15" s="36">
        <f t="shared" si="3"/>
        <v>0.44120998024553315</v>
      </c>
      <c r="M15" s="36">
        <f t="shared" si="4"/>
        <v>16.604570015386599</v>
      </c>
      <c r="N15" s="35">
        <v>14.55</v>
      </c>
      <c r="O15" s="31">
        <f t="shared" si="5"/>
        <v>4.2212579481256887</v>
      </c>
      <c r="P15" s="31">
        <f t="shared" si="6"/>
        <v>4.2212579481256887</v>
      </c>
      <c r="Q15" s="31">
        <f t="shared" si="7"/>
        <v>0.14120756119495523</v>
      </c>
      <c r="R15" s="38">
        <f t="shared" si="8"/>
        <v>-2.0545700153865987</v>
      </c>
      <c r="S15" s="37">
        <f t="shared" si="9"/>
        <v>1</v>
      </c>
    </row>
    <row r="16" spans="1:26" x14ac:dyDescent="0.25">
      <c r="A16" s="31">
        <v>8</v>
      </c>
      <c r="B16" s="31">
        <v>8</v>
      </c>
      <c r="C16" s="31">
        <v>37</v>
      </c>
      <c r="D16" s="35">
        <v>0.42766165932716182</v>
      </c>
      <c r="E16" s="35">
        <v>301.10000000000002</v>
      </c>
      <c r="F16" s="31">
        <v>6.25E-2</v>
      </c>
      <c r="G16" s="31">
        <v>310</v>
      </c>
      <c r="H16" s="33">
        <v>4.4715447154471545E-2</v>
      </c>
      <c r="I16" s="36">
        <f t="shared" si="0"/>
        <v>-0.2459935085636894</v>
      </c>
      <c r="J16" s="36">
        <f t="shared" si="1"/>
        <v>0.4028436287754662</v>
      </c>
      <c r="K16" s="36">
        <f t="shared" si="2"/>
        <v>-0.33642695989497112</v>
      </c>
      <c r="L16" s="36">
        <f t="shared" si="3"/>
        <v>0.3682744610178772</v>
      </c>
      <c r="M16" s="36">
        <f t="shared" si="4"/>
        <v>7.4497472050949511</v>
      </c>
      <c r="N16" s="35">
        <v>5</v>
      </c>
      <c r="O16" s="31">
        <f t="shared" si="5"/>
        <v>6.0012613688705247</v>
      </c>
      <c r="P16" s="31">
        <f t="shared" si="6"/>
        <v>6.0012613688705247</v>
      </c>
      <c r="Q16" s="31">
        <f t="shared" si="7"/>
        <v>0.48994944101899024</v>
      </c>
      <c r="R16" s="38">
        <f t="shared" si="8"/>
        <v>-2.4497472050949511</v>
      </c>
      <c r="S16" s="37">
        <f t="shared" si="9"/>
        <v>1</v>
      </c>
    </row>
    <row r="17" spans="1:19" x14ac:dyDescent="0.25">
      <c r="A17" s="31">
        <v>9</v>
      </c>
      <c r="B17" s="31">
        <v>9</v>
      </c>
      <c r="C17" s="31">
        <v>19</v>
      </c>
      <c r="D17" s="35">
        <v>0.42766165932716182</v>
      </c>
      <c r="E17" s="35">
        <v>301.10000000000002</v>
      </c>
      <c r="F17" s="31">
        <v>6.25E-2</v>
      </c>
      <c r="G17" s="31">
        <v>310</v>
      </c>
      <c r="H17" s="33">
        <v>0.11788617886178862</v>
      </c>
      <c r="I17" s="36">
        <f t="shared" si="0"/>
        <v>-7.4788396913839178E-2</v>
      </c>
      <c r="J17" s="36">
        <f t="shared" si="1"/>
        <v>0.47019153694177152</v>
      </c>
      <c r="K17" s="36">
        <f t="shared" si="2"/>
        <v>-0.22162413212063775</v>
      </c>
      <c r="L17" s="36">
        <f t="shared" si="3"/>
        <v>0.41230324745251551</v>
      </c>
      <c r="M17" s="36">
        <f t="shared" si="4"/>
        <v>14.698923381643112</v>
      </c>
      <c r="N17" s="35">
        <v>12.95</v>
      </c>
      <c r="O17" s="31">
        <f t="shared" si="5"/>
        <v>3.0587329948579822</v>
      </c>
      <c r="P17" s="31">
        <f t="shared" si="6"/>
        <v>3.0587329948579822</v>
      </c>
      <c r="Q17" s="31">
        <f t="shared" si="7"/>
        <v>0.13505199858247979</v>
      </c>
      <c r="R17" s="38">
        <f t="shared" si="8"/>
        <v>-1.7489233816431131</v>
      </c>
      <c r="S17" s="37">
        <f t="shared" si="9"/>
        <v>1</v>
      </c>
    </row>
    <row r="18" spans="1:19" x14ac:dyDescent="0.25">
      <c r="A18" s="31">
        <v>9</v>
      </c>
      <c r="B18" s="31">
        <v>9</v>
      </c>
      <c r="C18" s="31">
        <v>37</v>
      </c>
      <c r="D18" s="35">
        <v>0.42791343049321634</v>
      </c>
      <c r="E18" s="35">
        <v>302.2</v>
      </c>
      <c r="F18" s="31">
        <v>6.25E-2</v>
      </c>
      <c r="G18" s="31">
        <v>310</v>
      </c>
      <c r="H18" s="33">
        <v>4.065040650406504E-2</v>
      </c>
      <c r="I18" s="36">
        <f t="shared" si="0"/>
        <v>-0.2227841312272098</v>
      </c>
      <c r="J18" s="36">
        <f t="shared" si="1"/>
        <v>0.41185175954511416</v>
      </c>
      <c r="K18" s="36">
        <f t="shared" si="2"/>
        <v>-0.30905980585440085</v>
      </c>
      <c r="L18" s="36">
        <f t="shared" si="3"/>
        <v>0.37863801681965725</v>
      </c>
      <c r="M18" s="36">
        <f t="shared" si="4"/>
        <v>7.3816539275843809</v>
      </c>
      <c r="N18" s="35">
        <v>4.75</v>
      </c>
      <c r="O18" s="31">
        <f t="shared" si="5"/>
        <v>6.9256023945702978</v>
      </c>
      <c r="P18" s="31">
        <f t="shared" si="6"/>
        <v>6.9256023945702978</v>
      </c>
      <c r="Q18" s="31">
        <f t="shared" si="7"/>
        <v>0.55403240580723812</v>
      </c>
      <c r="R18" s="38">
        <f t="shared" si="8"/>
        <v>-2.6316539275843809</v>
      </c>
      <c r="S18" s="37">
        <f t="shared" si="9"/>
        <v>1</v>
      </c>
    </row>
    <row r="19" spans="1:19" x14ac:dyDescent="0.25">
      <c r="A19" s="31">
        <v>10</v>
      </c>
      <c r="B19" s="31">
        <v>10</v>
      </c>
      <c r="C19" s="31">
        <v>19</v>
      </c>
      <c r="D19" s="35">
        <v>0.42791343049321634</v>
      </c>
      <c r="E19" s="35">
        <v>302.2</v>
      </c>
      <c r="F19" s="31">
        <v>6.25E-2</v>
      </c>
      <c r="G19" s="31">
        <v>310</v>
      </c>
      <c r="H19" s="33">
        <v>0.11382113821138211</v>
      </c>
      <c r="I19" s="36">
        <f t="shared" si="0"/>
        <v>-5.5057927110316048E-2</v>
      </c>
      <c r="J19" s="36">
        <f t="shared" si="1"/>
        <v>0.47804615728727051</v>
      </c>
      <c r="K19" s="36">
        <f t="shared" si="2"/>
        <v>-0.19942474355597789</v>
      </c>
      <c r="L19" s="36">
        <f t="shared" si="3"/>
        <v>0.4209652533189665</v>
      </c>
      <c r="M19" s="36">
        <f t="shared" si="4"/>
        <v>14.891374138505427</v>
      </c>
      <c r="N19" s="35">
        <v>13.05</v>
      </c>
      <c r="O19" s="31">
        <f t="shared" si="5"/>
        <v>3.3906587179565992</v>
      </c>
      <c r="P19" s="31">
        <f t="shared" si="6"/>
        <v>3.3906587179565992</v>
      </c>
      <c r="Q19" s="31">
        <f t="shared" si="7"/>
        <v>0.1411014665521399</v>
      </c>
      <c r="R19" s="38">
        <f t="shared" si="8"/>
        <v>-1.8413741385054259</v>
      </c>
      <c r="S19" s="37">
        <f t="shared" si="9"/>
        <v>1</v>
      </c>
    </row>
    <row r="20" spans="1:19" x14ac:dyDescent="0.25">
      <c r="A20" s="31">
        <v>10</v>
      </c>
      <c r="B20" s="31">
        <v>10</v>
      </c>
      <c r="C20" s="31">
        <v>37</v>
      </c>
      <c r="D20" s="35">
        <v>0.42772955615306429</v>
      </c>
      <c r="E20" s="35">
        <v>302.25</v>
      </c>
      <c r="F20" s="31">
        <v>6.25E-2</v>
      </c>
      <c r="G20" s="31">
        <v>310</v>
      </c>
      <c r="H20" s="33">
        <v>3.6585365853658534E-2</v>
      </c>
      <c r="I20" s="36">
        <f t="shared" si="0"/>
        <v>-0.2406035716749286</v>
      </c>
      <c r="J20" s="36">
        <f t="shared" si="1"/>
        <v>0.40493119085095874</v>
      </c>
      <c r="K20" s="36">
        <f t="shared" si="2"/>
        <v>-0.32241669302256198</v>
      </c>
      <c r="L20" s="36">
        <f t="shared" si="3"/>
        <v>0.37356851983931555</v>
      </c>
      <c r="M20" s="36">
        <f t="shared" si="4"/>
        <v>6.8487096265403977</v>
      </c>
      <c r="N20" s="35">
        <v>4.4000000000000004</v>
      </c>
      <c r="O20" s="31">
        <f t="shared" si="5"/>
        <v>5.9961788351116123</v>
      </c>
      <c r="P20" s="31">
        <f t="shared" si="6"/>
        <v>5.9961788351116123</v>
      </c>
      <c r="Q20" s="31">
        <f t="shared" si="7"/>
        <v>0.55652491512281754</v>
      </c>
      <c r="R20" s="38">
        <f t="shared" si="8"/>
        <v>-2.4487096265403974</v>
      </c>
      <c r="S20" s="37">
        <f t="shared" si="9"/>
        <v>1</v>
      </c>
    </row>
    <row r="21" spans="1:19" x14ac:dyDescent="0.25">
      <c r="A21" s="31">
        <v>11</v>
      </c>
      <c r="B21" s="31">
        <v>11</v>
      </c>
      <c r="C21" s="31">
        <v>19</v>
      </c>
      <c r="D21" s="35">
        <v>0.42772955615306429</v>
      </c>
      <c r="E21" s="35">
        <v>302.25</v>
      </c>
      <c r="F21" s="31">
        <v>6.25E-2</v>
      </c>
      <c r="G21" s="31">
        <v>310</v>
      </c>
      <c r="H21" s="33">
        <v>0.10975609756097561</v>
      </c>
      <c r="I21" s="36">
        <f t="shared" si="0"/>
        <v>-5.9405118860717719E-2</v>
      </c>
      <c r="J21" s="36">
        <f t="shared" si="1"/>
        <v>0.47631471800040476</v>
      </c>
      <c r="K21" s="36">
        <f t="shared" si="2"/>
        <v>-0.20110960176061671</v>
      </c>
      <c r="L21" s="36">
        <f t="shared" si="3"/>
        <v>0.4203064371304519</v>
      </c>
      <c r="M21" s="36">
        <f t="shared" si="4"/>
        <v>14.561861295678057</v>
      </c>
      <c r="N21" s="35">
        <v>13.45</v>
      </c>
      <c r="O21" s="31">
        <f t="shared" si="5"/>
        <v>1.2362355408268886</v>
      </c>
      <c r="P21" s="31">
        <f t="shared" si="6"/>
        <v>1.2362355408268886</v>
      </c>
      <c r="Q21" s="31">
        <f t="shared" si="7"/>
        <v>8.266626733665855E-2</v>
      </c>
      <c r="R21" s="38">
        <f t="shared" si="8"/>
        <v>-1.1118612956780574</v>
      </c>
      <c r="S21" s="37">
        <f t="shared" si="9"/>
        <v>1</v>
      </c>
    </row>
    <row r="22" spans="1:19" x14ac:dyDescent="0.25">
      <c r="A22" s="31">
        <v>11</v>
      </c>
      <c r="B22" s="31">
        <v>11</v>
      </c>
      <c r="C22" s="31">
        <v>37</v>
      </c>
      <c r="D22" s="35">
        <v>0.42768219264179497</v>
      </c>
      <c r="E22" s="35">
        <v>302.60000000000002</v>
      </c>
      <c r="F22" s="31">
        <v>6.25E-2</v>
      </c>
      <c r="G22" s="31">
        <v>310</v>
      </c>
      <c r="H22" s="33">
        <v>3.2520325203252036E-2</v>
      </c>
      <c r="I22" s="36">
        <f t="shared" si="0"/>
        <v>-0.24834547403366741</v>
      </c>
      <c r="J22" s="36">
        <f t="shared" si="1"/>
        <v>0.40193355879382914</v>
      </c>
      <c r="K22" s="36">
        <f t="shared" si="2"/>
        <v>-0.32547108331228614</v>
      </c>
      <c r="L22" s="36">
        <f t="shared" si="3"/>
        <v>0.37241228223129458</v>
      </c>
      <c r="M22" s="36">
        <f t="shared" si="4"/>
        <v>6.411699110555702</v>
      </c>
      <c r="N22" s="35">
        <v>4.0999999999999996</v>
      </c>
      <c r="O22" s="31">
        <f t="shared" si="5"/>
        <v>5.3439527777440254</v>
      </c>
      <c r="P22" s="31">
        <f t="shared" si="6"/>
        <v>5.3439527777440254</v>
      </c>
      <c r="Q22" s="31">
        <f t="shared" si="7"/>
        <v>0.56382905135504935</v>
      </c>
      <c r="R22" s="38">
        <f t="shared" si="8"/>
        <v>-2.3116991105557023</v>
      </c>
      <c r="S22" s="37">
        <f t="shared" si="9"/>
        <v>1</v>
      </c>
    </row>
    <row r="23" spans="1:19" x14ac:dyDescent="0.25">
      <c r="A23" s="31">
        <v>12</v>
      </c>
      <c r="B23" s="31">
        <v>12</v>
      </c>
      <c r="C23" s="31">
        <v>19</v>
      </c>
      <c r="D23" s="35">
        <v>0.42768219264179497</v>
      </c>
      <c r="E23" s="35">
        <v>302.60000000000002</v>
      </c>
      <c r="F23" s="31">
        <v>6.25E-2</v>
      </c>
      <c r="G23" s="31">
        <v>310</v>
      </c>
      <c r="H23" s="33">
        <v>0.10569105691056911</v>
      </c>
      <c r="I23" s="36">
        <f t="shared" si="0"/>
        <v>-5.6736990024927068E-2</v>
      </c>
      <c r="J23" s="36">
        <f t="shared" si="1"/>
        <v>0.47737735384104285</v>
      </c>
      <c r="K23" s="36">
        <f t="shared" si="2"/>
        <v>-0.19577715947765761</v>
      </c>
      <c r="L23" s="36">
        <f t="shared" si="3"/>
        <v>0.42239229410271084</v>
      </c>
      <c r="M23" s="36">
        <f t="shared" si="4"/>
        <v>14.374885381716183</v>
      </c>
      <c r="N23" s="35">
        <v>11.75</v>
      </c>
      <c r="O23" s="31">
        <f t="shared" si="5"/>
        <v>6.8900232671473116</v>
      </c>
      <c r="P23" s="31">
        <f t="shared" si="6"/>
        <v>6.8900232671473116</v>
      </c>
      <c r="Q23" s="31">
        <f t="shared" si="7"/>
        <v>0.22339450057159005</v>
      </c>
      <c r="R23" s="38">
        <f t="shared" si="8"/>
        <v>-2.624885381716183</v>
      </c>
      <c r="S23" s="37">
        <f t="shared" si="9"/>
        <v>1</v>
      </c>
    </row>
    <row r="24" spans="1:19" x14ac:dyDescent="0.25">
      <c r="A24" s="31">
        <v>12</v>
      </c>
      <c r="B24" s="31">
        <v>12</v>
      </c>
      <c r="C24" s="31">
        <v>37</v>
      </c>
      <c r="D24" s="35">
        <v>0.42756596689228998</v>
      </c>
      <c r="E24" s="35">
        <v>296.14999999999998</v>
      </c>
      <c r="F24" s="31">
        <v>6.25E-2</v>
      </c>
      <c r="G24" s="31">
        <v>310</v>
      </c>
      <c r="H24" s="33">
        <v>2.8455284552845527E-2</v>
      </c>
      <c r="I24" s="36">
        <f t="shared" si="0"/>
        <v>-0.57298971907234586</v>
      </c>
      <c r="J24" s="36">
        <f t="shared" si="1"/>
        <v>0.28332582753934898</v>
      </c>
      <c r="K24" s="36">
        <f t="shared" si="2"/>
        <v>-0.64511451472272419</v>
      </c>
      <c r="L24" s="36">
        <f t="shared" si="3"/>
        <v>0.25942648920167088</v>
      </c>
      <c r="M24" s="36">
        <f t="shared" si="4"/>
        <v>3.6276323720972385</v>
      </c>
      <c r="N24" s="35">
        <v>2.2000000000000002</v>
      </c>
      <c r="O24" s="31">
        <f t="shared" si="5"/>
        <v>2.0381341898599876</v>
      </c>
      <c r="P24" s="31">
        <f t="shared" si="6"/>
        <v>2.0381341898599876</v>
      </c>
      <c r="Q24" s="31">
        <f t="shared" si="7"/>
        <v>0.64892380549874462</v>
      </c>
      <c r="R24" s="38">
        <f t="shared" si="8"/>
        <v>-1.4276323720972384</v>
      </c>
      <c r="S24" s="37">
        <f t="shared" si="9"/>
        <v>1</v>
      </c>
    </row>
    <row r="25" spans="1:19" x14ac:dyDescent="0.25">
      <c r="A25" s="31">
        <v>13</v>
      </c>
      <c r="B25" s="31">
        <v>13</v>
      </c>
      <c r="C25" s="31">
        <v>19</v>
      </c>
      <c r="D25" s="35">
        <v>0.42756596689228998</v>
      </c>
      <c r="E25" s="35">
        <v>296.14999999999998</v>
      </c>
      <c r="F25" s="31">
        <v>6.25E-2</v>
      </c>
      <c r="G25" s="31">
        <v>310</v>
      </c>
      <c r="H25" s="33">
        <v>0.1016260162601626</v>
      </c>
      <c r="I25" s="36">
        <f t="shared" si="0"/>
        <v>-0.22057706958288009</v>
      </c>
      <c r="J25" s="36">
        <f t="shared" si="1"/>
        <v>0.41271087856322852</v>
      </c>
      <c r="K25" s="36">
        <f t="shared" si="2"/>
        <v>-0.35688012147734727</v>
      </c>
      <c r="L25" s="36">
        <f t="shared" si="3"/>
        <v>0.36059077591252797</v>
      </c>
      <c r="M25" s="36">
        <f t="shared" si="4"/>
        <v>11.148940781431293</v>
      </c>
      <c r="N25" s="35">
        <v>8.85</v>
      </c>
      <c r="O25" s="31">
        <f t="shared" si="5"/>
        <v>5.2851287165279244</v>
      </c>
      <c r="P25" s="31">
        <f t="shared" si="6"/>
        <v>5.2851287165279244</v>
      </c>
      <c r="Q25" s="31">
        <f t="shared" si="7"/>
        <v>0.25976731993573932</v>
      </c>
      <c r="R25" s="38">
        <f t="shared" si="8"/>
        <v>-2.298940781431293</v>
      </c>
      <c r="S25" s="37">
        <f t="shared" si="9"/>
        <v>1</v>
      </c>
    </row>
    <row r="26" spans="1:19" x14ac:dyDescent="0.25">
      <c r="A26" s="31">
        <v>13</v>
      </c>
      <c r="B26" s="31">
        <v>13</v>
      </c>
      <c r="C26" s="31">
        <v>37</v>
      </c>
      <c r="D26" s="35">
        <v>0.42852490495918433</v>
      </c>
      <c r="E26" s="35">
        <v>307.10000000000002</v>
      </c>
      <c r="F26" s="31">
        <v>6.25E-2</v>
      </c>
      <c r="G26" s="31">
        <v>310</v>
      </c>
      <c r="H26" s="33">
        <v>2.4390243902439025E-2</v>
      </c>
      <c r="I26" s="36">
        <f t="shared" si="0"/>
        <v>-8.4200235197738907E-2</v>
      </c>
      <c r="J26" s="36">
        <f t="shared" si="1"/>
        <v>0.46644861559662493</v>
      </c>
      <c r="K26" s="36">
        <f t="shared" si="2"/>
        <v>-0.15112458166817211</v>
      </c>
      <c r="L26" s="36">
        <f t="shared" si="3"/>
        <v>0.43993872091401265</v>
      </c>
      <c r="M26" s="36">
        <f t="shared" si="4"/>
        <v>7.0731058592869545</v>
      </c>
      <c r="N26" s="35">
        <v>4.95</v>
      </c>
      <c r="O26" s="31">
        <f t="shared" si="5"/>
        <v>4.5075784897385969</v>
      </c>
      <c r="P26" s="31">
        <f t="shared" si="6"/>
        <v>4.5075784897385969</v>
      </c>
      <c r="Q26" s="31">
        <f t="shared" si="7"/>
        <v>0.42891027460342507</v>
      </c>
      <c r="R26" s="38">
        <f t="shared" si="8"/>
        <v>-2.1231058592869543</v>
      </c>
      <c r="S26" s="37">
        <f t="shared" si="9"/>
        <v>1</v>
      </c>
    </row>
    <row r="27" spans="1:19" x14ac:dyDescent="0.25">
      <c r="A27" s="31">
        <v>14</v>
      </c>
      <c r="B27" s="31">
        <v>14</v>
      </c>
      <c r="C27" s="31">
        <v>19</v>
      </c>
      <c r="D27" s="35">
        <v>0.42852490495918433</v>
      </c>
      <c r="E27" s="35">
        <v>307.10000000000002</v>
      </c>
      <c r="F27" s="31">
        <v>6.25E-2</v>
      </c>
      <c r="G27" s="31">
        <v>310</v>
      </c>
      <c r="H27" s="33">
        <v>9.7560975609756101E-2</v>
      </c>
      <c r="I27" s="36">
        <f t="shared" si="0"/>
        <v>4.2259861638564745E-2</v>
      </c>
      <c r="J27" s="36">
        <f t="shared" si="1"/>
        <v>0.51685422877259457</v>
      </c>
      <c r="K27" s="36">
        <f t="shared" si="2"/>
        <v>-9.1588831302301665E-2</v>
      </c>
      <c r="L27" s="36">
        <f t="shared" si="3"/>
        <v>0.4635123627401051</v>
      </c>
      <c r="M27" s="36">
        <f t="shared" si="4"/>
        <v>15.910586851648702</v>
      </c>
      <c r="N27" s="35">
        <v>13.2</v>
      </c>
      <c r="O27" s="31">
        <f t="shared" si="5"/>
        <v>7.3472810803308271</v>
      </c>
      <c r="P27" s="31">
        <f t="shared" si="6"/>
        <v>7.3472810803308271</v>
      </c>
      <c r="Q27" s="31">
        <f t="shared" si="7"/>
        <v>0.20534748876126538</v>
      </c>
      <c r="R27" s="38">
        <f t="shared" si="8"/>
        <v>-2.7105868516487028</v>
      </c>
      <c r="S27" s="37">
        <f t="shared" si="9"/>
        <v>1</v>
      </c>
    </row>
    <row r="28" spans="1:19" x14ac:dyDescent="0.25">
      <c r="A28" s="31">
        <v>14</v>
      </c>
      <c r="B28" s="31">
        <v>14</v>
      </c>
      <c r="C28" s="31">
        <v>37</v>
      </c>
      <c r="D28" s="35">
        <v>0.43136434547213126</v>
      </c>
      <c r="E28" s="35">
        <v>303.25</v>
      </c>
      <c r="F28" s="31">
        <v>6.25E-2</v>
      </c>
      <c r="G28" s="31">
        <v>310</v>
      </c>
      <c r="H28" s="33">
        <v>2.032520325203252E-2</v>
      </c>
      <c r="I28" s="36">
        <f t="shared" si="0"/>
        <v>-0.30656908942738625</v>
      </c>
      <c r="J28" s="36">
        <f t="shared" si="1"/>
        <v>0.37958569221674043</v>
      </c>
      <c r="K28" s="36">
        <f t="shared" si="2"/>
        <v>-0.3680671888336387</v>
      </c>
      <c r="L28" s="36">
        <f t="shared" si="3"/>
        <v>0.35641156783780015</v>
      </c>
      <c r="M28" s="36">
        <f t="shared" si="4"/>
        <v>4.7620411895737931</v>
      </c>
      <c r="N28" s="35">
        <v>3.25</v>
      </c>
      <c r="O28" s="31">
        <f t="shared" si="5"/>
        <v>2.2862685589677314</v>
      </c>
      <c r="P28" s="31">
        <f t="shared" si="6"/>
        <v>2.2862685589677314</v>
      </c>
      <c r="Q28" s="31">
        <f t="shared" si="7"/>
        <v>0.46524344294578246</v>
      </c>
      <c r="R28" s="38">
        <f t="shared" si="8"/>
        <v>-1.5120411895737931</v>
      </c>
      <c r="S28" s="37">
        <f t="shared" si="9"/>
        <v>1</v>
      </c>
    </row>
    <row r="29" spans="1:19" x14ac:dyDescent="0.25">
      <c r="A29" s="31">
        <v>15</v>
      </c>
      <c r="B29" s="31">
        <v>15</v>
      </c>
      <c r="C29" s="31">
        <v>19</v>
      </c>
      <c r="D29" s="35">
        <v>0.43136434547213126</v>
      </c>
      <c r="E29" s="35">
        <v>303.25</v>
      </c>
      <c r="F29" s="31">
        <v>6.25E-2</v>
      </c>
      <c r="G29" s="31">
        <v>310</v>
      </c>
      <c r="H29" s="33">
        <v>9.3495934959349589E-2</v>
      </c>
      <c r="I29" s="36">
        <f t="shared" si="0"/>
        <v>-5.665419566491324E-2</v>
      </c>
      <c r="J29" s="36">
        <f t="shared" si="1"/>
        <v>0.4774103309685292</v>
      </c>
      <c r="K29" s="36">
        <f t="shared" si="2"/>
        <v>-0.18855292447104693</v>
      </c>
      <c r="L29" s="36">
        <f t="shared" si="3"/>
        <v>0.42522161585041546</v>
      </c>
      <c r="M29" s="36">
        <f t="shared" si="4"/>
        <v>13.724017802860345</v>
      </c>
      <c r="N29" s="35">
        <v>11.15</v>
      </c>
      <c r="O29" s="31">
        <f t="shared" si="5"/>
        <v>6.6255676494419973</v>
      </c>
      <c r="P29" s="31">
        <f t="shared" si="6"/>
        <v>6.6255676494419973</v>
      </c>
      <c r="Q29" s="31">
        <f t="shared" si="7"/>
        <v>0.23085361460630896</v>
      </c>
      <c r="R29" s="38">
        <f t="shared" si="8"/>
        <v>-2.5740178028603449</v>
      </c>
      <c r="S29" s="37">
        <f t="shared" si="9"/>
        <v>1</v>
      </c>
    </row>
    <row r="30" spans="1:19" x14ac:dyDescent="0.25">
      <c r="A30" s="31">
        <v>15</v>
      </c>
      <c r="B30" s="31">
        <v>15</v>
      </c>
      <c r="C30" s="31">
        <v>37</v>
      </c>
      <c r="D30" s="35">
        <v>0.43174844335811441</v>
      </c>
      <c r="E30" s="35">
        <v>309.25</v>
      </c>
      <c r="F30" s="31">
        <v>6.25E-2</v>
      </c>
      <c r="G30" s="31">
        <v>310</v>
      </c>
      <c r="H30" s="33">
        <v>1.6260162601626018E-2</v>
      </c>
      <c r="I30" s="36">
        <f t="shared" si="0"/>
        <v>1.9884955884595943E-3</v>
      </c>
      <c r="J30" s="36">
        <f t="shared" si="1"/>
        <v>0.50079329444183207</v>
      </c>
      <c r="K30" s="36">
        <f t="shared" si="2"/>
        <v>-5.3066055088836307E-2</v>
      </c>
      <c r="L30" s="36">
        <f t="shared" si="3"/>
        <v>0.47883963872148577</v>
      </c>
      <c r="M30" s="36">
        <f t="shared" si="4"/>
        <v>6.5808156262287412</v>
      </c>
      <c r="N30" s="35">
        <v>4.8499999999999996</v>
      </c>
      <c r="O30" s="31">
        <f t="shared" si="5"/>
        <v>2.9957227319975908</v>
      </c>
      <c r="P30" s="31">
        <f t="shared" si="6"/>
        <v>2.9957227319975908</v>
      </c>
      <c r="Q30" s="31">
        <f t="shared" si="7"/>
        <v>0.35686920128427663</v>
      </c>
      <c r="R30" s="38">
        <f t="shared" si="8"/>
        <v>-1.7308156262287415</v>
      </c>
      <c r="S30" s="37">
        <f t="shared" si="9"/>
        <v>1</v>
      </c>
    </row>
    <row r="31" spans="1:19" x14ac:dyDescent="0.25">
      <c r="A31" s="31">
        <v>16</v>
      </c>
      <c r="B31" s="31">
        <v>16</v>
      </c>
      <c r="C31" s="31">
        <v>19</v>
      </c>
      <c r="D31" s="35">
        <v>0.43174844335811441</v>
      </c>
      <c r="E31" s="35">
        <v>309.25</v>
      </c>
      <c r="F31" s="31">
        <v>6.25E-2</v>
      </c>
      <c r="G31" s="31">
        <v>310</v>
      </c>
      <c r="H31" s="33">
        <v>8.943089430894309E-2</v>
      </c>
      <c r="I31" s="36">
        <f t="shared" si="0"/>
        <v>8.9086945169548279E-2</v>
      </c>
      <c r="J31" s="36">
        <f t="shared" si="1"/>
        <v>0.53549359380729578</v>
      </c>
      <c r="K31" s="36">
        <f t="shared" si="2"/>
        <v>-4.002742090384491E-2</v>
      </c>
      <c r="L31" s="36">
        <f t="shared" si="3"/>
        <v>0.48403563254324128</v>
      </c>
      <c r="M31" s="36">
        <f t="shared" si="4"/>
        <v>16.386708182496363</v>
      </c>
      <c r="N31" s="35">
        <v>14.3</v>
      </c>
      <c r="O31" s="31">
        <f t="shared" si="5"/>
        <v>4.3543510388972733</v>
      </c>
      <c r="P31" s="31">
        <f t="shared" si="6"/>
        <v>4.3543510388972733</v>
      </c>
      <c r="Q31" s="31">
        <f t="shared" si="7"/>
        <v>0.14592364912561975</v>
      </c>
      <c r="R31" s="38">
        <f t="shared" si="8"/>
        <v>-2.0867081824963627</v>
      </c>
      <c r="S31" s="37">
        <f t="shared" si="9"/>
        <v>1</v>
      </c>
    </row>
    <row r="32" spans="1:19" x14ac:dyDescent="0.25">
      <c r="A32" s="31">
        <v>16</v>
      </c>
      <c r="B32" s="31">
        <v>16</v>
      </c>
      <c r="C32" s="31">
        <v>37</v>
      </c>
      <c r="D32" s="35">
        <v>0.43221136689261175</v>
      </c>
      <c r="E32" s="35">
        <v>306.5</v>
      </c>
      <c r="F32" s="31">
        <v>6.25E-2</v>
      </c>
      <c r="G32" s="31">
        <v>310</v>
      </c>
      <c r="H32" s="33">
        <v>1.2195121951219513E-2</v>
      </c>
      <c r="I32" s="36">
        <f t="shared" si="0"/>
        <v>-0.19805843946087132</v>
      </c>
      <c r="J32" s="36">
        <f t="shared" si="1"/>
        <v>0.42149967057626536</v>
      </c>
      <c r="K32" s="36">
        <f t="shared" si="2"/>
        <v>-0.24578820029371784</v>
      </c>
      <c r="L32" s="36">
        <f t="shared" si="3"/>
        <v>0.40292309586076946</v>
      </c>
      <c r="M32" s="36">
        <f t="shared" si="4"/>
        <v>4.378655908060864</v>
      </c>
      <c r="N32" s="35">
        <v>3.2</v>
      </c>
      <c r="O32" s="31">
        <f t="shared" si="5"/>
        <v>1.3892297496067796</v>
      </c>
      <c r="P32" s="31">
        <f t="shared" si="6"/>
        <v>1.3892297496067796</v>
      </c>
      <c r="Q32" s="31">
        <f t="shared" si="7"/>
        <v>0.36832997126901995</v>
      </c>
      <c r="R32" s="38">
        <f t="shared" si="8"/>
        <v>-1.1786559080608638</v>
      </c>
      <c r="S32" s="37">
        <f t="shared" si="9"/>
        <v>1</v>
      </c>
    </row>
    <row r="33" spans="1:19" x14ac:dyDescent="0.25">
      <c r="A33" s="31">
        <v>17</v>
      </c>
      <c r="B33" s="31">
        <v>17</v>
      </c>
      <c r="C33" s="31">
        <v>19</v>
      </c>
      <c r="D33" s="35">
        <v>0.43221136689261175</v>
      </c>
      <c r="E33" s="35">
        <v>306.5</v>
      </c>
      <c r="F33" s="31">
        <v>6.25E-2</v>
      </c>
      <c r="G33" s="31">
        <v>310</v>
      </c>
      <c r="H33" s="33">
        <v>8.5365853658536592E-2</v>
      </c>
      <c r="I33" s="36">
        <f t="shared" si="0"/>
        <v>1.547562813506833E-2</v>
      </c>
      <c r="J33" s="36">
        <f t="shared" si="1"/>
        <v>0.50617363595197329</v>
      </c>
      <c r="K33" s="36">
        <f t="shared" si="2"/>
        <v>-0.11080544916523469</v>
      </c>
      <c r="L33" s="36">
        <f t="shared" si="3"/>
        <v>0.45588531207782307</v>
      </c>
      <c r="M33" s="36">
        <f t="shared" si="4"/>
        <v>14.569782395209842</v>
      </c>
      <c r="N33" s="35">
        <v>12.7</v>
      </c>
      <c r="O33" s="31">
        <f t="shared" si="5"/>
        <v>3.4960862054366557</v>
      </c>
      <c r="P33" s="31">
        <f t="shared" si="6"/>
        <v>3.4960862054366557</v>
      </c>
      <c r="Q33" s="31">
        <f t="shared" si="7"/>
        <v>0.14722696025274351</v>
      </c>
      <c r="R33" s="38">
        <f t="shared" si="8"/>
        <v>-1.8697823952098425</v>
      </c>
      <c r="S33" s="37">
        <f t="shared" si="9"/>
        <v>1</v>
      </c>
    </row>
    <row r="34" spans="1:19" x14ac:dyDescent="0.25">
      <c r="A34" s="31">
        <v>17</v>
      </c>
      <c r="B34" s="31">
        <v>17</v>
      </c>
      <c r="C34" s="31">
        <v>37</v>
      </c>
      <c r="D34" s="35">
        <v>0.43235307536165335</v>
      </c>
      <c r="E34" s="35">
        <v>318.10000000000002</v>
      </c>
      <c r="F34" s="31">
        <v>6.25E-2</v>
      </c>
      <c r="G34" s="31">
        <v>310</v>
      </c>
      <c r="H34" s="33">
        <v>8.130081300813009E-3</v>
      </c>
      <c r="I34" s="36">
        <f t="shared" si="0"/>
        <v>0.69417020070032831</v>
      </c>
      <c r="J34" s="36">
        <f t="shared" si="1"/>
        <v>0.75621226094712646</v>
      </c>
      <c r="K34" s="36">
        <f t="shared" si="2"/>
        <v>0.65518623674946008</v>
      </c>
      <c r="L34" s="36">
        <f t="shared" si="3"/>
        <v>0.74382607271850942</v>
      </c>
      <c r="M34" s="36">
        <f t="shared" si="4"/>
        <v>10.082175626230935</v>
      </c>
      <c r="N34" s="35">
        <v>10.45</v>
      </c>
      <c r="O34" s="31">
        <f t="shared" si="5"/>
        <v>0.13529476993860431</v>
      </c>
      <c r="P34" s="31">
        <f t="shared" si="6"/>
        <v>0.13529476993860431</v>
      </c>
      <c r="Q34" s="31">
        <f t="shared" si="7"/>
        <v>3.5198504666896106E-2</v>
      </c>
      <c r="R34" s="38">
        <f t="shared" si="8"/>
        <v>0.36782437376906429</v>
      </c>
      <c r="S34" s="37">
        <f t="shared" si="9"/>
        <v>0</v>
      </c>
    </row>
    <row r="35" spans="1:19" x14ac:dyDescent="0.25">
      <c r="A35" s="31">
        <v>18</v>
      </c>
      <c r="B35" s="31">
        <v>18</v>
      </c>
      <c r="C35" s="31">
        <v>19</v>
      </c>
      <c r="D35" s="35">
        <v>0.43235307536165335</v>
      </c>
      <c r="E35" s="35">
        <v>318.10000000000002</v>
      </c>
      <c r="F35" s="31">
        <v>6.25E-2</v>
      </c>
      <c r="G35" s="31">
        <v>310</v>
      </c>
      <c r="H35" s="33">
        <v>8.1300813008130079E-2</v>
      </c>
      <c r="I35" s="36">
        <f t="shared" si="0"/>
        <v>0.31208741538242057</v>
      </c>
      <c r="J35" s="36">
        <f t="shared" si="1"/>
        <v>0.62251295484497837</v>
      </c>
      <c r="K35" s="36">
        <f t="shared" si="2"/>
        <v>0.18880929707578037</v>
      </c>
      <c r="L35" s="36">
        <f t="shared" si="3"/>
        <v>0.57487885755370871</v>
      </c>
      <c r="M35" s="36">
        <f t="shared" si="4"/>
        <v>20.712179343733425</v>
      </c>
      <c r="N35" s="35">
        <v>20.85</v>
      </c>
      <c r="O35" s="31">
        <f t="shared" si="5"/>
        <v>1.8994533293749886E-2</v>
      </c>
      <c r="P35" s="31">
        <f t="shared" si="6"/>
        <v>1.8994533293749886E-2</v>
      </c>
      <c r="Q35" s="31">
        <f t="shared" si="7"/>
        <v>6.6101034180612315E-3</v>
      </c>
      <c r="R35" s="38">
        <f t="shared" si="8"/>
        <v>0.13782065626657669</v>
      </c>
      <c r="S35" s="37">
        <f t="shared" si="9"/>
        <v>0</v>
      </c>
    </row>
    <row r="36" spans="1:19" x14ac:dyDescent="0.25">
      <c r="A36" s="31">
        <v>18</v>
      </c>
      <c r="B36" s="31">
        <v>18</v>
      </c>
      <c r="C36" s="31">
        <v>37</v>
      </c>
      <c r="D36" s="35">
        <v>0.43543011765694728</v>
      </c>
      <c r="E36" s="35">
        <v>329.9</v>
      </c>
      <c r="F36" s="31">
        <v>6.25E-2</v>
      </c>
      <c r="G36" s="31">
        <v>310</v>
      </c>
      <c r="H36" s="33">
        <v>4.0650406504065045E-3</v>
      </c>
      <c r="I36" s="36">
        <f t="shared" si="0"/>
        <v>2.2641267575166251</v>
      </c>
      <c r="J36" s="36">
        <f t="shared" si="1"/>
        <v>0.988216840152359</v>
      </c>
      <c r="K36" s="36">
        <f t="shared" si="2"/>
        <v>2.2363647471981754</v>
      </c>
      <c r="L36" s="36">
        <f t="shared" si="3"/>
        <v>0.98733605580699901</v>
      </c>
      <c r="M36" s="36">
        <f t="shared" si="4"/>
        <v>20.016311136829927</v>
      </c>
      <c r="N36" s="35">
        <v>20.7</v>
      </c>
      <c r="O36" s="31">
        <f t="shared" si="5"/>
        <v>0.46743046162278595</v>
      </c>
      <c r="P36" s="31">
        <f t="shared" si="6"/>
        <v>0.46743046162278595</v>
      </c>
      <c r="Q36" s="31">
        <f t="shared" si="7"/>
        <v>3.3028447496138764E-2</v>
      </c>
      <c r="R36" s="38">
        <f t="shared" si="8"/>
        <v>0.68368886317007238</v>
      </c>
      <c r="S36" s="37">
        <f t="shared" si="9"/>
        <v>0</v>
      </c>
    </row>
    <row r="37" spans="1:19" x14ac:dyDescent="0.25">
      <c r="A37" s="31">
        <v>19</v>
      </c>
      <c r="B37" s="31">
        <v>19</v>
      </c>
      <c r="C37" s="31">
        <v>37</v>
      </c>
      <c r="D37" s="35">
        <v>0.43543011765694728</v>
      </c>
      <c r="E37" s="35">
        <v>329.9</v>
      </c>
      <c r="F37" s="31">
        <v>6.25E-2</v>
      </c>
      <c r="G37" s="31">
        <v>310</v>
      </c>
      <c r="H37" s="33">
        <v>7.7235772357723581E-2</v>
      </c>
      <c r="I37" s="36">
        <f t="shared" si="0"/>
        <v>0.61453879420826663</v>
      </c>
      <c r="J37" s="36">
        <f t="shared" si="1"/>
        <v>0.73057032716980908</v>
      </c>
      <c r="K37" s="36">
        <f t="shared" si="2"/>
        <v>0.49352699676061001</v>
      </c>
      <c r="L37" s="36">
        <f t="shared" si="3"/>
        <v>0.68917986538039122</v>
      </c>
      <c r="M37" s="36">
        <f t="shared" si="4"/>
        <v>28.398225904175604</v>
      </c>
      <c r="N37" s="35">
        <v>28.55</v>
      </c>
      <c r="O37" s="31">
        <f t="shared" si="5"/>
        <v>2.3035376163313224E-2</v>
      </c>
      <c r="P37" s="31">
        <f t="shared" si="6"/>
        <v>2.3035376163313224E-2</v>
      </c>
      <c r="Q37" s="31">
        <f t="shared" si="7"/>
        <v>5.316080414164516E-3</v>
      </c>
      <c r="R37" s="38">
        <f t="shared" si="8"/>
        <v>0.15177409582439694</v>
      </c>
      <c r="S37" s="37">
        <f t="shared" si="9"/>
        <v>0</v>
      </c>
    </row>
    <row r="38" spans="1:19" x14ac:dyDescent="0.25">
      <c r="A38" s="31">
        <v>20</v>
      </c>
      <c r="B38" s="31">
        <v>20</v>
      </c>
      <c r="C38" s="31">
        <v>37</v>
      </c>
      <c r="D38" s="35">
        <v>0.43818723430753354</v>
      </c>
      <c r="E38" s="35">
        <v>313.14999999999998</v>
      </c>
      <c r="F38" s="31">
        <v>6.25E-2</v>
      </c>
      <c r="G38" s="31">
        <v>310</v>
      </c>
      <c r="H38" s="33">
        <v>7.3170731707317069E-2</v>
      </c>
      <c r="I38" s="36">
        <f t="shared" si="0"/>
        <v>0.18314232920403997</v>
      </c>
      <c r="J38" s="36">
        <f t="shared" si="1"/>
        <v>0.57265682824526909</v>
      </c>
      <c r="K38" s="36">
        <f t="shared" si="2"/>
        <v>6.4612292161838086E-2</v>
      </c>
      <c r="L38" s="36">
        <f t="shared" si="3"/>
        <v>0.52575865128372556</v>
      </c>
      <c r="M38" s="36">
        <f t="shared" si="4"/>
        <v>17.085961198573784</v>
      </c>
      <c r="N38" s="35">
        <v>16.95</v>
      </c>
      <c r="O38" s="31">
        <f t="shared" si="5"/>
        <v>1.8485447517620188E-2</v>
      </c>
      <c r="P38" s="31">
        <f t="shared" si="6"/>
        <v>1.8485447517620188E-2</v>
      </c>
      <c r="Q38" s="31">
        <f t="shared" si="7"/>
        <v>8.0213096503707945E-3</v>
      </c>
      <c r="R38" s="38">
        <f t="shared" si="8"/>
        <v>-0.13596119857378497</v>
      </c>
      <c r="S38" s="37">
        <f t="shared" si="9"/>
        <v>1</v>
      </c>
    </row>
    <row r="39" spans="1:19" x14ac:dyDescent="0.25">
      <c r="A39" s="31">
        <v>21</v>
      </c>
      <c r="B39" s="31">
        <v>21</v>
      </c>
      <c r="C39" s="31">
        <v>37</v>
      </c>
      <c r="D39" s="35">
        <v>0.44442101777771231</v>
      </c>
      <c r="E39" s="35">
        <v>312.10000000000002</v>
      </c>
      <c r="F39" s="31">
        <v>6.25E-2</v>
      </c>
      <c r="G39" s="31">
        <v>310</v>
      </c>
      <c r="H39" s="33">
        <v>6.910569105691057E-2</v>
      </c>
      <c r="I39" s="36">
        <f t="shared" si="0"/>
        <v>0.15317221684794438</v>
      </c>
      <c r="J39" s="36">
        <f t="shared" si="1"/>
        <v>0.56086876657690676</v>
      </c>
      <c r="K39" s="36">
        <f t="shared" si="2"/>
        <v>3.634299157906698E-2</v>
      </c>
      <c r="L39" s="36">
        <f t="shared" si="3"/>
        <v>0.51449556487843084</v>
      </c>
      <c r="M39" s="36">
        <f t="shared" si="4"/>
        <v>16.240901248923535</v>
      </c>
      <c r="N39" s="35">
        <v>14.8</v>
      </c>
      <c r="O39" s="31">
        <f t="shared" si="5"/>
        <v>2.0761964091494014</v>
      </c>
      <c r="P39" s="31">
        <f t="shared" si="6"/>
        <v>2.0761964091494014</v>
      </c>
      <c r="Q39" s="31">
        <f t="shared" si="7"/>
        <v>9.7358192494833407E-2</v>
      </c>
      <c r="R39" s="38">
        <f t="shared" si="8"/>
        <v>-1.4409012489235344</v>
      </c>
      <c r="S39" s="37">
        <f t="shared" si="9"/>
        <v>1</v>
      </c>
    </row>
    <row r="40" spans="1:19" x14ac:dyDescent="0.25">
      <c r="A40" s="31">
        <v>22</v>
      </c>
      <c r="B40" s="31">
        <v>22</v>
      </c>
      <c r="C40" s="31">
        <v>37</v>
      </c>
      <c r="D40" s="35">
        <v>0.44017673996009948</v>
      </c>
      <c r="E40" s="35">
        <v>313.55</v>
      </c>
      <c r="F40" s="31">
        <v>6.25E-2</v>
      </c>
      <c r="G40" s="31">
        <v>310</v>
      </c>
      <c r="H40" s="33">
        <v>6.5040650406504072E-2</v>
      </c>
      <c r="I40" s="36">
        <f t="shared" si="0"/>
        <v>0.19377204762175895</v>
      </c>
      <c r="J40" s="36">
        <f t="shared" si="1"/>
        <v>0.57682281253903245</v>
      </c>
      <c r="K40" s="36">
        <f t="shared" si="2"/>
        <v>8.1513472009480531E-2</v>
      </c>
      <c r="L40" s="36">
        <f t="shared" si="3"/>
        <v>0.53248319429120916</v>
      </c>
      <c r="M40" s="36">
        <f t="shared" si="4"/>
        <v>16.462656042486799</v>
      </c>
      <c r="N40" s="35">
        <v>14.6</v>
      </c>
      <c r="O40" s="31">
        <f t="shared" si="5"/>
        <v>3.4694875326125851</v>
      </c>
      <c r="P40" s="31">
        <f t="shared" si="6"/>
        <v>3.4694875326125851</v>
      </c>
      <c r="Q40" s="31">
        <f t="shared" si="7"/>
        <v>0.12757918099224652</v>
      </c>
      <c r="R40" s="38">
        <f t="shared" si="8"/>
        <v>-1.8626560424867993</v>
      </c>
      <c r="S40" s="37">
        <f t="shared" si="9"/>
        <v>1</v>
      </c>
    </row>
    <row r="41" spans="1:19" x14ac:dyDescent="0.25">
      <c r="A41" s="31">
        <v>23</v>
      </c>
      <c r="B41" s="31">
        <v>23</v>
      </c>
      <c r="C41" s="31">
        <v>37</v>
      </c>
      <c r="D41" s="35">
        <v>0.43993535959325092</v>
      </c>
      <c r="E41" s="35">
        <v>313.25</v>
      </c>
      <c r="F41" s="31">
        <v>6.25E-2</v>
      </c>
      <c r="G41" s="31">
        <v>310</v>
      </c>
      <c r="H41" s="33">
        <v>6.097560975609756E-2</v>
      </c>
      <c r="I41" s="36">
        <f t="shared" si="0"/>
        <v>0.18540164523868397</v>
      </c>
      <c r="J41" s="36">
        <f t="shared" si="1"/>
        <v>0.57354299096082839</v>
      </c>
      <c r="K41" s="36">
        <f t="shared" si="2"/>
        <v>7.6767351417950491E-2</v>
      </c>
      <c r="L41" s="36">
        <f t="shared" si="3"/>
        <v>0.53059568806932078</v>
      </c>
      <c r="M41" s="36">
        <f t="shared" si="4"/>
        <v>15.803332723515325</v>
      </c>
      <c r="N41" s="35">
        <v>14.5</v>
      </c>
      <c r="O41" s="31">
        <f t="shared" si="5"/>
        <v>1.698676188185875</v>
      </c>
      <c r="P41" s="31">
        <f t="shared" si="6"/>
        <v>1.698676188185875</v>
      </c>
      <c r="Q41" s="31">
        <f t="shared" si="7"/>
        <v>8.9885015414850014E-2</v>
      </c>
      <c r="R41" s="38">
        <f t="shared" si="8"/>
        <v>-1.3033327235153251</v>
      </c>
      <c r="S41" s="37">
        <f t="shared" si="9"/>
        <v>1</v>
      </c>
    </row>
    <row r="42" spans="1:19" x14ac:dyDescent="0.25">
      <c r="A42" s="31">
        <v>24</v>
      </c>
      <c r="B42" s="31">
        <v>24</v>
      </c>
      <c r="C42" s="31">
        <v>37</v>
      </c>
      <c r="D42" s="35">
        <v>0.43989542145397387</v>
      </c>
      <c r="E42" s="35">
        <v>306.05</v>
      </c>
      <c r="F42" s="31">
        <v>6.25E-2</v>
      </c>
      <c r="G42" s="31">
        <v>310</v>
      </c>
      <c r="H42" s="33">
        <v>5.6910569105691054E-2</v>
      </c>
      <c r="I42" s="36">
        <f t="shared" si="0"/>
        <v>-3.583507684552794E-2</v>
      </c>
      <c r="J42" s="36">
        <f t="shared" si="1"/>
        <v>0.48570693187075031</v>
      </c>
      <c r="K42" s="36">
        <f t="shared" si="2"/>
        <v>-0.14077624784934278</v>
      </c>
      <c r="L42" s="36">
        <f t="shared" si="3"/>
        <v>0.44402335382306857</v>
      </c>
      <c r="M42" s="36">
        <f t="shared" si="4"/>
        <v>11.492096037198678</v>
      </c>
      <c r="N42" s="35">
        <v>9.6999999999999993</v>
      </c>
      <c r="O42" s="31">
        <f t="shared" si="5"/>
        <v>3.2116082065432079</v>
      </c>
      <c r="P42" s="31">
        <f t="shared" si="6"/>
        <v>3.2116082065432079</v>
      </c>
      <c r="Q42" s="31">
        <f t="shared" si="7"/>
        <v>0.18475216878336895</v>
      </c>
      <c r="R42" s="38">
        <f t="shared" si="8"/>
        <v>-1.7920960371986787</v>
      </c>
      <c r="S42" s="37">
        <f t="shared" si="9"/>
        <v>1</v>
      </c>
    </row>
    <row r="43" spans="1:19" x14ac:dyDescent="0.25">
      <c r="A43" s="31">
        <v>24</v>
      </c>
      <c r="B43" s="31">
        <v>24</v>
      </c>
      <c r="C43" s="31">
        <v>60</v>
      </c>
      <c r="D43" s="35">
        <v>0.43986804053894635</v>
      </c>
      <c r="E43" s="35">
        <v>297.35000000000002</v>
      </c>
      <c r="F43" s="31">
        <v>6.25E-2</v>
      </c>
      <c r="G43" s="31">
        <v>310</v>
      </c>
      <c r="H43" s="33">
        <v>5.2845528455284556E-2</v>
      </c>
      <c r="I43" s="36">
        <f t="shared" si="0"/>
        <v>-0.32879729643710831</v>
      </c>
      <c r="J43" s="36">
        <f t="shared" si="1"/>
        <v>0.37115445335180119</v>
      </c>
      <c r="K43" s="36">
        <f t="shared" si="2"/>
        <v>-0.42991484475488811</v>
      </c>
      <c r="L43" s="36">
        <f t="shared" si="3"/>
        <v>0.33362879328326678</v>
      </c>
      <c r="M43" s="36">
        <f t="shared" si="4"/>
        <v>7.2788838406731742</v>
      </c>
      <c r="N43" s="35">
        <v>7.1</v>
      </c>
      <c r="O43" s="31">
        <f t="shared" si="5"/>
        <v>3.1999428453985693E-2</v>
      </c>
      <c r="P43" s="31">
        <f t="shared" si="6"/>
        <v>3.1999428453985693E-2</v>
      </c>
      <c r="Q43" s="31">
        <f t="shared" si="7"/>
        <v>2.5194907137066836E-2</v>
      </c>
      <c r="R43" s="38">
        <f t="shared" si="8"/>
        <v>-0.17888384067317453</v>
      </c>
      <c r="S43" s="37">
        <f t="shared" si="9"/>
        <v>1</v>
      </c>
    </row>
    <row r="44" spans="1:19" x14ac:dyDescent="0.25">
      <c r="A44" s="31">
        <v>25</v>
      </c>
      <c r="B44" s="31">
        <v>25</v>
      </c>
      <c r="C44" s="31">
        <v>37</v>
      </c>
      <c r="D44" s="35">
        <v>0.43986804053894635</v>
      </c>
      <c r="E44" s="35">
        <v>297.35000000000002</v>
      </c>
      <c r="F44" s="31">
        <v>6.25E-2</v>
      </c>
      <c r="G44" s="31">
        <v>310</v>
      </c>
      <c r="H44" s="33">
        <v>0.14634146341463414</v>
      </c>
      <c r="I44" s="36">
        <f t="shared" si="0"/>
        <v>-0.10910279160046589</v>
      </c>
      <c r="J44" s="36">
        <f t="shared" si="1"/>
        <v>0.45656048036623587</v>
      </c>
      <c r="K44" s="36">
        <f t="shared" si="2"/>
        <v>-0.27737256328152549</v>
      </c>
      <c r="L44" s="36">
        <f t="shared" si="3"/>
        <v>0.39074702337982659</v>
      </c>
      <c r="M44" s="36">
        <f t="shared" si="4"/>
        <v>15.729541103461528</v>
      </c>
      <c r="N44" s="35">
        <v>11.9</v>
      </c>
      <c r="O44" s="31">
        <f t="shared" si="5"/>
        <v>14.665385063101338</v>
      </c>
      <c r="P44" s="31">
        <f t="shared" si="6"/>
        <v>14.665385063101338</v>
      </c>
      <c r="Q44" s="31">
        <f t="shared" si="7"/>
        <v>0.32181017676147294</v>
      </c>
      <c r="R44" s="38">
        <f t="shared" si="8"/>
        <v>-3.8295411034615281</v>
      </c>
      <c r="S44" s="37">
        <f t="shared" si="9"/>
        <v>1</v>
      </c>
    </row>
    <row r="45" spans="1:19" x14ac:dyDescent="0.25">
      <c r="A45" s="31">
        <v>25</v>
      </c>
      <c r="B45" s="31">
        <v>25</v>
      </c>
      <c r="C45" s="31">
        <v>60</v>
      </c>
      <c r="D45" s="35">
        <v>0.44119202053525031</v>
      </c>
      <c r="E45" s="35">
        <v>298.05</v>
      </c>
      <c r="F45" s="31">
        <v>6.25E-2</v>
      </c>
      <c r="G45" s="31">
        <v>310</v>
      </c>
      <c r="H45" s="33">
        <v>4.878048780487805E-2</v>
      </c>
      <c r="I45" s="36">
        <f t="shared" si="0"/>
        <v>-0.32341659602433814</v>
      </c>
      <c r="J45" s="36">
        <f t="shared" si="1"/>
        <v>0.37318988126289282</v>
      </c>
      <c r="K45" s="36">
        <f t="shared" si="2"/>
        <v>-0.42085961226384361</v>
      </c>
      <c r="L45" s="36">
        <f t="shared" si="3"/>
        <v>0.33692879928717068</v>
      </c>
      <c r="M45" s="36">
        <f t="shared" si="4"/>
        <v>7.0992702035225363</v>
      </c>
      <c r="N45" s="35">
        <v>6.65</v>
      </c>
      <c r="O45" s="31">
        <f t="shared" si="5"/>
        <v>0.20184371577318092</v>
      </c>
      <c r="P45" s="31">
        <f t="shared" si="6"/>
        <v>0.20184371577318092</v>
      </c>
      <c r="Q45" s="31">
        <f t="shared" si="7"/>
        <v>6.7559429101133231E-2</v>
      </c>
      <c r="R45" s="38">
        <f t="shared" si="8"/>
        <v>-0.44927020352253599</v>
      </c>
      <c r="S45" s="37">
        <f t="shared" si="9"/>
        <v>1</v>
      </c>
    </row>
    <row r="46" spans="1:19" x14ac:dyDescent="0.25">
      <c r="A46" s="31">
        <v>26</v>
      </c>
      <c r="B46" s="31">
        <v>26</v>
      </c>
      <c r="C46" s="31">
        <v>37</v>
      </c>
      <c r="D46" s="35">
        <v>0.44119202053525031</v>
      </c>
      <c r="E46" s="35">
        <v>298.05</v>
      </c>
      <c r="F46" s="31">
        <v>6.25E-2</v>
      </c>
      <c r="G46" s="31">
        <v>310</v>
      </c>
      <c r="H46" s="33">
        <v>0.14227642276422764</v>
      </c>
      <c r="I46" s="36">
        <f t="shared" si="0"/>
        <v>-9.9580081496967954E-2</v>
      </c>
      <c r="J46" s="36">
        <f t="shared" si="1"/>
        <v>0.46033885393739532</v>
      </c>
      <c r="K46" s="36">
        <f t="shared" si="2"/>
        <v>-0.26599571314577031</v>
      </c>
      <c r="L46" s="36">
        <f t="shared" si="3"/>
        <v>0.39512125527368075</v>
      </c>
      <c r="M46" s="36">
        <f t="shared" si="4"/>
        <v>15.800771399670097</v>
      </c>
      <c r="N46" s="35">
        <v>10.1</v>
      </c>
      <c r="O46" s="31">
        <f t="shared" si="5"/>
        <v>32.498794551296562</v>
      </c>
      <c r="P46" s="31">
        <f t="shared" si="6"/>
        <v>32.498794551296562</v>
      </c>
      <c r="Q46" s="31">
        <f t="shared" si="7"/>
        <v>0.56443281184852456</v>
      </c>
      <c r="R46" s="38">
        <f t="shared" si="8"/>
        <v>-5.7007713996700975</v>
      </c>
      <c r="S46" s="37">
        <f t="shared" si="9"/>
        <v>1</v>
      </c>
    </row>
    <row r="47" spans="1:19" x14ac:dyDescent="0.25">
      <c r="A47" s="31">
        <v>26</v>
      </c>
      <c r="B47" s="31">
        <v>26</v>
      </c>
      <c r="C47" s="31">
        <v>60</v>
      </c>
      <c r="D47" s="35">
        <v>0.44034442718479072</v>
      </c>
      <c r="E47" s="35">
        <v>291.75</v>
      </c>
      <c r="F47" s="31">
        <v>6.25E-2</v>
      </c>
      <c r="G47" s="31">
        <v>310</v>
      </c>
      <c r="H47" s="33">
        <v>4.4715447154471545E-2</v>
      </c>
      <c r="I47" s="36">
        <f t="shared" si="0"/>
        <v>-0.57504025633886069</v>
      </c>
      <c r="J47" s="36">
        <f t="shared" si="1"/>
        <v>0.28263203577418139</v>
      </c>
      <c r="K47" s="36">
        <f t="shared" si="2"/>
        <v>-0.6681556092266282</v>
      </c>
      <c r="L47" s="36">
        <f t="shared" si="3"/>
        <v>0.25201713398007675</v>
      </c>
      <c r="M47" s="36">
        <f t="shared" si="4"/>
        <v>4.5506181059600692</v>
      </c>
      <c r="N47" s="35">
        <v>5.65</v>
      </c>
      <c r="O47" s="31">
        <f t="shared" si="5"/>
        <v>1.2086405489428265</v>
      </c>
      <c r="P47" s="31">
        <f t="shared" si="6"/>
        <v>1.2086405489428265</v>
      </c>
      <c r="Q47" s="31">
        <f t="shared" si="7"/>
        <v>0.19458086620175771</v>
      </c>
      <c r="R47" s="38">
        <f t="shared" si="8"/>
        <v>1.0993818940399311</v>
      </c>
      <c r="S47" s="37">
        <f t="shared" si="9"/>
        <v>0</v>
      </c>
    </row>
    <row r="48" spans="1:19" x14ac:dyDescent="0.25">
      <c r="A48" s="31">
        <v>27</v>
      </c>
      <c r="B48" s="31">
        <v>27</v>
      </c>
      <c r="C48" s="31">
        <v>37</v>
      </c>
      <c r="D48" s="35">
        <v>0.44034442718479072</v>
      </c>
      <c r="E48" s="35">
        <v>291.75</v>
      </c>
      <c r="F48" s="31">
        <v>6.25E-2</v>
      </c>
      <c r="G48" s="31">
        <v>310</v>
      </c>
      <c r="H48" s="33">
        <v>0.13821138211382114</v>
      </c>
      <c r="I48" s="36">
        <f t="shared" si="0"/>
        <v>-0.23601466032299728</v>
      </c>
      <c r="J48" s="36">
        <f t="shared" si="1"/>
        <v>0.40671064709993521</v>
      </c>
      <c r="K48" s="36">
        <f t="shared" si="2"/>
        <v>-0.39972058959754025</v>
      </c>
      <c r="L48" s="36">
        <f t="shared" si="3"/>
        <v>0.34468116264684978</v>
      </c>
      <c r="M48" s="36">
        <f t="shared" si="4"/>
        <v>12.725698688029695</v>
      </c>
      <c r="N48" s="35">
        <v>11</v>
      </c>
      <c r="O48" s="31">
        <f t="shared" si="5"/>
        <v>2.9780359618674104</v>
      </c>
      <c r="P48" s="31">
        <f t="shared" si="6"/>
        <v>2.9780359618674104</v>
      </c>
      <c r="Q48" s="31">
        <f t="shared" si="7"/>
        <v>0.15688169891179046</v>
      </c>
      <c r="R48" s="38">
        <f t="shared" si="8"/>
        <v>-1.7256986880296949</v>
      </c>
      <c r="S48" s="37">
        <f t="shared" si="9"/>
        <v>1</v>
      </c>
    </row>
    <row r="49" spans="1:19" x14ac:dyDescent="0.25">
      <c r="A49" s="31">
        <v>27</v>
      </c>
      <c r="B49" s="31">
        <v>27</v>
      </c>
      <c r="C49" s="31">
        <v>60</v>
      </c>
      <c r="D49" s="35">
        <v>0.44001849919801522</v>
      </c>
      <c r="E49" s="35">
        <v>292.8</v>
      </c>
      <c r="F49" s="31">
        <v>6.25E-2</v>
      </c>
      <c r="G49" s="31">
        <v>310</v>
      </c>
      <c r="H49" s="33">
        <v>4.065040650406504E-2</v>
      </c>
      <c r="I49" s="36">
        <f t="shared" si="0"/>
        <v>-0.57043158123833893</v>
      </c>
      <c r="J49" s="36">
        <f t="shared" si="1"/>
        <v>0.2841925073606848</v>
      </c>
      <c r="K49" s="36">
        <f t="shared" si="2"/>
        <v>-0.65914787327665281</v>
      </c>
      <c r="L49" s="36">
        <f t="shared" si="3"/>
        <v>0.25490040815964832</v>
      </c>
      <c r="M49" s="36">
        <f t="shared" si="4"/>
        <v>4.3929447870430067</v>
      </c>
      <c r="N49" s="35">
        <v>5.0999999999999996</v>
      </c>
      <c r="O49" s="31">
        <f t="shared" si="5"/>
        <v>0.49992707416965859</v>
      </c>
      <c r="P49" s="31">
        <f t="shared" si="6"/>
        <v>0.49992707416965859</v>
      </c>
      <c r="Q49" s="31">
        <f t="shared" si="7"/>
        <v>0.13863827705039078</v>
      </c>
      <c r="R49" s="38">
        <f t="shared" si="8"/>
        <v>0.70705521295699292</v>
      </c>
      <c r="S49" s="37">
        <f t="shared" si="9"/>
        <v>0</v>
      </c>
    </row>
    <row r="50" spans="1:19" x14ac:dyDescent="0.25">
      <c r="A50" s="31">
        <v>28</v>
      </c>
      <c r="B50" s="31">
        <v>28</v>
      </c>
      <c r="C50" s="31">
        <v>37</v>
      </c>
      <c r="D50" s="35">
        <v>0.44001849919801522</v>
      </c>
      <c r="E50" s="35">
        <v>292.8</v>
      </c>
      <c r="F50" s="31">
        <v>6.25E-2</v>
      </c>
      <c r="G50" s="31">
        <v>310</v>
      </c>
      <c r="H50" s="33">
        <v>0.13414634146341464</v>
      </c>
      <c r="I50" s="36">
        <f t="shared" si="0"/>
        <v>-0.22159131873310375</v>
      </c>
      <c r="J50" s="36">
        <f t="shared" si="1"/>
        <v>0.41231602057380018</v>
      </c>
      <c r="K50" s="36">
        <f t="shared" si="2"/>
        <v>-0.3827524665355142</v>
      </c>
      <c r="L50" s="36">
        <f t="shared" si="3"/>
        <v>0.35095165430490038</v>
      </c>
      <c r="M50" s="36">
        <f t="shared" si="4"/>
        <v>12.839458149010738</v>
      </c>
      <c r="N50" s="35">
        <v>9.3000000000000007</v>
      </c>
      <c r="O50" s="31">
        <f t="shared" si="5"/>
        <v>12.527763988598517</v>
      </c>
      <c r="P50" s="31">
        <f t="shared" si="6"/>
        <v>12.527763988598517</v>
      </c>
      <c r="Q50" s="31">
        <f t="shared" si="7"/>
        <v>0.38058689774309007</v>
      </c>
      <c r="R50" s="38">
        <f t="shared" si="8"/>
        <v>-3.5394581490107377</v>
      </c>
      <c r="S50" s="37">
        <f t="shared" si="9"/>
        <v>1</v>
      </c>
    </row>
    <row r="51" spans="1:19" x14ac:dyDescent="0.25">
      <c r="A51" s="31">
        <v>28</v>
      </c>
      <c r="B51" s="31">
        <v>28</v>
      </c>
      <c r="C51" s="31">
        <v>60</v>
      </c>
      <c r="D51" s="35">
        <v>0.44001335729951019</v>
      </c>
      <c r="E51" s="35">
        <v>301.39999999999998</v>
      </c>
      <c r="F51" s="31">
        <v>6.25E-2</v>
      </c>
      <c r="G51" s="31">
        <v>310</v>
      </c>
      <c r="H51" s="33">
        <v>3.6585365853658534E-2</v>
      </c>
      <c r="I51" s="36">
        <f t="shared" si="0"/>
        <v>-0.26503133234370468</v>
      </c>
      <c r="J51" s="36">
        <f t="shared" si="1"/>
        <v>0.39549266244398951</v>
      </c>
      <c r="K51" s="36">
        <f t="shared" si="2"/>
        <v>-0.34919401335900047</v>
      </c>
      <c r="L51" s="36">
        <f t="shared" si="3"/>
        <v>0.3634718301606924</v>
      </c>
      <c r="M51" s="36">
        <f t="shared" si="4"/>
        <v>6.7825706768003755</v>
      </c>
      <c r="N51" s="35">
        <v>6.4</v>
      </c>
      <c r="O51" s="31">
        <f t="shared" si="5"/>
        <v>0.14636032274749711</v>
      </c>
      <c r="P51" s="31">
        <f t="shared" si="6"/>
        <v>0.14636032274749711</v>
      </c>
      <c r="Q51" s="31">
        <f t="shared" si="7"/>
        <v>5.9776668250058618E-2</v>
      </c>
      <c r="R51" s="38">
        <f t="shared" si="8"/>
        <v>-0.38257067680037515</v>
      </c>
      <c r="S51" s="37">
        <f t="shared" si="9"/>
        <v>1</v>
      </c>
    </row>
    <row r="52" spans="1:19" x14ac:dyDescent="0.25">
      <c r="A52" s="31">
        <v>29</v>
      </c>
      <c r="B52" s="31">
        <v>29</v>
      </c>
      <c r="C52" s="31">
        <v>37</v>
      </c>
      <c r="D52" s="35">
        <v>0.44001335729951019</v>
      </c>
      <c r="E52" s="35">
        <v>301.39999999999998</v>
      </c>
      <c r="F52" s="31">
        <v>6.25E-2</v>
      </c>
      <c r="G52" s="31">
        <v>310</v>
      </c>
      <c r="H52" s="33">
        <v>0.13008130081300814</v>
      </c>
      <c r="I52" s="36">
        <f t="shared" si="0"/>
        <v>-4.6700425331536434E-2</v>
      </c>
      <c r="J52" s="36">
        <f t="shared" si="1"/>
        <v>0.48137599567588851</v>
      </c>
      <c r="K52" s="36">
        <f t="shared" si="2"/>
        <v>-0.20539909858155231</v>
      </c>
      <c r="L52" s="36">
        <f t="shared" si="3"/>
        <v>0.41863016224521549</v>
      </c>
      <c r="M52" s="36">
        <f t="shared" si="4"/>
        <v>16.362181589101539</v>
      </c>
      <c r="N52" s="35">
        <v>11.35</v>
      </c>
      <c r="O52" s="31">
        <f t="shared" si="5"/>
        <v>25.121964282128431</v>
      </c>
      <c r="P52" s="31">
        <f t="shared" si="6"/>
        <v>25.121964282128431</v>
      </c>
      <c r="Q52" s="31">
        <f t="shared" si="7"/>
        <v>0.44160190212348366</v>
      </c>
      <c r="R52" s="38">
        <f t="shared" si="8"/>
        <v>-5.0121815891015391</v>
      </c>
      <c r="S52" s="37">
        <f t="shared" si="9"/>
        <v>1</v>
      </c>
    </row>
    <row r="53" spans="1:19" x14ac:dyDescent="0.25">
      <c r="A53" s="31">
        <v>29</v>
      </c>
      <c r="B53" s="31">
        <v>29</v>
      </c>
      <c r="C53" s="31">
        <v>60</v>
      </c>
      <c r="D53" s="35">
        <v>0.44112697742594276</v>
      </c>
      <c r="E53" s="35">
        <v>296.39999999999998</v>
      </c>
      <c r="F53" s="31">
        <v>6.25E-2</v>
      </c>
      <c r="G53" s="31">
        <v>310</v>
      </c>
      <c r="H53" s="33">
        <v>3.2520325203252036E-2</v>
      </c>
      <c r="I53" s="36">
        <f t="shared" si="0"/>
        <v>-0.49862589449541533</v>
      </c>
      <c r="J53" s="36">
        <f t="shared" si="1"/>
        <v>0.30902147970465377</v>
      </c>
      <c r="K53" s="36">
        <f t="shared" si="2"/>
        <v>-0.57817605461093502</v>
      </c>
      <c r="L53" s="36">
        <f t="shared" si="3"/>
        <v>0.28157263177535946</v>
      </c>
      <c r="M53" s="36">
        <f t="shared" si="4"/>
        <v>4.4836842078667587</v>
      </c>
      <c r="N53" s="35">
        <v>5.65</v>
      </c>
      <c r="O53" s="31">
        <f t="shared" si="5"/>
        <v>1.3602925269793911</v>
      </c>
      <c r="P53" s="31">
        <f t="shared" si="6"/>
        <v>1.3602925269793911</v>
      </c>
      <c r="Q53" s="31">
        <f t="shared" si="7"/>
        <v>0.20642757382889232</v>
      </c>
      <c r="R53" s="38">
        <f t="shared" si="8"/>
        <v>1.1663157921332417</v>
      </c>
      <c r="S53" s="37">
        <f t="shared" si="9"/>
        <v>0</v>
      </c>
    </row>
    <row r="54" spans="1:19" x14ac:dyDescent="0.25">
      <c r="A54" s="31">
        <v>30</v>
      </c>
      <c r="B54" s="31">
        <v>30</v>
      </c>
      <c r="C54" s="31">
        <v>37</v>
      </c>
      <c r="D54" s="35">
        <v>0.44112697742594276</v>
      </c>
      <c r="E54" s="35">
        <v>296.39999999999998</v>
      </c>
      <c r="F54" s="31">
        <v>6.25E-2</v>
      </c>
      <c r="G54" s="31">
        <v>310</v>
      </c>
      <c r="H54" s="33">
        <v>0.12601626016260162</v>
      </c>
      <c r="I54" s="36">
        <f t="shared" si="0"/>
        <v>-0.15789458072017898</v>
      </c>
      <c r="J54" s="36">
        <f t="shared" si="1"/>
        <v>0.43726993422847105</v>
      </c>
      <c r="K54" s="36">
        <f t="shared" si="2"/>
        <v>-0.31448922750230457</v>
      </c>
      <c r="L54" s="36">
        <f t="shared" si="3"/>
        <v>0.37657474847407468</v>
      </c>
      <c r="M54" s="36">
        <f t="shared" si="4"/>
        <v>13.784456976705016</v>
      </c>
      <c r="N54" s="35">
        <v>10.6</v>
      </c>
      <c r="O54" s="31">
        <f t="shared" si="5"/>
        <v>10.140766236485254</v>
      </c>
      <c r="P54" s="31">
        <f t="shared" si="6"/>
        <v>10.140766236485254</v>
      </c>
      <c r="Q54" s="31">
        <f t="shared" si="7"/>
        <v>0.30042046950047324</v>
      </c>
      <c r="R54" s="38">
        <f t="shared" si="8"/>
        <v>-3.1844569767050164</v>
      </c>
      <c r="S54" s="37">
        <f t="shared" si="9"/>
        <v>1</v>
      </c>
    </row>
    <row r="55" spans="1:19" x14ac:dyDescent="0.25">
      <c r="A55" s="31">
        <v>30</v>
      </c>
      <c r="B55" s="31">
        <v>30</v>
      </c>
      <c r="C55" s="31">
        <v>60</v>
      </c>
      <c r="D55" s="35">
        <v>0.43424153907173224</v>
      </c>
      <c r="E55" s="35">
        <v>288.75</v>
      </c>
      <c r="F55" s="31">
        <v>6.25E-2</v>
      </c>
      <c r="G55" s="31">
        <v>310</v>
      </c>
      <c r="H55" s="33">
        <v>2.8455284552845527E-2</v>
      </c>
      <c r="I55" s="36">
        <f t="shared" si="0"/>
        <v>-0.90851791940839011</v>
      </c>
      <c r="J55" s="36">
        <f t="shared" si="1"/>
        <v>0.18180232533590601</v>
      </c>
      <c r="K55" s="36">
        <f t="shared" si="2"/>
        <v>-0.98176879691881713</v>
      </c>
      <c r="L55" s="36">
        <f t="shared" si="3"/>
        <v>0.16310688183760488</v>
      </c>
      <c r="M55" s="36">
        <f t="shared" si="4"/>
        <v>2.0221324270645837</v>
      </c>
      <c r="N55" s="35">
        <v>1.8</v>
      </c>
      <c r="O55" s="31">
        <f t="shared" si="5"/>
        <v>4.9342815153602594E-2</v>
      </c>
      <c r="P55" s="31">
        <f t="shared" si="6"/>
        <v>4.9342815153602594E-2</v>
      </c>
      <c r="Q55" s="31">
        <f t="shared" si="7"/>
        <v>0.12340690392476872</v>
      </c>
      <c r="R55" s="38">
        <f t="shared" si="8"/>
        <v>-0.22213242706458369</v>
      </c>
      <c r="S55" s="37">
        <f t="shared" si="9"/>
        <v>1</v>
      </c>
    </row>
    <row r="56" spans="1:19" x14ac:dyDescent="0.25">
      <c r="A56" s="31">
        <v>31</v>
      </c>
      <c r="B56" s="31">
        <v>31</v>
      </c>
      <c r="C56" s="31">
        <v>37</v>
      </c>
      <c r="D56" s="35">
        <v>0.43424153907173224</v>
      </c>
      <c r="E56" s="35">
        <v>288.75</v>
      </c>
      <c r="F56" s="31">
        <v>6.25E-2</v>
      </c>
      <c r="G56" s="31">
        <v>310</v>
      </c>
      <c r="H56" s="33">
        <v>0.12195121951219512</v>
      </c>
      <c r="I56" s="36">
        <f t="shared" si="0"/>
        <v>-0.34219138051928655</v>
      </c>
      <c r="J56" s="36">
        <f t="shared" si="1"/>
        <v>0.36610343573830711</v>
      </c>
      <c r="K56" s="36">
        <f t="shared" si="2"/>
        <v>-0.49383510380393991</v>
      </c>
      <c r="L56" s="36">
        <f t="shared" si="3"/>
        <v>0.31071131972326504</v>
      </c>
      <c r="M56" s="36">
        <f t="shared" si="4"/>
        <v>10.123217443321707</v>
      </c>
      <c r="N56" s="35">
        <v>6.9</v>
      </c>
      <c r="O56" s="31">
        <f t="shared" si="5"/>
        <v>10.389130686933317</v>
      </c>
      <c r="P56" s="31">
        <f t="shared" si="6"/>
        <v>10.389130686933317</v>
      </c>
      <c r="Q56" s="31">
        <f t="shared" si="7"/>
        <v>0.4671329628002473</v>
      </c>
      <c r="R56" s="38">
        <f t="shared" si="8"/>
        <v>-3.2232174433217065</v>
      </c>
      <c r="S56" s="37">
        <f t="shared" si="9"/>
        <v>1</v>
      </c>
    </row>
    <row r="57" spans="1:19" x14ac:dyDescent="0.25">
      <c r="A57" s="31">
        <v>31</v>
      </c>
      <c r="B57" s="31">
        <v>31</v>
      </c>
      <c r="C57" s="31">
        <v>60</v>
      </c>
      <c r="D57" s="35">
        <v>0.43572249975046934</v>
      </c>
      <c r="E57" s="35">
        <v>276.2</v>
      </c>
      <c r="F57" s="31">
        <v>6.25E-2</v>
      </c>
      <c r="G57" s="31">
        <v>310</v>
      </c>
      <c r="H57" s="33">
        <v>2.4390243902439025E-2</v>
      </c>
      <c r="I57" s="36">
        <f t="shared" si="0"/>
        <v>-1.6401169819771309</v>
      </c>
      <c r="J57" s="36">
        <f t="shared" si="1"/>
        <v>5.0490423066182302E-2</v>
      </c>
      <c r="K57" s="36">
        <f t="shared" si="2"/>
        <v>-1.7081654039026688</v>
      </c>
      <c r="L57" s="36">
        <f t="shared" si="3"/>
        <v>4.3802827942985588E-2</v>
      </c>
      <c r="M57" s="36">
        <f t="shared" si="4"/>
        <v>0.38726192661162528</v>
      </c>
      <c r="N57" s="35">
        <v>0.65</v>
      </c>
      <c r="O57" s="31">
        <f t="shared" si="5"/>
        <v>6.9031295207834992E-2</v>
      </c>
      <c r="P57" s="31">
        <f t="shared" si="6"/>
        <v>6.9031295207834992E-2</v>
      </c>
      <c r="Q57" s="31">
        <f t="shared" si="7"/>
        <v>0.40421242059749957</v>
      </c>
      <c r="R57" s="38">
        <f t="shared" si="8"/>
        <v>0.26273807338837474</v>
      </c>
      <c r="S57" s="37">
        <f t="shared" si="9"/>
        <v>0</v>
      </c>
    </row>
    <row r="58" spans="1:19" x14ac:dyDescent="0.25">
      <c r="A58" s="31">
        <v>32</v>
      </c>
      <c r="B58" s="31">
        <v>32</v>
      </c>
      <c r="C58" s="31">
        <v>37</v>
      </c>
      <c r="D58" s="35">
        <v>0.43572249975046934</v>
      </c>
      <c r="E58" s="35">
        <v>276.2</v>
      </c>
      <c r="F58" s="31">
        <v>6.25E-2</v>
      </c>
      <c r="G58" s="31">
        <v>310</v>
      </c>
      <c r="H58" s="33">
        <v>0.11788617886178862</v>
      </c>
      <c r="I58" s="36">
        <f t="shared" si="0"/>
        <v>-0.64763628646550586</v>
      </c>
      <c r="J58" s="36">
        <f t="shared" si="1"/>
        <v>0.25861011099244741</v>
      </c>
      <c r="K58" s="36">
        <f t="shared" si="2"/>
        <v>-0.79723967550361396</v>
      </c>
      <c r="L58" s="36">
        <f t="shared" si="3"/>
        <v>0.21265592381531132</v>
      </c>
      <c r="M58" s="36">
        <f t="shared" si="4"/>
        <v>5.9887069500845627</v>
      </c>
      <c r="N58" s="35">
        <v>3.5</v>
      </c>
      <c r="O58" s="31">
        <f t="shared" si="5"/>
        <v>6.1936622833992061</v>
      </c>
      <c r="P58" s="31">
        <f t="shared" si="6"/>
        <v>6.1936622833992061</v>
      </c>
      <c r="Q58" s="31">
        <f t="shared" si="7"/>
        <v>0.71105912859558928</v>
      </c>
      <c r="R58" s="38">
        <f t="shared" si="8"/>
        <v>-2.4887069500845627</v>
      </c>
      <c r="S58" s="37">
        <f t="shared" si="9"/>
        <v>1</v>
      </c>
    </row>
    <row r="59" spans="1:19" x14ac:dyDescent="0.25">
      <c r="A59" s="31">
        <v>32</v>
      </c>
      <c r="B59" s="31">
        <v>32</v>
      </c>
      <c r="C59" s="31">
        <v>60</v>
      </c>
      <c r="D59" s="35">
        <v>0.43952134501817919</v>
      </c>
      <c r="E59" s="35">
        <v>278.7</v>
      </c>
      <c r="F59" s="31">
        <v>6.25E-2</v>
      </c>
      <c r="G59" s="31">
        <v>310</v>
      </c>
      <c r="H59" s="33">
        <v>2.032520325203252E-2</v>
      </c>
      <c r="I59" s="36">
        <f t="shared" si="0"/>
        <v>-1.647002331427458</v>
      </c>
      <c r="J59" s="36">
        <f t="shared" si="1"/>
        <v>4.9778783312090881E-2</v>
      </c>
      <c r="K59" s="36">
        <f t="shared" si="2"/>
        <v>-1.7096633456044956</v>
      </c>
      <c r="L59" s="36">
        <f t="shared" si="3"/>
        <v>4.3664072258340882E-2</v>
      </c>
      <c r="M59" s="36">
        <f t="shared" si="4"/>
        <v>0.35466853918445373</v>
      </c>
      <c r="N59" s="35">
        <v>0.5</v>
      </c>
      <c r="O59" s="31">
        <f t="shared" si="5"/>
        <v>2.1121233502780661E-2</v>
      </c>
      <c r="P59" s="31">
        <f t="shared" si="6"/>
        <v>2.1121233502780661E-2</v>
      </c>
      <c r="Q59" s="31">
        <f t="shared" si="7"/>
        <v>0.29066292163109253</v>
      </c>
      <c r="R59" s="38">
        <f t="shared" si="8"/>
        <v>0.14533146081554627</v>
      </c>
      <c r="S59" s="37">
        <f t="shared" si="9"/>
        <v>0</v>
      </c>
    </row>
    <row r="60" spans="1:19" x14ac:dyDescent="0.25">
      <c r="A60" s="31">
        <v>33</v>
      </c>
      <c r="B60" s="31">
        <v>33</v>
      </c>
      <c r="C60" s="31">
        <v>37</v>
      </c>
      <c r="D60" s="35">
        <v>0.43952134501817919</v>
      </c>
      <c r="E60" s="35">
        <v>278.7</v>
      </c>
      <c r="F60" s="31">
        <v>6.25E-2</v>
      </c>
      <c r="G60" s="31">
        <v>310</v>
      </c>
      <c r="H60" s="33">
        <v>0.11382113821138211</v>
      </c>
      <c r="I60" s="36">
        <f t="shared" si="0"/>
        <v>-0.59567583744024455</v>
      </c>
      <c r="J60" s="36">
        <f t="shared" si="1"/>
        <v>0.27569590144856065</v>
      </c>
      <c r="K60" s="36">
        <f t="shared" si="2"/>
        <v>-0.74395886110476073</v>
      </c>
      <c r="L60" s="36">
        <f t="shared" si="3"/>
        <v>0.22845068185390188</v>
      </c>
      <c r="M60" s="36">
        <f t="shared" si="4"/>
        <v>6.5187473933485478</v>
      </c>
      <c r="N60" s="35">
        <v>3.6</v>
      </c>
      <c r="O60" s="31">
        <f t="shared" si="5"/>
        <v>8.5190863461789412</v>
      </c>
      <c r="P60" s="31">
        <f t="shared" si="6"/>
        <v>8.5190863461789412</v>
      </c>
      <c r="Q60" s="31">
        <f t="shared" si="7"/>
        <v>0.81076316481904098</v>
      </c>
      <c r="R60" s="38">
        <f t="shared" si="8"/>
        <v>-2.9187473933485477</v>
      </c>
      <c r="S60" s="37">
        <f t="shared" si="9"/>
        <v>1</v>
      </c>
    </row>
    <row r="61" spans="1:19" x14ac:dyDescent="0.25">
      <c r="A61" s="31">
        <v>33</v>
      </c>
      <c r="B61" s="31">
        <v>33</v>
      </c>
      <c r="C61" s="31">
        <v>60</v>
      </c>
      <c r="D61" s="35">
        <v>0.43957089022463125</v>
      </c>
      <c r="E61" s="35">
        <v>271.64999999999998</v>
      </c>
      <c r="F61" s="31">
        <v>6.25E-2</v>
      </c>
      <c r="G61" s="31">
        <v>310</v>
      </c>
      <c r="H61" s="33">
        <v>1.6260162601626018E-2</v>
      </c>
      <c r="I61" s="36">
        <f t="shared" si="0"/>
        <v>-2.3098296880534077</v>
      </c>
      <c r="J61" s="36">
        <f t="shared" si="1"/>
        <v>1.0448792491026686E-2</v>
      </c>
      <c r="K61" s="36">
        <f t="shared" si="2"/>
        <v>-2.3658817207229568</v>
      </c>
      <c r="L61" s="36">
        <f t="shared" si="3"/>
        <v>8.993594963502851E-3</v>
      </c>
      <c r="M61" s="36">
        <f t="shared" si="4"/>
        <v>5.3231950286539043E-2</v>
      </c>
      <c r="N61" s="35">
        <v>0.3</v>
      </c>
      <c r="O61" s="31">
        <f t="shared" si="5"/>
        <v>6.0894470359385132E-2</v>
      </c>
      <c r="P61" s="31">
        <f t="shared" si="6"/>
        <v>6.0894470359385132E-2</v>
      </c>
      <c r="Q61" s="31">
        <f t="shared" si="7"/>
        <v>0.82256016571153656</v>
      </c>
      <c r="R61" s="38">
        <f t="shared" si="8"/>
        <v>0.24676804971346095</v>
      </c>
      <c r="S61" s="37">
        <f t="shared" si="9"/>
        <v>0</v>
      </c>
    </row>
    <row r="62" spans="1:19" x14ac:dyDescent="0.25">
      <c r="A62" s="31">
        <v>34</v>
      </c>
      <c r="B62" s="31">
        <v>34</v>
      </c>
      <c r="C62" s="31">
        <v>37</v>
      </c>
      <c r="D62" s="35">
        <v>0.43957089022463125</v>
      </c>
      <c r="E62" s="35">
        <v>271.64999999999998</v>
      </c>
      <c r="F62" s="31">
        <v>6.25E-2</v>
      </c>
      <c r="G62" s="31">
        <v>310</v>
      </c>
      <c r="H62" s="33">
        <v>0.10975609756097561</v>
      </c>
      <c r="I62" s="36">
        <f t="shared" si="0"/>
        <v>-0.78690101894387221</v>
      </c>
      <c r="J62" s="36">
        <f t="shared" si="1"/>
        <v>0.21566990550135104</v>
      </c>
      <c r="K62" s="36">
        <f t="shared" si="2"/>
        <v>-0.9325284716206268</v>
      </c>
      <c r="L62" s="36">
        <f t="shared" si="3"/>
        <v>0.17553173982923154</v>
      </c>
      <c r="M62" s="36">
        <f t="shared" si="4"/>
        <v>4.5438856516000996</v>
      </c>
      <c r="N62" s="35">
        <v>2.7</v>
      </c>
      <c r="O62" s="31">
        <f t="shared" si="5"/>
        <v>3.3999142961767235</v>
      </c>
      <c r="P62" s="31">
        <f t="shared" si="6"/>
        <v>3.3999142961767235</v>
      </c>
      <c r="Q62" s="31">
        <f t="shared" si="7"/>
        <v>0.68292061170374052</v>
      </c>
      <c r="R62" s="38">
        <f t="shared" si="8"/>
        <v>-1.8438856516000994</v>
      </c>
      <c r="S62" s="37">
        <f t="shared" si="9"/>
        <v>1</v>
      </c>
    </row>
    <row r="63" spans="1:19" x14ac:dyDescent="0.25">
      <c r="A63" s="31">
        <v>34</v>
      </c>
      <c r="B63" s="31">
        <v>34</v>
      </c>
      <c r="C63" s="31">
        <v>60</v>
      </c>
      <c r="D63" s="35">
        <v>0.44090609081146664</v>
      </c>
      <c r="E63" s="35">
        <v>268.5</v>
      </c>
      <c r="F63" s="31">
        <v>6.25E-2</v>
      </c>
      <c r="G63" s="31">
        <v>310</v>
      </c>
      <c r="H63" s="33">
        <v>1.2195121951219513E-2</v>
      </c>
      <c r="I63" s="36">
        <f t="shared" si="0"/>
        <v>-2.911768952471959</v>
      </c>
      <c r="J63" s="36">
        <f t="shared" si="1"/>
        <v>1.7969418086445632E-3</v>
      </c>
      <c r="K63" s="36">
        <f t="shared" si="2"/>
        <v>-2.9604588849359641</v>
      </c>
      <c r="L63" s="36">
        <f t="shared" si="3"/>
        <v>1.5359056009230604E-3</v>
      </c>
      <c r="M63" s="36">
        <f t="shared" si="4"/>
        <v>6.7109055926267147E-3</v>
      </c>
      <c r="N63" s="35">
        <v>0.2</v>
      </c>
      <c r="O63" s="31">
        <f t="shared" si="5"/>
        <v>3.7360674016822464E-2</v>
      </c>
      <c r="P63" s="31">
        <f t="shared" si="6"/>
        <v>3.7360674016822464E-2</v>
      </c>
      <c r="Q63" s="31">
        <f t="shared" si="7"/>
        <v>0.96644547203686648</v>
      </c>
      <c r="R63" s="38">
        <f t="shared" si="8"/>
        <v>0.1932890944073733</v>
      </c>
      <c r="S63" s="37">
        <f t="shared" si="9"/>
        <v>0</v>
      </c>
    </row>
    <row r="64" spans="1:19" x14ac:dyDescent="0.25">
      <c r="A64" s="31">
        <v>35</v>
      </c>
      <c r="B64" s="31">
        <v>35</v>
      </c>
      <c r="C64" s="31">
        <v>37</v>
      </c>
      <c r="D64" s="35">
        <v>0.44090609081146664</v>
      </c>
      <c r="E64" s="35">
        <v>268.5</v>
      </c>
      <c r="F64" s="31">
        <v>6.25E-2</v>
      </c>
      <c r="G64" s="31">
        <v>310</v>
      </c>
      <c r="H64" s="33">
        <v>0.10569105691056911</v>
      </c>
      <c r="I64" s="36">
        <f t="shared" si="0"/>
        <v>-0.88491178298690842</v>
      </c>
      <c r="J64" s="36">
        <f t="shared" si="1"/>
        <v>0.18810210621627915</v>
      </c>
      <c r="K64" s="36">
        <f t="shared" si="2"/>
        <v>-1.0282510630268238</v>
      </c>
      <c r="L64" s="36">
        <f t="shared" si="3"/>
        <v>0.15191587211871299</v>
      </c>
      <c r="M64" s="36">
        <f t="shared" si="4"/>
        <v>3.7215578342275251</v>
      </c>
      <c r="N64" s="35">
        <v>2.35</v>
      </c>
      <c r="O64" s="31">
        <f t="shared" si="5"/>
        <v>1.881170892630899</v>
      </c>
      <c r="P64" s="31">
        <f t="shared" si="6"/>
        <v>1.881170892630899</v>
      </c>
      <c r="Q64" s="31">
        <f t="shared" si="7"/>
        <v>0.58364163158618076</v>
      </c>
      <c r="R64" s="38">
        <f t="shared" si="8"/>
        <v>-1.371557834227525</v>
      </c>
      <c r="S64" s="37">
        <f t="shared" si="9"/>
        <v>1</v>
      </c>
    </row>
    <row r="65" spans="1:19" x14ac:dyDescent="0.25">
      <c r="A65" s="31">
        <v>35</v>
      </c>
      <c r="B65" s="31">
        <v>35</v>
      </c>
      <c r="C65" s="31">
        <v>60</v>
      </c>
      <c r="D65" s="35">
        <v>0.44073263251868372</v>
      </c>
      <c r="E65" s="35">
        <v>269.64999999999998</v>
      </c>
      <c r="F65" s="31">
        <v>6.25E-2</v>
      </c>
      <c r="G65" s="31">
        <v>310</v>
      </c>
      <c r="H65" s="33">
        <v>8.130081300813009E-3</v>
      </c>
      <c r="I65" s="36">
        <f t="shared" si="0"/>
        <v>-3.4763811874516879</v>
      </c>
      <c r="J65" s="36">
        <f t="shared" si="1"/>
        <v>2.5411468079522125E-4</v>
      </c>
      <c r="K65" s="36">
        <f t="shared" si="2"/>
        <v>-3.5161207106266015</v>
      </c>
      <c r="L65" s="36">
        <f t="shared" si="3"/>
        <v>2.1895092093097044E-4</v>
      </c>
      <c r="M65" s="36">
        <f t="shared" si="4"/>
        <v>6.8171864707800012E-4</v>
      </c>
      <c r="N65" s="35">
        <v>0.15</v>
      </c>
      <c r="O65" s="31">
        <f t="shared" si="5"/>
        <v>2.2295949146190371E-2</v>
      </c>
      <c r="P65" s="31">
        <f t="shared" si="6"/>
        <v>2.2295949146190371E-2</v>
      </c>
      <c r="Q65" s="31">
        <f t="shared" si="7"/>
        <v>0.99545520901948004</v>
      </c>
      <c r="R65" s="38">
        <f t="shared" si="8"/>
        <v>0.14931828135292199</v>
      </c>
      <c r="S65" s="37">
        <f t="shared" si="9"/>
        <v>0</v>
      </c>
    </row>
    <row r="66" spans="1:19" x14ac:dyDescent="0.25">
      <c r="A66" s="31">
        <v>36</v>
      </c>
      <c r="B66" s="31">
        <v>36</v>
      </c>
      <c r="C66" s="31">
        <v>37</v>
      </c>
      <c r="D66" s="35">
        <v>0.44073263251868372</v>
      </c>
      <c r="E66" s="35">
        <v>269.64999999999998</v>
      </c>
      <c r="F66" s="31">
        <v>6.25E-2</v>
      </c>
      <c r="G66" s="31">
        <v>310</v>
      </c>
      <c r="H66" s="33">
        <v>0.1016260162601626</v>
      </c>
      <c r="I66" s="36">
        <f t="shared" si="0"/>
        <v>-0.87704829548340002</v>
      </c>
      <c r="J66" s="36">
        <f t="shared" si="1"/>
        <v>0.19023020328619511</v>
      </c>
      <c r="K66" s="36">
        <f t="shared" si="2"/>
        <v>-1.0175487270739072</v>
      </c>
      <c r="L66" s="36">
        <f t="shared" si="3"/>
        <v>0.15444623221007495</v>
      </c>
      <c r="M66" s="36">
        <f t="shared" si="4"/>
        <v>3.7203838501316469</v>
      </c>
      <c r="N66" s="35">
        <v>2.2000000000000002</v>
      </c>
      <c r="O66" s="31">
        <f t="shared" si="5"/>
        <v>2.3115670517411293</v>
      </c>
      <c r="P66" s="31">
        <f t="shared" si="6"/>
        <v>2.3115670517411293</v>
      </c>
      <c r="Q66" s="31">
        <f t="shared" si="7"/>
        <v>0.69108356824165751</v>
      </c>
      <c r="R66" s="38">
        <f t="shared" si="8"/>
        <v>-1.5203838501316467</v>
      </c>
      <c r="S66" s="37">
        <f t="shared" si="9"/>
        <v>1</v>
      </c>
    </row>
    <row r="67" spans="1:19" x14ac:dyDescent="0.25">
      <c r="A67" s="31">
        <v>36</v>
      </c>
      <c r="B67" s="31">
        <v>36</v>
      </c>
      <c r="C67" s="31">
        <v>60</v>
      </c>
      <c r="D67" s="35">
        <v>0.44076178361839224</v>
      </c>
      <c r="E67" s="35">
        <v>273.3</v>
      </c>
      <c r="F67" s="31">
        <v>6.25E-2</v>
      </c>
      <c r="G67" s="31">
        <v>310</v>
      </c>
      <c r="H67" s="33">
        <v>4.0650406504065045E-3</v>
      </c>
      <c r="I67" s="36">
        <f t="shared" ref="I67:I130" si="10">(LN(E67/G67)+(F67+(D67^2)/2)*H67)/(D67*H67^0.5)</f>
        <v>-4.4606620711758707</v>
      </c>
      <c r="J67" s="36">
        <f t="shared" ref="J67:J130" si="11">NORMSDIST(I67)</f>
        <v>4.0853420488107051E-6</v>
      </c>
      <c r="K67" s="36">
        <f t="shared" ref="K67:K130" si="12">I67-(D67*H67^(0.5))</f>
        <v>-4.4887640161002054</v>
      </c>
      <c r="L67" s="36">
        <f t="shared" ref="L67:L130" si="13">NORMSDIST(K67)</f>
        <v>3.5818800420319143E-6</v>
      </c>
      <c r="M67" s="36">
        <f t="shared" ref="M67:M130" si="14">(E67*J67)-(G67*(EXP(-F67*H67))*L67)</f>
        <v>6.4232425305617985E-6</v>
      </c>
      <c r="N67" s="35">
        <v>0.05</v>
      </c>
      <c r="O67" s="31">
        <f t="shared" ref="O67:O130" si="15">(N67-M67)^2</f>
        <v>2.4993577170049886E-3</v>
      </c>
      <c r="P67" s="31">
        <f t="shared" ref="P67:P130" si="16">(M67-N67)^2</f>
        <v>2.4993577170049886E-3</v>
      </c>
      <c r="Q67" s="31">
        <f t="shared" ref="Q67:Q130" si="17">ABS(N67-M67)/N67</f>
        <v>0.99987153514938876</v>
      </c>
      <c r="R67" s="38">
        <f t="shared" ref="R67:R130" si="18">N67-M67</f>
        <v>4.9993576757469439E-2</v>
      </c>
      <c r="S67" s="37">
        <f t="shared" ref="S67:S130" si="19">IF(R67&lt;0,1,0)</f>
        <v>0</v>
      </c>
    </row>
    <row r="68" spans="1:19" x14ac:dyDescent="0.25">
      <c r="A68" s="31">
        <v>37</v>
      </c>
      <c r="B68" s="31">
        <v>37</v>
      </c>
      <c r="C68" s="31">
        <v>60</v>
      </c>
      <c r="D68" s="35">
        <v>0.44076178361839224</v>
      </c>
      <c r="E68" s="35">
        <v>273.3</v>
      </c>
      <c r="F68" s="31">
        <v>6.25E-2</v>
      </c>
      <c r="G68" s="31">
        <v>310</v>
      </c>
      <c r="H68" s="33">
        <v>9.7560975609756101E-2</v>
      </c>
      <c r="I68" s="36">
        <f t="shared" si="10"/>
        <v>-0.802116137966432</v>
      </c>
      <c r="J68" s="36">
        <f t="shared" si="11"/>
        <v>0.21124289035442814</v>
      </c>
      <c r="K68" s="36">
        <f t="shared" si="12"/>
        <v>-0.93978698965526419</v>
      </c>
      <c r="L68" s="36">
        <f t="shared" si="13"/>
        <v>0.17366341684679582</v>
      </c>
      <c r="M68" s="36">
        <f t="shared" si="14"/>
        <v>4.2242901455723825</v>
      </c>
      <c r="N68" s="35">
        <v>2.15</v>
      </c>
      <c r="O68" s="31">
        <f t="shared" si="15"/>
        <v>4.3026796080186962</v>
      </c>
      <c r="P68" s="31">
        <f t="shared" si="16"/>
        <v>4.3026796080186962</v>
      </c>
      <c r="Q68" s="31">
        <f t="shared" si="17"/>
        <v>0.96478611421971283</v>
      </c>
      <c r="R68" s="38">
        <f t="shared" si="18"/>
        <v>-2.0742901455723826</v>
      </c>
      <c r="S68" s="37">
        <f t="shared" si="19"/>
        <v>1</v>
      </c>
    </row>
    <row r="69" spans="1:19" x14ac:dyDescent="0.25">
      <c r="A69" s="31">
        <v>38</v>
      </c>
      <c r="B69" s="31">
        <v>38</v>
      </c>
      <c r="C69" s="31">
        <v>60</v>
      </c>
      <c r="D69" s="35">
        <v>0.44039920608401312</v>
      </c>
      <c r="E69" s="35">
        <v>272.60000000000002</v>
      </c>
      <c r="F69" s="31">
        <v>6.25E-2</v>
      </c>
      <c r="G69" s="31">
        <v>310</v>
      </c>
      <c r="H69" s="33">
        <v>9.3495934959349589E-2</v>
      </c>
      <c r="I69" s="36">
        <f t="shared" si="10"/>
        <v>-0.84401696991430719</v>
      </c>
      <c r="J69" s="36">
        <f t="shared" si="11"/>
        <v>0.19932996142160714</v>
      </c>
      <c r="K69" s="36">
        <f t="shared" si="12"/>
        <v>-0.97867829753547164</v>
      </c>
      <c r="L69" s="36">
        <f t="shared" si="13"/>
        <v>0.16386947929974069</v>
      </c>
      <c r="M69" s="36">
        <f t="shared" si="14"/>
        <v>3.8337901729116339</v>
      </c>
      <c r="N69" s="35">
        <v>1.65</v>
      </c>
      <c r="O69" s="31">
        <f t="shared" si="15"/>
        <v>4.768939519305424</v>
      </c>
      <c r="P69" s="31">
        <f t="shared" si="16"/>
        <v>4.768939519305424</v>
      </c>
      <c r="Q69" s="31">
        <f t="shared" si="17"/>
        <v>1.3235091957040206</v>
      </c>
      <c r="R69" s="38">
        <f t="shared" si="18"/>
        <v>-2.183790172911634</v>
      </c>
      <c r="S69" s="37">
        <f t="shared" si="19"/>
        <v>1</v>
      </c>
    </row>
    <row r="70" spans="1:19" x14ac:dyDescent="0.25">
      <c r="A70" s="31">
        <v>39</v>
      </c>
      <c r="B70" s="31">
        <v>39</v>
      </c>
      <c r="C70" s="31">
        <v>60</v>
      </c>
      <c r="D70" s="35">
        <v>0.44035899009044066</v>
      </c>
      <c r="E70" s="35">
        <v>276.05</v>
      </c>
      <c r="F70" s="31">
        <v>6.25E-2</v>
      </c>
      <c r="G70" s="31">
        <v>310</v>
      </c>
      <c r="H70" s="33">
        <v>8.943089430894309E-2</v>
      </c>
      <c r="I70" s="36">
        <f t="shared" si="10"/>
        <v>-0.77249842483927378</v>
      </c>
      <c r="J70" s="36">
        <f t="shared" si="11"/>
        <v>0.21990963973460767</v>
      </c>
      <c r="K70" s="36">
        <f t="shared" si="12"/>
        <v>-0.90418777479504653</v>
      </c>
      <c r="L70" s="36">
        <f t="shared" si="13"/>
        <v>0.18294792076248559</v>
      </c>
      <c r="M70" s="36">
        <f t="shared" si="14"/>
        <v>4.3083145166727022</v>
      </c>
      <c r="N70" s="35">
        <v>1.55</v>
      </c>
      <c r="O70" s="31">
        <f t="shared" si="15"/>
        <v>7.6082989728873631</v>
      </c>
      <c r="P70" s="31">
        <f t="shared" si="16"/>
        <v>7.6082989728873631</v>
      </c>
      <c r="Q70" s="31">
        <f t="shared" si="17"/>
        <v>1.7795577526920661</v>
      </c>
      <c r="R70" s="38">
        <f t="shared" si="18"/>
        <v>-2.7583145166727023</v>
      </c>
      <c r="S70" s="37">
        <f t="shared" si="19"/>
        <v>1</v>
      </c>
    </row>
    <row r="71" spans="1:19" x14ac:dyDescent="0.25">
      <c r="A71" s="31">
        <v>40</v>
      </c>
      <c r="B71" s="31">
        <v>40</v>
      </c>
      <c r="C71" s="31">
        <v>60</v>
      </c>
      <c r="D71" s="35">
        <v>0.44070070745949774</v>
      </c>
      <c r="E71" s="35">
        <v>274.45</v>
      </c>
      <c r="F71" s="31">
        <v>6.25E-2</v>
      </c>
      <c r="G71" s="31">
        <v>310</v>
      </c>
      <c r="H71" s="33">
        <v>8.5365853658536592E-2</v>
      </c>
      <c r="I71" s="36">
        <f t="shared" si="10"/>
        <v>-0.84014342851995327</v>
      </c>
      <c r="J71" s="36">
        <f t="shared" si="11"/>
        <v>0.20041398638483071</v>
      </c>
      <c r="K71" s="36">
        <f t="shared" si="12"/>
        <v>-0.96890487342387344</v>
      </c>
      <c r="L71" s="36">
        <f t="shared" si="13"/>
        <v>0.16629632685216442</v>
      </c>
      <c r="M71" s="36">
        <f t="shared" si="14"/>
        <v>3.7260728419721474</v>
      </c>
      <c r="N71" s="35">
        <v>1.35</v>
      </c>
      <c r="O71" s="31">
        <f t="shared" si="15"/>
        <v>5.6457221503575967</v>
      </c>
      <c r="P71" s="31">
        <f t="shared" si="16"/>
        <v>5.6457221503575967</v>
      </c>
      <c r="Q71" s="31">
        <f t="shared" si="17"/>
        <v>1.7600539570164053</v>
      </c>
      <c r="R71" s="38">
        <f t="shared" si="18"/>
        <v>-2.3760728419721473</v>
      </c>
      <c r="S71" s="37">
        <f t="shared" si="19"/>
        <v>1</v>
      </c>
    </row>
    <row r="72" spans="1:19" x14ac:dyDescent="0.25">
      <c r="A72" s="31">
        <v>41</v>
      </c>
      <c r="B72" s="31">
        <v>41</v>
      </c>
      <c r="C72" s="31">
        <v>60</v>
      </c>
      <c r="D72" s="35">
        <v>0.44061712867767377</v>
      </c>
      <c r="E72" s="35">
        <v>267.60000000000002</v>
      </c>
      <c r="F72" s="31">
        <v>6.25E-2</v>
      </c>
      <c r="G72" s="31">
        <v>310</v>
      </c>
      <c r="H72" s="33">
        <v>8.1300813008130079E-2</v>
      </c>
      <c r="I72" s="36">
        <f t="shared" si="10"/>
        <v>-1.067427239618792</v>
      </c>
      <c r="J72" s="36">
        <f t="shared" si="11"/>
        <v>0.14288947671850249</v>
      </c>
      <c r="K72" s="36">
        <f t="shared" si="12"/>
        <v>-1.1930617120268401</v>
      </c>
      <c r="L72" s="36">
        <f t="shared" si="13"/>
        <v>0.11642260256410855</v>
      </c>
      <c r="M72" s="36">
        <f t="shared" si="14"/>
        <v>2.3291412973351768</v>
      </c>
      <c r="N72" s="35">
        <v>0.85</v>
      </c>
      <c r="O72" s="31">
        <f t="shared" si="15"/>
        <v>2.1878589774823896</v>
      </c>
      <c r="P72" s="31">
        <f t="shared" si="16"/>
        <v>2.1878589774823896</v>
      </c>
      <c r="Q72" s="31">
        <f t="shared" si="17"/>
        <v>1.7401662321590314</v>
      </c>
      <c r="R72" s="38">
        <f t="shared" si="18"/>
        <v>-1.4791412973351767</v>
      </c>
      <c r="S72" s="37">
        <f t="shared" si="19"/>
        <v>1</v>
      </c>
    </row>
    <row r="73" spans="1:19" x14ac:dyDescent="0.25">
      <c r="A73" s="31">
        <v>42</v>
      </c>
      <c r="B73" s="31">
        <v>42</v>
      </c>
      <c r="C73" s="31">
        <v>60</v>
      </c>
      <c r="D73" s="35">
        <v>0.44203008684606904</v>
      </c>
      <c r="E73" s="35">
        <v>268</v>
      </c>
      <c r="F73" s="31">
        <v>6.25E-2</v>
      </c>
      <c r="G73" s="31">
        <v>310</v>
      </c>
      <c r="H73" s="33">
        <v>7.7235772357723581E-2</v>
      </c>
      <c r="I73" s="36">
        <f t="shared" si="10"/>
        <v>-1.0843860740197604</v>
      </c>
      <c r="J73" s="36">
        <f t="shared" si="11"/>
        <v>0.13909682783234703</v>
      </c>
      <c r="K73" s="36">
        <f t="shared" si="12"/>
        <v>-1.2072320903289244</v>
      </c>
      <c r="L73" s="36">
        <f t="shared" si="13"/>
        <v>0.11367138762672578</v>
      </c>
      <c r="M73" s="36">
        <f t="shared" si="14"/>
        <v>2.2095125540257996</v>
      </c>
      <c r="N73" s="35">
        <v>0.9</v>
      </c>
      <c r="O73" s="31">
        <f t="shared" si="15"/>
        <v>1.7148231291511729</v>
      </c>
      <c r="P73" s="31">
        <f t="shared" si="16"/>
        <v>1.7148231291511729</v>
      </c>
      <c r="Q73" s="31">
        <f t="shared" si="17"/>
        <v>1.4550139489175551</v>
      </c>
      <c r="R73" s="38">
        <f t="shared" si="18"/>
        <v>-1.3095125540257997</v>
      </c>
      <c r="S73" s="37">
        <f t="shared" si="19"/>
        <v>1</v>
      </c>
    </row>
    <row r="74" spans="1:19" x14ac:dyDescent="0.25">
      <c r="A74" s="31">
        <v>43</v>
      </c>
      <c r="B74" s="31">
        <v>43</v>
      </c>
      <c r="C74" s="31">
        <v>60</v>
      </c>
      <c r="D74" s="35">
        <v>0.44199315535292866</v>
      </c>
      <c r="E74" s="35">
        <v>262.14999999999998</v>
      </c>
      <c r="F74" s="31">
        <v>6.25E-2</v>
      </c>
      <c r="G74" s="31">
        <v>310</v>
      </c>
      <c r="H74" s="33">
        <v>7.3170731707317069E-2</v>
      </c>
      <c r="I74" s="36">
        <f t="shared" si="10"/>
        <v>-1.3042457588393728</v>
      </c>
      <c r="J74" s="36">
        <f t="shared" si="11"/>
        <v>9.607490131966416E-2</v>
      </c>
      <c r="K74" s="36">
        <f t="shared" si="12"/>
        <v>-1.4238053009131471</v>
      </c>
      <c r="L74" s="36">
        <f t="shared" si="13"/>
        <v>7.7251420397354942E-2</v>
      </c>
      <c r="M74" s="36">
        <f t="shared" si="14"/>
        <v>1.3473630365445288</v>
      </c>
      <c r="N74" s="35">
        <v>0.7</v>
      </c>
      <c r="O74" s="31">
        <f t="shared" si="15"/>
        <v>0.41907890108415302</v>
      </c>
      <c r="P74" s="31">
        <f t="shared" si="16"/>
        <v>0.41907890108415302</v>
      </c>
      <c r="Q74" s="31">
        <f t="shared" si="17"/>
        <v>0.92480433792075556</v>
      </c>
      <c r="R74" s="38">
        <f t="shared" si="18"/>
        <v>-0.64736303654452887</v>
      </c>
      <c r="S74" s="37">
        <f t="shared" si="19"/>
        <v>1</v>
      </c>
    </row>
    <row r="75" spans="1:19" x14ac:dyDescent="0.25">
      <c r="A75" s="31">
        <v>44</v>
      </c>
      <c r="B75" s="31">
        <v>44</v>
      </c>
      <c r="C75" s="31">
        <v>60</v>
      </c>
      <c r="D75" s="35">
        <v>0.44304663425467644</v>
      </c>
      <c r="E75" s="35">
        <v>263.5</v>
      </c>
      <c r="F75" s="31">
        <v>6.25E-2</v>
      </c>
      <c r="G75" s="31">
        <v>310</v>
      </c>
      <c r="H75" s="33">
        <v>6.910569105691057E-2</v>
      </c>
      <c r="I75" s="36">
        <f t="shared" si="10"/>
        <v>-1.3000783776188658</v>
      </c>
      <c r="J75" s="36">
        <f t="shared" si="11"/>
        <v>9.6787053807679643E-2</v>
      </c>
      <c r="K75" s="36">
        <f t="shared" si="12"/>
        <v>-1.4165463054787648</v>
      </c>
      <c r="L75" s="36">
        <f t="shared" si="13"/>
        <v>7.8307808345316768E-2</v>
      </c>
      <c r="M75" s="36">
        <f t="shared" si="14"/>
        <v>1.3325900990902895</v>
      </c>
      <c r="N75" s="35">
        <v>0.65</v>
      </c>
      <c r="O75" s="31">
        <f t="shared" si="15"/>
        <v>0.46592924337609115</v>
      </c>
      <c r="P75" s="31">
        <f t="shared" si="16"/>
        <v>0.46592924337609115</v>
      </c>
      <c r="Q75" s="31">
        <f t="shared" si="17"/>
        <v>1.0501386139850606</v>
      </c>
      <c r="R75" s="38">
        <f t="shared" si="18"/>
        <v>-0.68259009909028945</v>
      </c>
      <c r="S75" s="37">
        <f t="shared" si="19"/>
        <v>1</v>
      </c>
    </row>
    <row r="76" spans="1:19" x14ac:dyDescent="0.25">
      <c r="A76" s="31">
        <v>45</v>
      </c>
      <c r="B76" s="31">
        <v>45</v>
      </c>
      <c r="C76" s="31">
        <v>60</v>
      </c>
      <c r="D76" s="35">
        <v>0.44311640835536986</v>
      </c>
      <c r="E76" s="35">
        <v>256.55</v>
      </c>
      <c r="F76" s="31">
        <v>6.25E-2</v>
      </c>
      <c r="G76" s="31">
        <v>310</v>
      </c>
      <c r="H76" s="33">
        <v>6.5040650406504072E-2</v>
      </c>
      <c r="I76" s="36">
        <f t="shared" si="10"/>
        <v>-1.5821693917907176</v>
      </c>
      <c r="J76" s="36">
        <f t="shared" si="11"/>
        <v>5.6805452895088503E-2</v>
      </c>
      <c r="K76" s="36">
        <f t="shared" si="12"/>
        <v>-1.6951776730481771</v>
      </c>
      <c r="L76" s="36">
        <f t="shared" si="13"/>
        <v>4.5020860512622239E-2</v>
      </c>
      <c r="M76" s="36">
        <f t="shared" si="14"/>
        <v>0.67359062991933172</v>
      </c>
      <c r="N76" s="35">
        <v>0.5</v>
      </c>
      <c r="O76" s="31">
        <f t="shared" si="15"/>
        <v>3.0133706795790385E-2</v>
      </c>
      <c r="P76" s="31">
        <f t="shared" si="16"/>
        <v>3.0133706795790385E-2</v>
      </c>
      <c r="Q76" s="31">
        <f t="shared" si="17"/>
        <v>0.34718125983866344</v>
      </c>
      <c r="R76" s="38">
        <f t="shared" si="18"/>
        <v>-0.17359062991933172</v>
      </c>
      <c r="S76" s="37">
        <f t="shared" si="19"/>
        <v>1</v>
      </c>
    </row>
    <row r="77" spans="1:19" x14ac:dyDescent="0.25">
      <c r="A77" s="31">
        <v>46</v>
      </c>
      <c r="B77" s="31">
        <v>46</v>
      </c>
      <c r="C77" s="31">
        <v>60</v>
      </c>
      <c r="D77" s="35">
        <v>0.44461963676213156</v>
      </c>
      <c r="E77" s="35">
        <v>246.65</v>
      </c>
      <c r="F77" s="31">
        <v>6.25E-2</v>
      </c>
      <c r="G77" s="31">
        <v>310</v>
      </c>
      <c r="H77" s="33">
        <v>6.097560975609756E-2</v>
      </c>
      <c r="I77" s="36">
        <f t="shared" si="10"/>
        <v>-1.9925492596051242</v>
      </c>
      <c r="J77" s="36">
        <f t="shared" si="11"/>
        <v>2.3155413032210238E-2</v>
      </c>
      <c r="K77" s="36">
        <f t="shared" si="12"/>
        <v>-2.1023402532255111</v>
      </c>
      <c r="L77" s="36">
        <f t="shared" si="13"/>
        <v>1.7761740423365105E-2</v>
      </c>
      <c r="M77" s="36">
        <f t="shared" si="14"/>
        <v>0.22608692304830047</v>
      </c>
      <c r="N77" s="35">
        <v>0.45</v>
      </c>
      <c r="O77" s="31">
        <f t="shared" si="15"/>
        <v>5.0137066029977723E-2</v>
      </c>
      <c r="P77" s="31">
        <f t="shared" si="16"/>
        <v>5.0137066029977723E-2</v>
      </c>
      <c r="Q77" s="31">
        <f t="shared" si="17"/>
        <v>0.49758461544822119</v>
      </c>
      <c r="R77" s="38">
        <f t="shared" si="18"/>
        <v>0.22391307695169954</v>
      </c>
      <c r="S77" s="37">
        <f t="shared" si="19"/>
        <v>0</v>
      </c>
    </row>
    <row r="78" spans="1:19" x14ac:dyDescent="0.25">
      <c r="A78" s="31">
        <v>47</v>
      </c>
      <c r="B78" s="31">
        <v>47</v>
      </c>
      <c r="C78" s="31">
        <v>60</v>
      </c>
      <c r="D78" s="35">
        <v>0.4478066372611314</v>
      </c>
      <c r="E78" s="35">
        <v>256.8</v>
      </c>
      <c r="F78" s="31">
        <v>6.25E-2</v>
      </c>
      <c r="G78" s="31">
        <v>310</v>
      </c>
      <c r="H78" s="33">
        <v>5.6910569105691054E-2</v>
      </c>
      <c r="I78" s="36">
        <f t="shared" si="10"/>
        <v>-1.6756924623171048</v>
      </c>
      <c r="J78" s="36">
        <f t="shared" si="11"/>
        <v>4.6899223517130634E-2</v>
      </c>
      <c r="K78" s="36">
        <f t="shared" si="12"/>
        <v>-1.7825209279149914</v>
      </c>
      <c r="L78" s="36">
        <f t="shared" si="13"/>
        <v>3.7332160769522886E-2</v>
      </c>
      <c r="M78" s="36">
        <f t="shared" si="14"/>
        <v>0.51184165773649859</v>
      </c>
      <c r="N78" s="35">
        <v>0.5</v>
      </c>
      <c r="O78" s="31">
        <f t="shared" si="15"/>
        <v>1.4022485794837691E-4</v>
      </c>
      <c r="P78" s="31">
        <f t="shared" si="16"/>
        <v>1.4022485794837691E-4</v>
      </c>
      <c r="Q78" s="31">
        <f t="shared" si="17"/>
        <v>2.368331547299718E-2</v>
      </c>
      <c r="R78" s="38">
        <f t="shared" si="18"/>
        <v>-1.184165773649859E-2</v>
      </c>
      <c r="S78" s="37">
        <f t="shared" si="19"/>
        <v>1</v>
      </c>
    </row>
    <row r="79" spans="1:19" x14ac:dyDescent="0.25">
      <c r="A79" s="31">
        <v>48</v>
      </c>
      <c r="B79" s="31">
        <v>48</v>
      </c>
      <c r="C79" s="31">
        <v>60</v>
      </c>
      <c r="D79" s="35">
        <v>0.45151776987382697</v>
      </c>
      <c r="E79" s="35">
        <v>253.25</v>
      </c>
      <c r="F79" s="31">
        <v>6.25E-2</v>
      </c>
      <c r="G79" s="31">
        <v>310</v>
      </c>
      <c r="H79" s="33">
        <v>5.2845528455284556E-2</v>
      </c>
      <c r="I79" s="36">
        <f t="shared" si="10"/>
        <v>-1.864294183461235</v>
      </c>
      <c r="J79" s="36">
        <f t="shared" si="11"/>
        <v>3.1140201599641211E-2</v>
      </c>
      <c r="K79" s="36">
        <f t="shared" si="12"/>
        <v>-1.968089789651702</v>
      </c>
      <c r="L79" s="36">
        <f t="shared" si="13"/>
        <v>2.4528853722208092E-2</v>
      </c>
      <c r="M79" s="36">
        <f t="shared" si="14"/>
        <v>0.30738462653507526</v>
      </c>
      <c r="N79" s="35">
        <v>0.4</v>
      </c>
      <c r="O79" s="31">
        <f t="shared" si="15"/>
        <v>8.57760740204749E-3</v>
      </c>
      <c r="P79" s="31">
        <f t="shared" si="16"/>
        <v>8.57760740204749E-3</v>
      </c>
      <c r="Q79" s="31">
        <f t="shared" si="17"/>
        <v>0.23153843366231192</v>
      </c>
      <c r="R79" s="38">
        <f t="shared" si="18"/>
        <v>9.2615373464924766E-2</v>
      </c>
      <c r="S79" s="37">
        <f t="shared" si="19"/>
        <v>0</v>
      </c>
    </row>
    <row r="80" spans="1:19" x14ac:dyDescent="0.25">
      <c r="A80" s="31">
        <v>49</v>
      </c>
      <c r="B80" s="31">
        <v>49</v>
      </c>
      <c r="C80" s="31">
        <v>60</v>
      </c>
      <c r="D80" s="35">
        <v>0.45176124310446358</v>
      </c>
      <c r="E80" s="35">
        <v>252.85</v>
      </c>
      <c r="F80" s="31">
        <v>6.25E-2</v>
      </c>
      <c r="G80" s="31">
        <v>310</v>
      </c>
      <c r="H80" s="33">
        <v>4.878048780487805E-2</v>
      </c>
      <c r="I80" s="36">
        <f t="shared" si="10"/>
        <v>-1.9618610299968602</v>
      </c>
      <c r="J80" s="36">
        <f t="shared" si="11"/>
        <v>2.4889332977570826E-2</v>
      </c>
      <c r="K80" s="36">
        <f t="shared" si="12"/>
        <v>-2.0616383969918517</v>
      </c>
      <c r="L80" s="36">
        <f t="shared" si="13"/>
        <v>1.9621087775919928E-2</v>
      </c>
      <c r="M80" s="36">
        <f t="shared" si="14"/>
        <v>0.22924671353233261</v>
      </c>
      <c r="N80" s="35">
        <v>0.35</v>
      </c>
      <c r="O80" s="31">
        <f t="shared" si="15"/>
        <v>1.4581356192742539E-2</v>
      </c>
      <c r="P80" s="31">
        <f t="shared" si="16"/>
        <v>1.4581356192742539E-2</v>
      </c>
      <c r="Q80" s="31">
        <f t="shared" si="17"/>
        <v>0.34500938990762109</v>
      </c>
      <c r="R80" s="38">
        <f t="shared" si="18"/>
        <v>0.12075328646766736</v>
      </c>
      <c r="S80" s="37">
        <f t="shared" si="19"/>
        <v>0</v>
      </c>
    </row>
    <row r="81" spans="1:19" x14ac:dyDescent="0.25">
      <c r="A81" s="31">
        <v>50</v>
      </c>
      <c r="B81" s="31">
        <v>50</v>
      </c>
      <c r="C81" s="31">
        <v>60</v>
      </c>
      <c r="D81" s="35">
        <v>0.45174902931889105</v>
      </c>
      <c r="E81" s="35">
        <v>254.7</v>
      </c>
      <c r="F81" s="31">
        <v>6.25E-2</v>
      </c>
      <c r="G81" s="31">
        <v>310</v>
      </c>
      <c r="H81" s="33">
        <v>4.4715447154471545E-2</v>
      </c>
      <c r="I81" s="36">
        <f t="shared" si="10"/>
        <v>-1.9798439379651582</v>
      </c>
      <c r="J81" s="36">
        <f t="shared" si="11"/>
        <v>2.3860533751738747E-2</v>
      </c>
      <c r="K81" s="36">
        <f t="shared" si="12"/>
        <v>-2.075370911136281</v>
      </c>
      <c r="L81" s="36">
        <f t="shared" si="13"/>
        <v>1.8976085998556286E-2</v>
      </c>
      <c r="M81" s="36">
        <f t="shared" si="14"/>
        <v>0.2111084914292416</v>
      </c>
      <c r="N81" s="35">
        <v>0.4</v>
      </c>
      <c r="O81" s="31">
        <f t="shared" si="15"/>
        <v>3.5680002010136901E-2</v>
      </c>
      <c r="P81" s="31">
        <f t="shared" si="16"/>
        <v>3.5680002010136901E-2</v>
      </c>
      <c r="Q81" s="31">
        <f t="shared" si="17"/>
        <v>0.47222877142689607</v>
      </c>
      <c r="R81" s="38">
        <f t="shared" si="18"/>
        <v>0.18889150857075843</v>
      </c>
      <c r="S81" s="37">
        <f t="shared" si="19"/>
        <v>0</v>
      </c>
    </row>
    <row r="82" spans="1:19" x14ac:dyDescent="0.25">
      <c r="A82" s="31">
        <v>51</v>
      </c>
      <c r="B82" s="31">
        <v>51</v>
      </c>
      <c r="C82" s="31">
        <v>60</v>
      </c>
      <c r="D82" s="35">
        <v>0.45167578803869174</v>
      </c>
      <c r="E82" s="35">
        <v>257.05</v>
      </c>
      <c r="F82" s="31">
        <v>6.25E-2</v>
      </c>
      <c r="G82" s="31">
        <v>310</v>
      </c>
      <c r="H82" s="33">
        <v>4.065040650406504E-2</v>
      </c>
      <c r="I82" s="36">
        <f t="shared" si="10"/>
        <v>-1.9833221731860928</v>
      </c>
      <c r="J82" s="36">
        <f t="shared" si="11"/>
        <v>2.3665727095010476E-2</v>
      </c>
      <c r="K82" s="36">
        <f t="shared" si="12"/>
        <v>-2.0743888015012892</v>
      </c>
      <c r="L82" s="36">
        <f t="shared" si="13"/>
        <v>1.9021608254011901E-2</v>
      </c>
      <c r="M82" s="36">
        <f t="shared" si="14"/>
        <v>0.20153902541313418</v>
      </c>
      <c r="N82" s="35">
        <v>0.35</v>
      </c>
      <c r="O82" s="31">
        <f t="shared" si="15"/>
        <v>2.2040660975282015E-2</v>
      </c>
      <c r="P82" s="31">
        <f t="shared" si="16"/>
        <v>2.2040660975282015E-2</v>
      </c>
      <c r="Q82" s="31">
        <f t="shared" si="17"/>
        <v>0.42417421310533088</v>
      </c>
      <c r="R82" s="38">
        <f t="shared" si="18"/>
        <v>0.1484609745868658</v>
      </c>
      <c r="S82" s="37">
        <f t="shared" si="19"/>
        <v>0</v>
      </c>
    </row>
    <row r="83" spans="1:19" x14ac:dyDescent="0.25">
      <c r="A83" s="31">
        <v>52</v>
      </c>
      <c r="B83" s="31">
        <v>52</v>
      </c>
      <c r="C83" s="31">
        <v>60</v>
      </c>
      <c r="D83" s="35">
        <v>0.45188292473682029</v>
      </c>
      <c r="E83" s="35">
        <v>253.7</v>
      </c>
      <c r="F83" s="31">
        <v>6.25E-2</v>
      </c>
      <c r="G83" s="31">
        <v>310</v>
      </c>
      <c r="H83" s="33">
        <v>3.6585365853658534E-2</v>
      </c>
      <c r="I83" s="36">
        <f t="shared" si="10"/>
        <v>-2.2491165741505603</v>
      </c>
      <c r="J83" s="36">
        <f t="shared" si="11"/>
        <v>1.2252540166048678E-2</v>
      </c>
      <c r="K83" s="36">
        <f t="shared" si="12"/>
        <v>-2.3355495831035054</v>
      </c>
      <c r="L83" s="36">
        <f t="shared" si="13"/>
        <v>9.757364423335432E-3</v>
      </c>
      <c r="M83" s="36">
        <f t="shared" si="14"/>
        <v>9.0594991895588173E-2</v>
      </c>
      <c r="N83" s="35">
        <v>0.3</v>
      </c>
      <c r="O83" s="31">
        <f t="shared" si="15"/>
        <v>4.3850457419208781E-2</v>
      </c>
      <c r="P83" s="31">
        <f t="shared" si="16"/>
        <v>4.3850457419208781E-2</v>
      </c>
      <c r="Q83" s="31">
        <f t="shared" si="17"/>
        <v>0.69801669368137276</v>
      </c>
      <c r="R83" s="38">
        <f t="shared" si="18"/>
        <v>0.20940500810441182</v>
      </c>
      <c r="S83" s="37">
        <f t="shared" si="19"/>
        <v>0</v>
      </c>
    </row>
    <row r="84" spans="1:19" x14ac:dyDescent="0.25">
      <c r="A84" s="31">
        <v>53</v>
      </c>
      <c r="B84" s="31">
        <v>53</v>
      </c>
      <c r="C84" s="31">
        <v>60</v>
      </c>
      <c r="D84" s="35">
        <v>0.45220224627760219</v>
      </c>
      <c r="E84" s="35">
        <v>252.3</v>
      </c>
      <c r="F84" s="31">
        <v>6.25E-2</v>
      </c>
      <c r="G84" s="31">
        <v>310</v>
      </c>
      <c r="H84" s="33">
        <v>3.2520325203252036E-2</v>
      </c>
      <c r="I84" s="36">
        <f t="shared" si="10"/>
        <v>-2.4598689216563061</v>
      </c>
      <c r="J84" s="36">
        <f t="shared" si="11"/>
        <v>6.9493883864167969E-3</v>
      </c>
      <c r="K84" s="36">
        <f t="shared" si="12"/>
        <v>-2.5414163284956897</v>
      </c>
      <c r="L84" s="36">
        <f t="shared" si="13"/>
        <v>5.5202183977704654E-3</v>
      </c>
      <c r="M84" s="36">
        <f t="shared" si="14"/>
        <v>4.5537640624283116E-2</v>
      </c>
      <c r="N84" s="35">
        <v>0.25</v>
      </c>
      <c r="O84" s="31">
        <f t="shared" si="15"/>
        <v>4.1804856401484805E-2</v>
      </c>
      <c r="P84" s="31">
        <f t="shared" si="16"/>
        <v>4.1804856401484805E-2</v>
      </c>
      <c r="Q84" s="31">
        <f t="shared" si="17"/>
        <v>0.81784943750286754</v>
      </c>
      <c r="R84" s="38">
        <f t="shared" si="18"/>
        <v>0.20446235937571688</v>
      </c>
      <c r="S84" s="37">
        <f t="shared" si="19"/>
        <v>0</v>
      </c>
    </row>
    <row r="85" spans="1:19" x14ac:dyDescent="0.25">
      <c r="A85" s="31">
        <v>54</v>
      </c>
      <c r="B85" s="31">
        <v>54</v>
      </c>
      <c r="C85" s="31">
        <v>60</v>
      </c>
      <c r="D85" s="35">
        <v>0.45206624869064527</v>
      </c>
      <c r="E85" s="35">
        <v>247.95</v>
      </c>
      <c r="F85" s="31">
        <v>6.25E-2</v>
      </c>
      <c r="G85" s="31">
        <v>310</v>
      </c>
      <c r="H85" s="33">
        <v>2.8455284552845527E-2</v>
      </c>
      <c r="I85" s="36">
        <f t="shared" si="10"/>
        <v>-2.8673719443434242</v>
      </c>
      <c r="J85" s="36">
        <f t="shared" si="11"/>
        <v>2.0694813256567643E-3</v>
      </c>
      <c r="K85" s="36">
        <f t="shared" si="12"/>
        <v>-2.9436296176195098</v>
      </c>
      <c r="L85" s="36">
        <f t="shared" si="13"/>
        <v>1.6219397779447147E-3</v>
      </c>
      <c r="M85" s="36">
        <f t="shared" si="14"/>
        <v>1.1219978533424158E-2</v>
      </c>
      <c r="N85" s="35">
        <v>0.2</v>
      </c>
      <c r="O85" s="31">
        <f t="shared" si="15"/>
        <v>3.5637896504920843E-2</v>
      </c>
      <c r="P85" s="31">
        <f t="shared" si="16"/>
        <v>3.5637896504920843E-2</v>
      </c>
      <c r="Q85" s="31">
        <f t="shared" si="17"/>
        <v>0.94390010733287921</v>
      </c>
      <c r="R85" s="38">
        <f t="shared" si="18"/>
        <v>0.18878002146657585</v>
      </c>
      <c r="S85" s="37">
        <f t="shared" si="19"/>
        <v>0</v>
      </c>
    </row>
    <row r="86" spans="1:19" x14ac:dyDescent="0.25">
      <c r="A86" s="31">
        <v>55</v>
      </c>
      <c r="B86" s="31">
        <v>55</v>
      </c>
      <c r="C86" s="31">
        <v>60</v>
      </c>
      <c r="D86" s="35">
        <v>0.4526556422828773</v>
      </c>
      <c r="E86" s="35">
        <v>249.1</v>
      </c>
      <c r="F86" s="31">
        <v>6.25E-2</v>
      </c>
      <c r="G86" s="31">
        <v>310</v>
      </c>
      <c r="H86" s="33">
        <v>2.4390243902439025E-2</v>
      </c>
      <c r="I86" s="36">
        <f t="shared" si="10"/>
        <v>-3.0370042070792374</v>
      </c>
      <c r="J86" s="36">
        <f t="shared" si="11"/>
        <v>1.1947106041069579E-3</v>
      </c>
      <c r="K86" s="36">
        <f t="shared" si="12"/>
        <v>-3.1076971415746573</v>
      </c>
      <c r="L86" s="36">
        <f t="shared" si="13"/>
        <v>9.4275591259694992E-4</v>
      </c>
      <c r="M86" s="36">
        <f t="shared" si="14"/>
        <v>5.7932488390001202E-3</v>
      </c>
      <c r="N86" s="35">
        <v>0.15</v>
      </c>
      <c r="O86" s="31">
        <f t="shared" si="15"/>
        <v>2.079558708041054E-2</v>
      </c>
      <c r="P86" s="31">
        <f t="shared" si="16"/>
        <v>2.079558708041054E-2</v>
      </c>
      <c r="Q86" s="31">
        <f t="shared" si="17"/>
        <v>0.96137834107333253</v>
      </c>
      <c r="R86" s="38">
        <f t="shared" si="18"/>
        <v>0.14420675116099987</v>
      </c>
      <c r="S86" s="37">
        <f t="shared" si="19"/>
        <v>0</v>
      </c>
    </row>
    <row r="87" spans="1:19" x14ac:dyDescent="0.25">
      <c r="A87" s="31">
        <v>56</v>
      </c>
      <c r="B87" s="31">
        <v>56</v>
      </c>
      <c r="C87" s="31">
        <v>60</v>
      </c>
      <c r="D87" s="35">
        <v>0.45253814554457195</v>
      </c>
      <c r="E87" s="35">
        <v>248</v>
      </c>
      <c r="F87" s="31">
        <v>6.25E-2</v>
      </c>
      <c r="G87" s="31">
        <v>310</v>
      </c>
      <c r="H87" s="33">
        <v>2.032520325203252E-2</v>
      </c>
      <c r="I87" s="36">
        <f t="shared" si="10"/>
        <v>-3.406742254078603</v>
      </c>
      <c r="J87" s="36">
        <f t="shared" si="11"/>
        <v>3.2871589350697689E-4</v>
      </c>
      <c r="K87" s="36">
        <f t="shared" si="12"/>
        <v>-3.4712590277803348</v>
      </c>
      <c r="L87" s="36">
        <f t="shared" si="13"/>
        <v>2.5901201949657306E-4</v>
      </c>
      <c r="M87" s="36">
        <f t="shared" si="14"/>
        <v>1.3297499310320759E-3</v>
      </c>
      <c r="N87" s="35">
        <v>0.15</v>
      </c>
      <c r="O87" s="31">
        <f t="shared" si="15"/>
        <v>2.2102843255569455E-2</v>
      </c>
      <c r="P87" s="31">
        <f t="shared" si="16"/>
        <v>2.2102843255569455E-2</v>
      </c>
      <c r="Q87" s="31">
        <f t="shared" si="17"/>
        <v>0.9911350004597862</v>
      </c>
      <c r="R87" s="38">
        <f t="shared" si="18"/>
        <v>0.14867025006896792</v>
      </c>
      <c r="S87" s="37">
        <f t="shared" si="19"/>
        <v>0</v>
      </c>
    </row>
    <row r="88" spans="1:19" x14ac:dyDescent="0.25">
      <c r="A88" s="31">
        <v>57</v>
      </c>
      <c r="B88" s="31">
        <v>57</v>
      </c>
      <c r="C88" s="31">
        <v>60</v>
      </c>
      <c r="D88" s="35">
        <v>0.45239198550742554</v>
      </c>
      <c r="E88" s="35">
        <v>241.55</v>
      </c>
      <c r="F88" s="31">
        <v>6.25E-2</v>
      </c>
      <c r="G88" s="31">
        <v>310</v>
      </c>
      <c r="H88" s="33">
        <v>1.6260162601626018E-2</v>
      </c>
      <c r="I88" s="36">
        <f t="shared" si="10"/>
        <v>-4.2785376678958045</v>
      </c>
      <c r="J88" s="36">
        <f t="shared" si="11"/>
        <v>9.406257866779307E-6</v>
      </c>
      <c r="K88" s="36">
        <f t="shared" si="12"/>
        <v>-4.3362245869230085</v>
      </c>
      <c r="L88" s="36">
        <f t="shared" si="13"/>
        <v>7.2475422384467215E-6</v>
      </c>
      <c r="M88" s="36">
        <f t="shared" si="14"/>
        <v>2.7625604417243557E-5</v>
      </c>
      <c r="N88" s="35">
        <v>0.15</v>
      </c>
      <c r="O88" s="31">
        <f t="shared" si="15"/>
        <v>2.2491713081848844E-2</v>
      </c>
      <c r="P88" s="31">
        <f t="shared" si="16"/>
        <v>2.2491713081848844E-2</v>
      </c>
      <c r="Q88" s="31">
        <f t="shared" si="17"/>
        <v>0.99981582930388502</v>
      </c>
      <c r="R88" s="38">
        <f t="shared" si="18"/>
        <v>0.14997237439558275</v>
      </c>
      <c r="S88" s="37">
        <f t="shared" si="19"/>
        <v>0</v>
      </c>
    </row>
    <row r="89" spans="1:19" x14ac:dyDescent="0.25">
      <c r="A89" s="31">
        <v>58</v>
      </c>
      <c r="B89" s="31">
        <v>58</v>
      </c>
      <c r="C89" s="31">
        <v>60</v>
      </c>
      <c r="D89" s="35">
        <v>0.45377035510329539</v>
      </c>
      <c r="E89" s="35">
        <v>234.8</v>
      </c>
      <c r="F89" s="31">
        <v>6.25E-2</v>
      </c>
      <c r="G89" s="31">
        <v>310</v>
      </c>
      <c r="H89" s="33">
        <v>1.2195121951219513E-2</v>
      </c>
      <c r="I89" s="36">
        <f t="shared" si="10"/>
        <v>-5.5042394312511327</v>
      </c>
      <c r="J89" s="36">
        <f t="shared" si="11"/>
        <v>1.8538269074042694E-8</v>
      </c>
      <c r="K89" s="36">
        <f t="shared" si="12"/>
        <v>-5.5543499840527151</v>
      </c>
      <c r="L89" s="36">
        <f t="shared" si="13"/>
        <v>1.3932334829200153E-8</v>
      </c>
      <c r="M89" s="36">
        <f t="shared" si="14"/>
        <v>3.7052466171683602E-8</v>
      </c>
      <c r="N89" s="35">
        <v>0.05</v>
      </c>
      <c r="O89" s="31">
        <f t="shared" si="15"/>
        <v>2.4999962947547562E-3</v>
      </c>
      <c r="P89" s="31">
        <f t="shared" si="16"/>
        <v>2.4999962947547562E-3</v>
      </c>
      <c r="Q89" s="31">
        <f t="shared" si="17"/>
        <v>0.99999925895067654</v>
      </c>
      <c r="R89" s="38">
        <f t="shared" si="18"/>
        <v>4.9999962947533831E-2</v>
      </c>
      <c r="S89" s="37">
        <f t="shared" si="19"/>
        <v>0</v>
      </c>
    </row>
    <row r="90" spans="1:19" x14ac:dyDescent="0.25">
      <c r="A90" s="31">
        <v>59</v>
      </c>
      <c r="B90" s="31">
        <v>59</v>
      </c>
      <c r="C90" s="31">
        <v>60</v>
      </c>
      <c r="D90" s="35">
        <v>0.45413893239911268</v>
      </c>
      <c r="E90" s="35">
        <v>246.5</v>
      </c>
      <c r="F90" s="31">
        <v>6.25E-2</v>
      </c>
      <c r="G90" s="31">
        <v>310</v>
      </c>
      <c r="H90" s="33">
        <v>8.130081300813009E-3</v>
      </c>
      <c r="I90" s="36">
        <f t="shared" si="10"/>
        <v>-5.5646664787152185</v>
      </c>
      <c r="J90" s="36">
        <f t="shared" si="11"/>
        <v>1.3132713657498625E-8</v>
      </c>
      <c r="K90" s="36">
        <f t="shared" si="12"/>
        <v>-5.6056148072416754</v>
      </c>
      <c r="L90" s="36">
        <f t="shared" si="13"/>
        <v>1.037585064498631E-8</v>
      </c>
      <c r="M90" s="36">
        <f t="shared" si="14"/>
        <v>2.233420882006361E-8</v>
      </c>
      <c r="N90" s="35">
        <v>0.1</v>
      </c>
      <c r="O90" s="31">
        <f t="shared" si="15"/>
        <v>9.999995533158737E-3</v>
      </c>
      <c r="P90" s="31">
        <f t="shared" si="16"/>
        <v>9.999995533158737E-3</v>
      </c>
      <c r="Q90" s="31">
        <f t="shared" si="17"/>
        <v>0.99999977665791184</v>
      </c>
      <c r="R90" s="38">
        <f t="shared" si="18"/>
        <v>9.999997766579119E-2</v>
      </c>
      <c r="S90" s="37">
        <f t="shared" si="19"/>
        <v>0</v>
      </c>
    </row>
    <row r="91" spans="1:19" x14ac:dyDescent="0.25">
      <c r="A91" s="31">
        <f>$A$90+B91</f>
        <v>60</v>
      </c>
      <c r="B91" s="31">
        <v>1</v>
      </c>
      <c r="C91" s="31">
        <v>19</v>
      </c>
      <c r="D91" s="35">
        <v>0.45913459248413258</v>
      </c>
      <c r="E91" s="35">
        <v>254.35</v>
      </c>
      <c r="F91" s="31">
        <v>6.25E-2</v>
      </c>
      <c r="G91" s="31">
        <v>310</v>
      </c>
      <c r="H91" s="33">
        <v>4.0650406504065045E-3</v>
      </c>
      <c r="I91" s="36">
        <f t="shared" si="10"/>
        <v>-6.7357675223542568</v>
      </c>
      <c r="J91" s="36">
        <f t="shared" si="11"/>
        <v>8.1533417202715511E-12</v>
      </c>
      <c r="K91" s="36">
        <f t="shared" si="12"/>
        <v>-6.7650408747872275</v>
      </c>
      <c r="L91" s="36">
        <f t="shared" si="13"/>
        <v>6.6635784154617477E-12</v>
      </c>
      <c r="M91" s="36">
        <f t="shared" si="14"/>
        <v>8.617915613301727E-12</v>
      </c>
      <c r="N91" s="35">
        <v>0.05</v>
      </c>
      <c r="O91" s="31">
        <f t="shared" si="15"/>
        <v>2.4999999991382085E-3</v>
      </c>
      <c r="P91" s="31">
        <f t="shared" si="16"/>
        <v>2.4999999991382085E-3</v>
      </c>
      <c r="Q91" s="31">
        <f t="shared" si="17"/>
        <v>0.99999999982764165</v>
      </c>
      <c r="R91" s="38">
        <f t="shared" si="18"/>
        <v>4.9999999991382084E-2</v>
      </c>
      <c r="S91" s="37">
        <f t="shared" si="19"/>
        <v>0</v>
      </c>
    </row>
    <row r="92" spans="1:19" x14ac:dyDescent="0.25">
      <c r="A92" s="31">
        <f t="shared" ref="A92:A155" si="20">$A$90+B92</f>
        <v>60</v>
      </c>
      <c r="B92" s="31">
        <v>1</v>
      </c>
      <c r="C92" s="31">
        <v>43</v>
      </c>
      <c r="D92" s="35">
        <v>0.45990446834143422</v>
      </c>
      <c r="E92" s="35">
        <v>246.15</v>
      </c>
      <c r="F92" s="31">
        <v>6.25E-2</v>
      </c>
      <c r="G92" s="31">
        <v>250</v>
      </c>
      <c r="H92" s="33">
        <v>7.3170731707317069E-2</v>
      </c>
      <c r="I92" s="36">
        <f t="shared" si="10"/>
        <v>-2.5789990515860919E-2</v>
      </c>
      <c r="J92" s="36">
        <f t="shared" si="11"/>
        <v>0.48971242280312616</v>
      </c>
      <c r="K92" s="36">
        <f t="shared" si="12"/>
        <v>-0.15019455870126311</v>
      </c>
      <c r="L92" s="36">
        <f t="shared" si="13"/>
        <v>0.44030555936385374</v>
      </c>
      <c r="M92" s="36">
        <f t="shared" si="14"/>
        <v>10.968571846179216</v>
      </c>
      <c r="N92" s="35">
        <v>7.75</v>
      </c>
      <c r="O92" s="31">
        <f t="shared" si="15"/>
        <v>10.359204729017488</v>
      </c>
      <c r="P92" s="31">
        <f t="shared" si="16"/>
        <v>10.359204729017488</v>
      </c>
      <c r="Q92" s="31">
        <f t="shared" si="17"/>
        <v>0.41529959305538278</v>
      </c>
      <c r="R92" s="38">
        <f t="shared" si="18"/>
        <v>-3.2185718461792163</v>
      </c>
      <c r="S92" s="37">
        <f t="shared" si="19"/>
        <v>1</v>
      </c>
    </row>
    <row r="93" spans="1:19" x14ac:dyDescent="0.25">
      <c r="A93" s="31">
        <f t="shared" si="20"/>
        <v>61</v>
      </c>
      <c r="B93" s="31">
        <v>2</v>
      </c>
      <c r="C93" s="31">
        <v>19</v>
      </c>
      <c r="D93" s="35">
        <v>0.45990446834143422</v>
      </c>
      <c r="E93" s="35">
        <v>246.15</v>
      </c>
      <c r="F93" s="31">
        <v>6.25E-2</v>
      </c>
      <c r="G93" s="31">
        <v>250</v>
      </c>
      <c r="H93" s="33">
        <v>0.17073170731707318</v>
      </c>
      <c r="I93" s="36">
        <f t="shared" si="10"/>
        <v>6.9498264032425455E-2</v>
      </c>
      <c r="J93" s="36">
        <f t="shared" si="11"/>
        <v>0.52770349279216133</v>
      </c>
      <c r="K93" s="36">
        <f t="shared" si="12"/>
        <v>-0.12053285280354145</v>
      </c>
      <c r="L93" s="36">
        <f t="shared" si="13"/>
        <v>0.45203052828557116</v>
      </c>
      <c r="M93" s="36">
        <f t="shared" si="14"/>
        <v>18.086045845953137</v>
      </c>
      <c r="N93" s="35">
        <v>13.1</v>
      </c>
      <c r="O93" s="31">
        <f t="shared" si="15"/>
        <v>24.860653177946539</v>
      </c>
      <c r="P93" s="31">
        <f t="shared" si="16"/>
        <v>24.860653177946539</v>
      </c>
      <c r="Q93" s="31">
        <f t="shared" si="17"/>
        <v>0.38061418671398001</v>
      </c>
      <c r="R93" s="38">
        <f t="shared" si="18"/>
        <v>-4.9860458459531376</v>
      </c>
      <c r="S93" s="37">
        <f t="shared" si="19"/>
        <v>1</v>
      </c>
    </row>
    <row r="94" spans="1:19" x14ac:dyDescent="0.25">
      <c r="A94" s="31">
        <f t="shared" si="20"/>
        <v>61</v>
      </c>
      <c r="B94" s="31">
        <v>2</v>
      </c>
      <c r="C94" s="31">
        <v>43</v>
      </c>
      <c r="D94" s="35">
        <v>0.46022837334636896</v>
      </c>
      <c r="E94" s="35">
        <v>250.5</v>
      </c>
      <c r="F94" s="31">
        <v>6.25E-2</v>
      </c>
      <c r="G94" s="31">
        <v>250</v>
      </c>
      <c r="H94" s="33">
        <v>6.910569105691057E-2</v>
      </c>
      <c r="I94" s="36">
        <f t="shared" si="10"/>
        <v>0.11270645637877369</v>
      </c>
      <c r="J94" s="36">
        <f t="shared" si="11"/>
        <v>0.54486835879060991</v>
      </c>
      <c r="K94" s="36">
        <f t="shared" si="12"/>
        <v>-8.2782004083302579E-3</v>
      </c>
      <c r="L94" s="36">
        <f t="shared" si="13"/>
        <v>0.49669751357065345</v>
      </c>
      <c r="M94" s="36">
        <f t="shared" si="14"/>
        <v>12.850311198198625</v>
      </c>
      <c r="N94" s="35">
        <v>9.5500000000000007</v>
      </c>
      <c r="O94" s="31">
        <f t="shared" si="15"/>
        <v>10.89205400495524</v>
      </c>
      <c r="P94" s="31">
        <f t="shared" si="16"/>
        <v>10.89205400495524</v>
      </c>
      <c r="Q94" s="31">
        <f t="shared" si="17"/>
        <v>0.34558232441870412</v>
      </c>
      <c r="R94" s="38">
        <f t="shared" si="18"/>
        <v>-3.3003111981986244</v>
      </c>
      <c r="S94" s="37">
        <f t="shared" si="19"/>
        <v>1</v>
      </c>
    </row>
    <row r="95" spans="1:19" x14ac:dyDescent="0.25">
      <c r="A95" s="31">
        <f t="shared" si="20"/>
        <v>61</v>
      </c>
      <c r="B95" s="31">
        <v>2</v>
      </c>
      <c r="C95" s="31">
        <v>63</v>
      </c>
      <c r="D95" s="35">
        <v>0.46022837334636896</v>
      </c>
      <c r="E95" s="35">
        <v>250.5</v>
      </c>
      <c r="F95" s="31">
        <v>6.25E-2</v>
      </c>
      <c r="G95" s="31">
        <v>250</v>
      </c>
      <c r="H95" s="33">
        <v>0.16666666666666666</v>
      </c>
      <c r="I95" s="36">
        <f t="shared" si="10"/>
        <v>0.16001875681157685</v>
      </c>
      <c r="J95" s="36">
        <f t="shared" si="11"/>
        <v>0.5635668505949909</v>
      </c>
      <c r="K95" s="36">
        <f t="shared" si="12"/>
        <v>-2.7868689830042787E-2</v>
      </c>
      <c r="L95" s="36">
        <f t="shared" si="13"/>
        <v>0.48888344031774128</v>
      </c>
      <c r="M95" s="36">
        <f t="shared" si="14"/>
        <v>20.219162011879121</v>
      </c>
      <c r="N95" s="35">
        <v>15.1</v>
      </c>
      <c r="O95" s="31">
        <f t="shared" si="15"/>
        <v>26.20581970386629</v>
      </c>
      <c r="P95" s="31">
        <f t="shared" si="16"/>
        <v>26.20581970386629</v>
      </c>
      <c r="Q95" s="31">
        <f t="shared" si="17"/>
        <v>0.33901735178007425</v>
      </c>
      <c r="R95" s="38">
        <f t="shared" si="18"/>
        <v>-5.119162011879121</v>
      </c>
      <c r="S95" s="37">
        <f t="shared" si="19"/>
        <v>1</v>
      </c>
    </row>
    <row r="96" spans="1:19" x14ac:dyDescent="0.25">
      <c r="A96" s="31">
        <f t="shared" si="20"/>
        <v>62</v>
      </c>
      <c r="B96" s="31">
        <v>3</v>
      </c>
      <c r="C96" s="31">
        <v>19</v>
      </c>
      <c r="D96" s="35">
        <v>0.46022837334636896</v>
      </c>
      <c r="E96" s="35">
        <v>250.5</v>
      </c>
      <c r="F96" s="31">
        <v>6.25E-2</v>
      </c>
      <c r="G96" s="31">
        <v>250</v>
      </c>
      <c r="H96" s="33">
        <v>0.24796747967479674</v>
      </c>
      <c r="I96" s="36">
        <f t="shared" si="10"/>
        <v>0.1909310848267359</v>
      </c>
      <c r="J96" s="36">
        <f t="shared" si="11"/>
        <v>0.57571020701070585</v>
      </c>
      <c r="K96" s="36">
        <f t="shared" si="12"/>
        <v>-3.8245769287837739E-2</v>
      </c>
      <c r="L96" s="36">
        <f t="shared" si="13"/>
        <v>0.48474586447805085</v>
      </c>
      <c r="M96" s="36">
        <f t="shared" si="14"/>
        <v>24.892605834829752</v>
      </c>
      <c r="N96" s="35">
        <v>18</v>
      </c>
      <c r="O96" s="31">
        <f t="shared" si="15"/>
        <v>47.50801519432914</v>
      </c>
      <c r="P96" s="31">
        <f t="shared" si="16"/>
        <v>47.50801519432914</v>
      </c>
      <c r="Q96" s="31">
        <f t="shared" si="17"/>
        <v>0.38292254637943063</v>
      </c>
      <c r="R96" s="38">
        <f t="shared" si="18"/>
        <v>-6.8926058348297516</v>
      </c>
      <c r="S96" s="37">
        <f t="shared" si="19"/>
        <v>1</v>
      </c>
    </row>
    <row r="97" spans="1:19" x14ac:dyDescent="0.25">
      <c r="A97" s="31">
        <f t="shared" si="20"/>
        <v>62</v>
      </c>
      <c r="B97" s="31">
        <v>3</v>
      </c>
      <c r="C97" s="31">
        <v>43</v>
      </c>
      <c r="D97" s="35">
        <v>0.46084094263329023</v>
      </c>
      <c r="E97" s="35">
        <v>247.3</v>
      </c>
      <c r="F97" s="31">
        <v>6.25E-2</v>
      </c>
      <c r="G97" s="31">
        <v>250</v>
      </c>
      <c r="H97" s="33">
        <v>6.5040650406504072E-2</v>
      </c>
      <c r="I97" s="36">
        <f t="shared" si="10"/>
        <v>9.5960518508882912E-4</v>
      </c>
      <c r="J97" s="36">
        <f t="shared" si="11"/>
        <v>0.50038282702207049</v>
      </c>
      <c r="K97" s="36">
        <f t="shared" si="12"/>
        <v>-0.11656897619456863</v>
      </c>
      <c r="L97" s="36">
        <f t="shared" si="13"/>
        <v>0.45360081174383371</v>
      </c>
      <c r="M97" s="36">
        <f t="shared" si="14"/>
        <v>10.804510945608271</v>
      </c>
      <c r="N97" s="35">
        <v>7.3</v>
      </c>
      <c r="O97" s="31">
        <f t="shared" si="15"/>
        <v>12.281596967888181</v>
      </c>
      <c r="P97" s="31">
        <f t="shared" si="16"/>
        <v>12.281596967888181</v>
      </c>
      <c r="Q97" s="31">
        <f t="shared" si="17"/>
        <v>0.48006999254907828</v>
      </c>
      <c r="R97" s="38">
        <f t="shared" si="18"/>
        <v>-3.5045109456082715</v>
      </c>
      <c r="S97" s="37">
        <f t="shared" si="19"/>
        <v>1</v>
      </c>
    </row>
    <row r="98" spans="1:19" x14ac:dyDescent="0.25">
      <c r="A98" s="31">
        <f t="shared" si="20"/>
        <v>63</v>
      </c>
      <c r="B98" s="31">
        <v>4</v>
      </c>
      <c r="C98" s="31">
        <v>19</v>
      </c>
      <c r="D98" s="35">
        <v>0.46084094263329023</v>
      </c>
      <c r="E98" s="35">
        <v>247.3</v>
      </c>
      <c r="F98" s="31">
        <v>6.25E-2</v>
      </c>
      <c r="G98" s="31">
        <v>250</v>
      </c>
      <c r="H98" s="33">
        <v>0.16260162601626016</v>
      </c>
      <c r="I98" s="36">
        <f t="shared" si="10"/>
        <v>8.9168360513231695E-2</v>
      </c>
      <c r="J98" s="36">
        <f t="shared" si="11"/>
        <v>0.53552594507961104</v>
      </c>
      <c r="K98" s="36">
        <f t="shared" si="12"/>
        <v>-9.6660643150854361E-2</v>
      </c>
      <c r="L98" s="36">
        <f t="shared" si="13"/>
        <v>0.4614979478184974</v>
      </c>
      <c r="M98" s="36">
        <f t="shared" si="14"/>
        <v>18.227646493187578</v>
      </c>
      <c r="N98" s="35">
        <v>12</v>
      </c>
      <c r="O98" s="31">
        <f t="shared" si="15"/>
        <v>38.783580844111533</v>
      </c>
      <c r="P98" s="31">
        <f t="shared" si="16"/>
        <v>38.783580844111533</v>
      </c>
      <c r="Q98" s="31">
        <f t="shared" si="17"/>
        <v>0.51897054109896479</v>
      </c>
      <c r="R98" s="38">
        <f t="shared" si="18"/>
        <v>-6.2276464931875779</v>
      </c>
      <c r="S98" s="37">
        <f t="shared" si="19"/>
        <v>1</v>
      </c>
    </row>
    <row r="99" spans="1:19" x14ac:dyDescent="0.25">
      <c r="A99" s="31">
        <f t="shared" si="20"/>
        <v>63</v>
      </c>
      <c r="B99" s="31">
        <v>4</v>
      </c>
      <c r="C99" s="31">
        <v>43</v>
      </c>
      <c r="D99" s="35">
        <v>0.4609759065928225</v>
      </c>
      <c r="E99" s="35">
        <v>259.3</v>
      </c>
      <c r="F99" s="31">
        <v>6.25E-2</v>
      </c>
      <c r="G99" s="31">
        <v>250</v>
      </c>
      <c r="H99" s="33">
        <v>6.097560975609756E-2</v>
      </c>
      <c r="I99" s="36">
        <f t="shared" si="10"/>
        <v>0.41126608521483465</v>
      </c>
      <c r="J99" s="36">
        <f t="shared" si="11"/>
        <v>0.6595612824365652</v>
      </c>
      <c r="K99" s="36">
        <f t="shared" si="12"/>
        <v>0.29743619864380777</v>
      </c>
      <c r="L99" s="36">
        <f t="shared" si="13"/>
        <v>0.61693324453208187</v>
      </c>
      <c r="M99" s="36">
        <f t="shared" si="14"/>
        <v>17.377590204684907</v>
      </c>
      <c r="N99" s="35">
        <v>13.9</v>
      </c>
      <c r="O99" s="31">
        <f t="shared" si="15"/>
        <v>12.09363363172041</v>
      </c>
      <c r="P99" s="31">
        <f t="shared" si="16"/>
        <v>12.09363363172041</v>
      </c>
      <c r="Q99" s="31">
        <f t="shared" si="17"/>
        <v>0.25018634566078463</v>
      </c>
      <c r="R99" s="38">
        <f t="shared" si="18"/>
        <v>-3.4775902046849065</v>
      </c>
      <c r="S99" s="37">
        <f t="shared" si="19"/>
        <v>1</v>
      </c>
    </row>
    <row r="100" spans="1:19" x14ac:dyDescent="0.25">
      <c r="A100" s="31">
        <f t="shared" si="20"/>
        <v>63</v>
      </c>
      <c r="B100" s="31">
        <v>4</v>
      </c>
      <c r="C100" s="31">
        <v>63</v>
      </c>
      <c r="D100" s="35">
        <v>0.4609759065928225</v>
      </c>
      <c r="E100" s="35">
        <v>259.3</v>
      </c>
      <c r="F100" s="31">
        <v>6.25E-2</v>
      </c>
      <c r="G100" s="31">
        <v>250</v>
      </c>
      <c r="H100" s="33">
        <v>0.15853658536585366</v>
      </c>
      <c r="I100" s="36">
        <f t="shared" si="10"/>
        <v>0.34475287393617249</v>
      </c>
      <c r="J100" s="36">
        <f t="shared" si="11"/>
        <v>0.63485991774382122</v>
      </c>
      <c r="K100" s="36">
        <f t="shared" si="12"/>
        <v>0.16120769693713122</v>
      </c>
      <c r="L100" s="36">
        <f t="shared" si="13"/>
        <v>0.56403509043511268</v>
      </c>
      <c r="M100" s="36">
        <f t="shared" si="14"/>
        <v>25.000695393409416</v>
      </c>
      <c r="N100" s="35">
        <v>18.25</v>
      </c>
      <c r="O100" s="31">
        <f t="shared" si="15"/>
        <v>45.571888294599106</v>
      </c>
      <c r="P100" s="31">
        <f t="shared" si="16"/>
        <v>45.571888294599106</v>
      </c>
      <c r="Q100" s="31">
        <f t="shared" si="17"/>
        <v>0.36990111744709125</v>
      </c>
      <c r="R100" s="38">
        <f t="shared" si="18"/>
        <v>-6.7506953934094156</v>
      </c>
      <c r="S100" s="37">
        <f t="shared" si="19"/>
        <v>1</v>
      </c>
    </row>
    <row r="101" spans="1:19" x14ac:dyDescent="0.25">
      <c r="A101" s="31">
        <f t="shared" si="20"/>
        <v>64</v>
      </c>
      <c r="B101" s="31">
        <v>5</v>
      </c>
      <c r="C101" s="31">
        <v>19</v>
      </c>
      <c r="D101" s="35">
        <v>0.4609759065928225</v>
      </c>
      <c r="E101" s="35">
        <v>259.3</v>
      </c>
      <c r="F101" s="31">
        <v>6.25E-2</v>
      </c>
      <c r="G101" s="31">
        <v>250</v>
      </c>
      <c r="H101" s="33">
        <v>0.23983739837398374</v>
      </c>
      <c r="I101" s="36">
        <f t="shared" si="10"/>
        <v>0.34106581895210109</v>
      </c>
      <c r="J101" s="36">
        <f t="shared" si="11"/>
        <v>0.63347298369716354</v>
      </c>
      <c r="K101" s="36">
        <f t="shared" si="12"/>
        <v>0.11531118200753424</v>
      </c>
      <c r="L101" s="36">
        <f t="shared" si="13"/>
        <v>0.54590076223707173</v>
      </c>
      <c r="M101" s="36">
        <f t="shared" si="14"/>
        <v>29.814838692091485</v>
      </c>
      <c r="N101" s="35">
        <v>19</v>
      </c>
      <c r="O101" s="31">
        <f t="shared" si="15"/>
        <v>116.96073593595905</v>
      </c>
      <c r="P101" s="31">
        <f t="shared" si="16"/>
        <v>116.96073593595905</v>
      </c>
      <c r="Q101" s="31">
        <f t="shared" si="17"/>
        <v>0.56920203642586764</v>
      </c>
      <c r="R101" s="38">
        <f t="shared" si="18"/>
        <v>-10.814838692091485</v>
      </c>
      <c r="S101" s="37">
        <f t="shared" si="19"/>
        <v>1</v>
      </c>
    </row>
    <row r="102" spans="1:19" x14ac:dyDescent="0.25">
      <c r="A102" s="31">
        <f t="shared" si="20"/>
        <v>64</v>
      </c>
      <c r="B102" s="31">
        <v>5</v>
      </c>
      <c r="C102" s="31">
        <v>63</v>
      </c>
      <c r="D102" s="35">
        <v>0.46565595314248148</v>
      </c>
      <c r="E102" s="35">
        <v>259.7</v>
      </c>
      <c r="F102" s="31">
        <v>6.25E-2</v>
      </c>
      <c r="G102" s="31">
        <v>250</v>
      </c>
      <c r="H102" s="33">
        <v>5.6910569105691054E-2</v>
      </c>
      <c r="I102" s="36">
        <f t="shared" si="10"/>
        <v>0.43023399647866845</v>
      </c>
      <c r="J102" s="36">
        <f t="shared" si="11"/>
        <v>0.66648728282393654</v>
      </c>
      <c r="K102" s="36">
        <f t="shared" si="12"/>
        <v>0.31914740947543813</v>
      </c>
      <c r="L102" s="36">
        <f t="shared" si="13"/>
        <v>0.62519263283994309</v>
      </c>
      <c r="M102" s="36">
        <f t="shared" si="14"/>
        <v>17.343540169581757</v>
      </c>
      <c r="N102" s="35">
        <v>13.4</v>
      </c>
      <c r="O102" s="31">
        <f t="shared" si="15"/>
        <v>15.551509069104913</v>
      </c>
      <c r="P102" s="31">
        <f t="shared" si="16"/>
        <v>15.551509069104913</v>
      </c>
      <c r="Q102" s="31">
        <f t="shared" si="17"/>
        <v>0.29429404250610125</v>
      </c>
      <c r="R102" s="38">
        <f t="shared" si="18"/>
        <v>-3.9435401695817571</v>
      </c>
      <c r="S102" s="37">
        <f t="shared" si="19"/>
        <v>1</v>
      </c>
    </row>
    <row r="103" spans="1:19" x14ac:dyDescent="0.25">
      <c r="A103" s="31">
        <f t="shared" si="20"/>
        <v>65</v>
      </c>
      <c r="B103" s="31">
        <v>6</v>
      </c>
      <c r="C103" s="31">
        <v>19</v>
      </c>
      <c r="D103" s="35">
        <v>0.46565595314248148</v>
      </c>
      <c r="E103" s="35">
        <v>259.7</v>
      </c>
      <c r="F103" s="31">
        <v>6.25E-2</v>
      </c>
      <c r="G103" s="31">
        <v>250</v>
      </c>
      <c r="H103" s="33">
        <v>0.23577235772357724</v>
      </c>
      <c r="I103" s="36">
        <f t="shared" si="10"/>
        <v>0.34658065313221698</v>
      </c>
      <c r="J103" s="36">
        <f t="shared" si="11"/>
        <v>0.63554680869198898</v>
      </c>
      <c r="K103" s="36">
        <f t="shared" si="12"/>
        <v>0.12047490525912186</v>
      </c>
      <c r="L103" s="36">
        <f t="shared" si="13"/>
        <v>0.54794652122943321</v>
      </c>
      <c r="M103" s="36">
        <f t="shared" si="14"/>
        <v>30.068679653111445</v>
      </c>
      <c r="N103" s="35">
        <v>22.3</v>
      </c>
      <c r="O103" s="31">
        <f t="shared" si="15"/>
        <v>60.352383552667753</v>
      </c>
      <c r="P103" s="31">
        <f t="shared" si="16"/>
        <v>60.352383552667753</v>
      </c>
      <c r="Q103" s="31">
        <f t="shared" si="17"/>
        <v>0.34837128489288988</v>
      </c>
      <c r="R103" s="38">
        <f t="shared" si="18"/>
        <v>-7.7686796531114446</v>
      </c>
      <c r="S103" s="37">
        <f t="shared" si="19"/>
        <v>1</v>
      </c>
    </row>
    <row r="104" spans="1:19" x14ac:dyDescent="0.25">
      <c r="A104" s="31">
        <f t="shared" si="20"/>
        <v>65</v>
      </c>
      <c r="B104" s="31">
        <v>6</v>
      </c>
      <c r="C104" s="31">
        <v>43</v>
      </c>
      <c r="D104" s="35">
        <v>0.46556789182164215</v>
      </c>
      <c r="E104" s="35">
        <v>260.64999999999998</v>
      </c>
      <c r="F104" s="31">
        <v>6.25E-2</v>
      </c>
      <c r="G104" s="31">
        <v>250</v>
      </c>
      <c r="H104" s="33">
        <v>5.2845528455284556E-2</v>
      </c>
      <c r="I104" s="36">
        <f t="shared" si="10"/>
        <v>0.47416436926779804</v>
      </c>
      <c r="J104" s="36">
        <f t="shared" si="11"/>
        <v>0.68230865021647413</v>
      </c>
      <c r="K104" s="36">
        <f t="shared" si="12"/>
        <v>0.36713889922273457</v>
      </c>
      <c r="L104" s="36">
        <f t="shared" si="13"/>
        <v>0.64324229358688467</v>
      </c>
      <c r="M104" s="36">
        <f t="shared" si="14"/>
        <v>17.56343260607261</v>
      </c>
      <c r="N104" s="35">
        <v>14</v>
      </c>
      <c r="O104" s="31">
        <f t="shared" si="15"/>
        <v>12.698051938021431</v>
      </c>
      <c r="P104" s="31">
        <f t="shared" si="16"/>
        <v>12.698051938021431</v>
      </c>
      <c r="Q104" s="31">
        <f t="shared" si="17"/>
        <v>0.25453090043375781</v>
      </c>
      <c r="R104" s="38">
        <f t="shared" si="18"/>
        <v>-3.5634326060726096</v>
      </c>
      <c r="S104" s="37">
        <f t="shared" si="19"/>
        <v>1</v>
      </c>
    </row>
    <row r="105" spans="1:19" x14ac:dyDescent="0.25">
      <c r="A105" s="31">
        <f t="shared" si="20"/>
        <v>66</v>
      </c>
      <c r="B105" s="31">
        <v>7</v>
      </c>
      <c r="C105" s="31">
        <v>19</v>
      </c>
      <c r="D105" s="35">
        <v>0.46556789182164215</v>
      </c>
      <c r="E105" s="35">
        <v>260.64999999999998</v>
      </c>
      <c r="F105" s="31">
        <v>6.25E-2</v>
      </c>
      <c r="G105" s="31">
        <v>250</v>
      </c>
      <c r="H105" s="33">
        <v>0.15040650406504066</v>
      </c>
      <c r="I105" s="36">
        <f t="shared" si="10"/>
        <v>0.37339042339134781</v>
      </c>
      <c r="J105" s="36">
        <f t="shared" si="11"/>
        <v>0.6455710570005242</v>
      </c>
      <c r="K105" s="36">
        <f t="shared" si="12"/>
        <v>0.19283259208054784</v>
      </c>
      <c r="L105" s="36">
        <f t="shared" si="13"/>
        <v>0.57645496114577366</v>
      </c>
      <c r="M105" s="36">
        <f t="shared" si="14"/>
        <v>25.502735872068143</v>
      </c>
      <c r="N105" s="35">
        <v>19.7</v>
      </c>
      <c r="O105" s="31">
        <f t="shared" si="15"/>
        <v>33.671743600986446</v>
      </c>
      <c r="P105" s="31">
        <f t="shared" si="16"/>
        <v>33.671743600986446</v>
      </c>
      <c r="Q105" s="31">
        <f t="shared" si="17"/>
        <v>0.29455512040955045</v>
      </c>
      <c r="R105" s="38">
        <f t="shared" si="18"/>
        <v>-5.8027358720681441</v>
      </c>
      <c r="S105" s="37">
        <f t="shared" si="19"/>
        <v>1</v>
      </c>
    </row>
    <row r="106" spans="1:19" x14ac:dyDescent="0.25">
      <c r="A106" s="31">
        <f t="shared" si="20"/>
        <v>66</v>
      </c>
      <c r="B106" s="31">
        <v>7</v>
      </c>
      <c r="C106" s="31">
        <v>43</v>
      </c>
      <c r="D106" s="35">
        <v>0.46473415845066146</v>
      </c>
      <c r="E106" s="35">
        <v>263.3</v>
      </c>
      <c r="F106" s="31">
        <v>6.25E-2</v>
      </c>
      <c r="G106" s="31">
        <v>250</v>
      </c>
      <c r="H106" s="33">
        <v>4.878048780487805E-2</v>
      </c>
      <c r="I106" s="36">
        <f t="shared" si="10"/>
        <v>0.5860108623136675</v>
      </c>
      <c r="J106" s="36">
        <f t="shared" si="11"/>
        <v>0.72106589233227769</v>
      </c>
      <c r="K106" s="36">
        <f t="shared" si="12"/>
        <v>0.48336825764003533</v>
      </c>
      <c r="L106" s="36">
        <f t="shared" si="13"/>
        <v>0.68558285884150927</v>
      </c>
      <c r="M106" s="36">
        <f t="shared" si="14"/>
        <v>18.982686893379338</v>
      </c>
      <c r="N106" s="35">
        <v>15.6</v>
      </c>
      <c r="O106" s="31">
        <f t="shared" si="15"/>
        <v>11.442570618640358</v>
      </c>
      <c r="P106" s="31">
        <f t="shared" si="16"/>
        <v>11.442570618640358</v>
      </c>
      <c r="Q106" s="31">
        <f t="shared" si="17"/>
        <v>0.21683890342175244</v>
      </c>
      <c r="R106" s="38">
        <f t="shared" si="18"/>
        <v>-3.3826868933793381</v>
      </c>
      <c r="S106" s="37">
        <f t="shared" si="19"/>
        <v>1</v>
      </c>
    </row>
    <row r="107" spans="1:19" x14ac:dyDescent="0.25">
      <c r="A107" s="31">
        <f t="shared" si="20"/>
        <v>67</v>
      </c>
      <c r="B107" s="31">
        <v>8</v>
      </c>
      <c r="C107" s="31">
        <v>19</v>
      </c>
      <c r="D107" s="35">
        <v>0.46473415845066146</v>
      </c>
      <c r="E107" s="35">
        <v>263.3</v>
      </c>
      <c r="F107" s="31">
        <v>6.25E-2</v>
      </c>
      <c r="G107" s="31">
        <v>250</v>
      </c>
      <c r="H107" s="33">
        <v>0.14634146341463414</v>
      </c>
      <c r="I107" s="36">
        <f t="shared" si="10"/>
        <v>0.43189219065187195</v>
      </c>
      <c r="J107" s="36">
        <f t="shared" si="11"/>
        <v>0.66709011456411782</v>
      </c>
      <c r="K107" s="36">
        <f t="shared" si="12"/>
        <v>0.25410998433593435</v>
      </c>
      <c r="L107" s="36">
        <f t="shared" si="13"/>
        <v>0.60029470494674864</v>
      </c>
      <c r="M107" s="36">
        <f t="shared" si="14"/>
        <v>26.937517860973088</v>
      </c>
      <c r="N107" s="35">
        <v>21.35</v>
      </c>
      <c r="O107" s="31">
        <f t="shared" si="15"/>
        <v>31.220355846693259</v>
      </c>
      <c r="P107" s="31">
        <f t="shared" si="16"/>
        <v>31.220355846693259</v>
      </c>
      <c r="Q107" s="31">
        <f t="shared" si="17"/>
        <v>0.26171043845307196</v>
      </c>
      <c r="R107" s="38">
        <f t="shared" si="18"/>
        <v>-5.5875178609730867</v>
      </c>
      <c r="S107" s="37">
        <f t="shared" si="19"/>
        <v>1</v>
      </c>
    </row>
    <row r="108" spans="1:19" x14ac:dyDescent="0.25">
      <c r="A108" s="31">
        <f t="shared" si="20"/>
        <v>67</v>
      </c>
      <c r="B108" s="31">
        <v>8</v>
      </c>
      <c r="C108" s="31">
        <v>43</v>
      </c>
      <c r="D108" s="35">
        <v>0.46494551343073293</v>
      </c>
      <c r="E108" s="35">
        <v>257.05</v>
      </c>
      <c r="F108" s="31">
        <v>6.25E-2</v>
      </c>
      <c r="G108" s="31">
        <v>250</v>
      </c>
      <c r="H108" s="33">
        <v>4.4715447154471545E-2</v>
      </c>
      <c r="I108" s="36">
        <f t="shared" si="10"/>
        <v>0.36044020747515587</v>
      </c>
      <c r="J108" s="36">
        <f t="shared" si="11"/>
        <v>0.64074101841456221</v>
      </c>
      <c r="K108" s="36">
        <f t="shared" si="12"/>
        <v>0.2621227021680686</v>
      </c>
      <c r="L108" s="36">
        <f t="shared" si="13"/>
        <v>0.60338657763391446</v>
      </c>
      <c r="M108" s="36">
        <f t="shared" si="14"/>
        <v>14.276819281747208</v>
      </c>
      <c r="N108" s="35">
        <v>11.4</v>
      </c>
      <c r="O108" s="31">
        <f t="shared" si="15"/>
        <v>8.2760891798325211</v>
      </c>
      <c r="P108" s="31">
        <f t="shared" si="16"/>
        <v>8.2760891798325211</v>
      </c>
      <c r="Q108" s="31">
        <f t="shared" si="17"/>
        <v>0.25235256857431648</v>
      </c>
      <c r="R108" s="38">
        <f t="shared" si="18"/>
        <v>-2.876819281747208</v>
      </c>
      <c r="S108" s="37">
        <f t="shared" si="19"/>
        <v>1</v>
      </c>
    </row>
    <row r="109" spans="1:19" x14ac:dyDescent="0.25">
      <c r="A109" s="31">
        <f t="shared" si="20"/>
        <v>68</v>
      </c>
      <c r="B109" s="31">
        <v>9</v>
      </c>
      <c r="C109" s="31">
        <v>19</v>
      </c>
      <c r="D109" s="35">
        <v>0.46494551343073293</v>
      </c>
      <c r="E109" s="35">
        <v>257.05</v>
      </c>
      <c r="F109" s="31">
        <v>6.25E-2</v>
      </c>
      <c r="G109" s="31">
        <v>250</v>
      </c>
      <c r="H109" s="33">
        <v>0.14227642276422764</v>
      </c>
      <c r="I109" s="36">
        <f t="shared" si="10"/>
        <v>0.2969643953993189</v>
      </c>
      <c r="J109" s="36">
        <f t="shared" si="11"/>
        <v>0.61675315403360753</v>
      </c>
      <c r="K109" s="36">
        <f t="shared" si="12"/>
        <v>0.12158905382813087</v>
      </c>
      <c r="L109" s="36">
        <f t="shared" si="13"/>
        <v>0.54838775852801436</v>
      </c>
      <c r="M109" s="36">
        <f t="shared" si="14"/>
        <v>22.65315822252461</v>
      </c>
      <c r="N109" s="35">
        <v>17.25</v>
      </c>
      <c r="O109" s="31">
        <f t="shared" si="15"/>
        <v>29.1941187776353</v>
      </c>
      <c r="P109" s="31">
        <f t="shared" si="16"/>
        <v>29.1941187776353</v>
      </c>
      <c r="Q109" s="31">
        <f t="shared" si="17"/>
        <v>0.31322656362461504</v>
      </c>
      <c r="R109" s="38">
        <f t="shared" si="18"/>
        <v>-5.4031582225246098</v>
      </c>
      <c r="S109" s="37">
        <f t="shared" si="19"/>
        <v>1</v>
      </c>
    </row>
    <row r="110" spans="1:19" x14ac:dyDescent="0.25">
      <c r="A110" s="31">
        <f t="shared" si="20"/>
        <v>69</v>
      </c>
      <c r="B110" s="31">
        <v>10</v>
      </c>
      <c r="C110" s="31">
        <v>19</v>
      </c>
      <c r="D110" s="35">
        <v>0.46618538426110828</v>
      </c>
      <c r="E110" s="35">
        <v>253.8</v>
      </c>
      <c r="F110" s="31">
        <v>6.25E-2</v>
      </c>
      <c r="G110" s="31">
        <v>250</v>
      </c>
      <c r="H110" s="33">
        <v>4.065040650406504E-2</v>
      </c>
      <c r="I110" s="36">
        <f t="shared" si="10"/>
        <v>0.23452559255339456</v>
      </c>
      <c r="J110" s="36">
        <f t="shared" si="11"/>
        <v>0.59271151642792308</v>
      </c>
      <c r="K110" s="36">
        <f t="shared" si="12"/>
        <v>0.1405335472882927</v>
      </c>
      <c r="L110" s="36">
        <f t="shared" si="13"/>
        <v>0.55588077570892869</v>
      </c>
      <c r="M110" s="36">
        <f t="shared" si="14"/>
        <v>11.812615481806375</v>
      </c>
      <c r="N110" s="35">
        <v>8.75</v>
      </c>
      <c r="O110" s="31">
        <f t="shared" si="15"/>
        <v>9.3796135894000958</v>
      </c>
      <c r="P110" s="31">
        <f t="shared" si="16"/>
        <v>9.3796135894000958</v>
      </c>
      <c r="Q110" s="31">
        <f t="shared" si="17"/>
        <v>0.3500131979207286</v>
      </c>
      <c r="R110" s="38">
        <f t="shared" si="18"/>
        <v>-3.0626154818063753</v>
      </c>
      <c r="S110" s="37">
        <f t="shared" si="19"/>
        <v>1</v>
      </c>
    </row>
    <row r="111" spans="1:19" x14ac:dyDescent="0.25">
      <c r="A111" s="31">
        <f t="shared" si="20"/>
        <v>69</v>
      </c>
      <c r="B111" s="31">
        <v>10</v>
      </c>
      <c r="C111" s="31">
        <v>43</v>
      </c>
      <c r="D111" s="35">
        <v>0.46563902564870557</v>
      </c>
      <c r="E111" s="35">
        <v>250.95</v>
      </c>
      <c r="F111" s="31">
        <v>6.25E-2</v>
      </c>
      <c r="G111" s="31">
        <v>250</v>
      </c>
      <c r="H111" s="33">
        <v>3.6585365853658534E-2</v>
      </c>
      <c r="I111" s="36">
        <f t="shared" si="10"/>
        <v>0.11279054820940912</v>
      </c>
      <c r="J111" s="36">
        <f t="shared" si="11"/>
        <v>0.54490169402000921</v>
      </c>
      <c r="K111" s="36">
        <f t="shared" si="12"/>
        <v>2.3726368375273976E-2</v>
      </c>
      <c r="L111" s="36">
        <f t="shared" si="13"/>
        <v>0.50946456349917246</v>
      </c>
      <c r="M111" s="36">
        <f t="shared" si="14"/>
        <v>9.6678400818060766</v>
      </c>
      <c r="N111" s="35">
        <v>6.7</v>
      </c>
      <c r="O111" s="31">
        <f t="shared" si="15"/>
        <v>8.8080747511746988</v>
      </c>
      <c r="P111" s="31">
        <f t="shared" si="16"/>
        <v>8.8080747511746988</v>
      </c>
      <c r="Q111" s="31">
        <f t="shared" si="17"/>
        <v>0.44296120623971286</v>
      </c>
      <c r="R111" s="38">
        <f t="shared" si="18"/>
        <v>-2.9678400818060764</v>
      </c>
      <c r="S111" s="37">
        <f t="shared" si="19"/>
        <v>1</v>
      </c>
    </row>
    <row r="112" spans="1:19" x14ac:dyDescent="0.25">
      <c r="A112" s="31">
        <f t="shared" si="20"/>
        <v>70</v>
      </c>
      <c r="B112" s="31">
        <v>11</v>
      </c>
      <c r="C112" s="31">
        <v>19</v>
      </c>
      <c r="D112" s="35">
        <v>0.46563902564870557</v>
      </c>
      <c r="E112" s="35">
        <v>250.95</v>
      </c>
      <c r="F112" s="31">
        <v>6.25E-2</v>
      </c>
      <c r="G112" s="31">
        <v>250</v>
      </c>
      <c r="H112" s="33">
        <v>0.13414634146341464</v>
      </c>
      <c r="I112" s="36">
        <f t="shared" si="10"/>
        <v>0.15667267868153745</v>
      </c>
      <c r="J112" s="36">
        <f t="shared" si="11"/>
        <v>0.56224858980907477</v>
      </c>
      <c r="K112" s="36">
        <f t="shared" si="12"/>
        <v>-1.3872241525035328E-2</v>
      </c>
      <c r="L112" s="36">
        <f t="shared" si="13"/>
        <v>0.49446595382675579</v>
      </c>
      <c r="M112" s="36">
        <f t="shared" si="14"/>
        <v>18.511881259100406</v>
      </c>
      <c r="N112" s="35">
        <v>13.2</v>
      </c>
      <c r="O112" s="31">
        <f t="shared" si="15"/>
        <v>28.216082510782119</v>
      </c>
      <c r="P112" s="31">
        <f t="shared" si="16"/>
        <v>28.216082510782119</v>
      </c>
      <c r="Q112" s="31">
        <f t="shared" si="17"/>
        <v>0.40241524690154595</v>
      </c>
      <c r="R112" s="38">
        <f t="shared" si="18"/>
        <v>-5.3118812591004065</v>
      </c>
      <c r="S112" s="37">
        <f t="shared" si="19"/>
        <v>1</v>
      </c>
    </row>
    <row r="113" spans="1:19" x14ac:dyDescent="0.25">
      <c r="A113" s="31">
        <f t="shared" si="20"/>
        <v>70</v>
      </c>
      <c r="B113" s="31">
        <v>11</v>
      </c>
      <c r="C113" s="31">
        <v>43</v>
      </c>
      <c r="D113" s="35">
        <v>0.46590154381344984</v>
      </c>
      <c r="E113" s="35">
        <v>249</v>
      </c>
      <c r="F113" s="31">
        <v>6.25E-2</v>
      </c>
      <c r="G113" s="31">
        <v>250</v>
      </c>
      <c r="H113" s="33">
        <v>3.2520325203252036E-2</v>
      </c>
      <c r="I113" s="36">
        <f t="shared" si="10"/>
        <v>1.8496055445127245E-2</v>
      </c>
      <c r="J113" s="36">
        <f t="shared" si="11"/>
        <v>0.50737843783637993</v>
      </c>
      <c r="K113" s="36">
        <f t="shared" si="12"/>
        <v>-6.5521799515125961E-2</v>
      </c>
      <c r="L113" s="36">
        <f t="shared" si="13"/>
        <v>0.4738792750622986</v>
      </c>
      <c r="M113" s="36">
        <f t="shared" si="14"/>
        <v>8.1079600283182458</v>
      </c>
      <c r="N113" s="35">
        <v>5.35</v>
      </c>
      <c r="O113" s="31">
        <f t="shared" si="15"/>
        <v>7.6063435178011813</v>
      </c>
      <c r="P113" s="31">
        <f t="shared" si="16"/>
        <v>7.6063435178011813</v>
      </c>
      <c r="Q113" s="31">
        <f t="shared" si="17"/>
        <v>0.51550654734920487</v>
      </c>
      <c r="R113" s="38">
        <f t="shared" si="18"/>
        <v>-2.7579600283182462</v>
      </c>
      <c r="S113" s="37">
        <f t="shared" si="19"/>
        <v>1</v>
      </c>
    </row>
    <row r="114" spans="1:19" x14ac:dyDescent="0.25">
      <c r="A114" s="31">
        <f t="shared" si="20"/>
        <v>71</v>
      </c>
      <c r="B114" s="31">
        <v>12</v>
      </c>
      <c r="C114" s="31">
        <v>19</v>
      </c>
      <c r="D114" s="35">
        <v>0.46590154381344984</v>
      </c>
      <c r="E114" s="35">
        <v>249</v>
      </c>
      <c r="F114" s="31">
        <v>6.25E-2</v>
      </c>
      <c r="G114" s="31">
        <v>250</v>
      </c>
      <c r="H114" s="33">
        <v>0.13008130081300814</v>
      </c>
      <c r="I114" s="36">
        <f t="shared" si="10"/>
        <v>0.10854871155748622</v>
      </c>
      <c r="J114" s="36">
        <f t="shared" si="11"/>
        <v>0.54321977874139771</v>
      </c>
      <c r="K114" s="36">
        <f t="shared" si="12"/>
        <v>-5.9486998363020183E-2</v>
      </c>
      <c r="L114" s="36">
        <f t="shared" si="13"/>
        <v>0.47628211047077401</v>
      </c>
      <c r="M114" s="36">
        <f t="shared" si="14"/>
        <v>17.155325826686166</v>
      </c>
      <c r="N114" s="35">
        <v>11.8</v>
      </c>
      <c r="O114" s="31">
        <f t="shared" si="15"/>
        <v>28.679514709971862</v>
      </c>
      <c r="P114" s="31">
        <f t="shared" si="16"/>
        <v>28.679514709971862</v>
      </c>
      <c r="Q114" s="31">
        <f t="shared" si="17"/>
        <v>0.45384117175306482</v>
      </c>
      <c r="R114" s="38">
        <f t="shared" si="18"/>
        <v>-5.3553258266861654</v>
      </c>
      <c r="S114" s="37">
        <f t="shared" si="19"/>
        <v>1</v>
      </c>
    </row>
    <row r="115" spans="1:19" x14ac:dyDescent="0.25">
      <c r="A115" s="31">
        <f t="shared" si="20"/>
        <v>71</v>
      </c>
      <c r="B115" s="31">
        <v>12</v>
      </c>
      <c r="C115" s="31">
        <v>43</v>
      </c>
      <c r="D115" s="35">
        <v>0.46600124916751801</v>
      </c>
      <c r="E115" s="35">
        <v>248.15</v>
      </c>
      <c r="F115" s="31">
        <v>6.25E-2</v>
      </c>
      <c r="G115" s="31">
        <v>250</v>
      </c>
      <c r="H115" s="33">
        <v>2.8455284552845527E-2</v>
      </c>
      <c r="I115" s="36">
        <f t="shared" si="10"/>
        <v>-3.2559224033706334E-2</v>
      </c>
      <c r="J115" s="36">
        <f t="shared" si="11"/>
        <v>0.48701304354182362</v>
      </c>
      <c r="K115" s="36">
        <f t="shared" si="12"/>
        <v>-0.11116754993326317</v>
      </c>
      <c r="L115" s="36">
        <f t="shared" si="13"/>
        <v>0.45574174175098159</v>
      </c>
      <c r="M115" s="36">
        <f t="shared" si="14"/>
        <v>7.119300317802157</v>
      </c>
      <c r="N115" s="35">
        <v>4.4000000000000004</v>
      </c>
      <c r="O115" s="31">
        <f t="shared" si="15"/>
        <v>7.3945942183989102</v>
      </c>
      <c r="P115" s="31">
        <f t="shared" si="16"/>
        <v>7.3945942183989102</v>
      </c>
      <c r="Q115" s="31">
        <f t="shared" si="17"/>
        <v>0.61802279950049011</v>
      </c>
      <c r="R115" s="38">
        <f t="shared" si="18"/>
        <v>-2.7193003178021566</v>
      </c>
      <c r="S115" s="37">
        <f t="shared" si="19"/>
        <v>1</v>
      </c>
    </row>
    <row r="116" spans="1:19" x14ac:dyDescent="0.25">
      <c r="A116" s="31">
        <f t="shared" si="20"/>
        <v>72</v>
      </c>
      <c r="B116" s="31">
        <v>13</v>
      </c>
      <c r="C116" s="31">
        <v>19</v>
      </c>
      <c r="D116" s="35">
        <v>0.46600124916751801</v>
      </c>
      <c r="E116" s="35">
        <v>248.15</v>
      </c>
      <c r="F116" s="31">
        <v>6.25E-2</v>
      </c>
      <c r="G116" s="31">
        <v>250</v>
      </c>
      <c r="H116" s="33">
        <v>0.12601626016260162</v>
      </c>
      <c r="I116" s="36">
        <f t="shared" si="10"/>
        <v>8.542355936313234E-2</v>
      </c>
      <c r="J116" s="36">
        <f t="shared" si="11"/>
        <v>0.53403766802343422</v>
      </c>
      <c r="K116" s="36">
        <f t="shared" si="12"/>
        <v>-8.0001147688858548E-2</v>
      </c>
      <c r="L116" s="36">
        <f t="shared" si="13"/>
        <v>0.46811817158723856</v>
      </c>
      <c r="M116" s="36">
        <f t="shared" si="14"/>
        <v>16.410010749837085</v>
      </c>
      <c r="N116" s="35">
        <v>11.1</v>
      </c>
      <c r="O116" s="31">
        <f t="shared" si="15"/>
        <v>28.196214163385402</v>
      </c>
      <c r="P116" s="31">
        <f t="shared" si="16"/>
        <v>28.196214163385402</v>
      </c>
      <c r="Q116" s="31">
        <f t="shared" si="17"/>
        <v>0.47837934683216982</v>
      </c>
      <c r="R116" s="38">
        <f t="shared" si="18"/>
        <v>-5.310010749837085</v>
      </c>
      <c r="S116" s="37">
        <f t="shared" si="19"/>
        <v>1</v>
      </c>
    </row>
    <row r="117" spans="1:19" x14ac:dyDescent="0.25">
      <c r="A117" s="31">
        <f t="shared" si="20"/>
        <v>72</v>
      </c>
      <c r="B117" s="31">
        <v>13</v>
      </c>
      <c r="C117" s="31">
        <v>43</v>
      </c>
      <c r="D117" s="35">
        <v>0.46602450813558266</v>
      </c>
      <c r="E117" s="35">
        <v>246.45</v>
      </c>
      <c r="F117" s="31">
        <v>6.25E-2</v>
      </c>
      <c r="G117" s="31">
        <v>250</v>
      </c>
      <c r="H117" s="33">
        <v>2.4390243902439025E-2</v>
      </c>
      <c r="I117" s="36">
        <f t="shared" si="10"/>
        <v>-0.13916956013519069</v>
      </c>
      <c r="J117" s="36">
        <f t="shared" si="11"/>
        <v>0.4446580809421507</v>
      </c>
      <c r="K117" s="36">
        <f t="shared" si="12"/>
        <v>-0.21195036070301193</v>
      </c>
      <c r="L117" s="36">
        <f t="shared" si="13"/>
        <v>0.41607288042257762</v>
      </c>
      <c r="M117" s="36">
        <f t="shared" si="14"/>
        <v>5.7262075068718019</v>
      </c>
      <c r="N117" s="35">
        <v>3.3</v>
      </c>
      <c r="O117" s="31">
        <f t="shared" si="15"/>
        <v>5.886482866401086</v>
      </c>
      <c r="P117" s="31">
        <f t="shared" si="16"/>
        <v>5.886482866401086</v>
      </c>
      <c r="Q117" s="31">
        <f t="shared" si="17"/>
        <v>0.7352143960217582</v>
      </c>
      <c r="R117" s="38">
        <f t="shared" si="18"/>
        <v>-2.4262075068718021</v>
      </c>
      <c r="S117" s="37">
        <f t="shared" si="19"/>
        <v>1</v>
      </c>
    </row>
    <row r="118" spans="1:19" x14ac:dyDescent="0.25">
      <c r="A118" s="31">
        <f t="shared" si="20"/>
        <v>73</v>
      </c>
      <c r="B118" s="31">
        <v>14</v>
      </c>
      <c r="C118" s="31">
        <v>19</v>
      </c>
      <c r="D118" s="35">
        <v>0.46602450813558266</v>
      </c>
      <c r="E118" s="35">
        <v>246.45</v>
      </c>
      <c r="F118" s="31">
        <v>6.25E-2</v>
      </c>
      <c r="G118" s="31">
        <v>250</v>
      </c>
      <c r="H118" s="33">
        <v>0.12195121951219512</v>
      </c>
      <c r="I118" s="36">
        <f t="shared" si="10"/>
        <v>4.0326073596557883E-2</v>
      </c>
      <c r="J118" s="36">
        <f t="shared" si="11"/>
        <v>0.51608341652103695</v>
      </c>
      <c r="K118" s="36">
        <f t="shared" si="12"/>
        <v>-0.12241674392994573</v>
      </c>
      <c r="L118" s="36">
        <f t="shared" si="13"/>
        <v>0.45128448925195652</v>
      </c>
      <c r="M118" s="36">
        <f t="shared" si="14"/>
        <v>15.224283966544249</v>
      </c>
      <c r="N118" s="35">
        <v>10.55</v>
      </c>
      <c r="O118" s="31">
        <f t="shared" si="15"/>
        <v>21.848930599892629</v>
      </c>
      <c r="P118" s="31">
        <f t="shared" si="16"/>
        <v>21.848930599892629</v>
      </c>
      <c r="Q118" s="31">
        <f t="shared" si="17"/>
        <v>0.44306009161556853</v>
      </c>
      <c r="R118" s="38">
        <f t="shared" si="18"/>
        <v>-4.6742839665442482</v>
      </c>
      <c r="S118" s="37">
        <f t="shared" si="19"/>
        <v>1</v>
      </c>
    </row>
    <row r="119" spans="1:19" x14ac:dyDescent="0.25">
      <c r="A119" s="31">
        <f t="shared" si="20"/>
        <v>73</v>
      </c>
      <c r="B119" s="31">
        <v>14</v>
      </c>
      <c r="C119" s="31">
        <v>43</v>
      </c>
      <c r="D119" s="35">
        <v>0.46609589887601771</v>
      </c>
      <c r="E119" s="35">
        <v>246.15</v>
      </c>
      <c r="F119" s="31">
        <v>6.25E-2</v>
      </c>
      <c r="G119" s="31">
        <v>250</v>
      </c>
      <c r="H119" s="33">
        <v>2.032520325203252E-2</v>
      </c>
      <c r="I119" s="36">
        <f t="shared" si="10"/>
        <v>-0.18121551026883867</v>
      </c>
      <c r="J119" s="36">
        <f t="shared" si="11"/>
        <v>0.42809921035983273</v>
      </c>
      <c r="K119" s="36">
        <f t="shared" si="12"/>
        <v>-0.24766516523638346</v>
      </c>
      <c r="L119" s="36">
        <f t="shared" si="13"/>
        <v>0.402196743196719</v>
      </c>
      <c r="M119" s="36">
        <f t="shared" si="14"/>
        <v>4.9550839006990799</v>
      </c>
      <c r="N119" s="35">
        <v>2.8</v>
      </c>
      <c r="O119" s="31">
        <f t="shared" si="15"/>
        <v>4.6443866190523622</v>
      </c>
      <c r="P119" s="31">
        <f t="shared" si="16"/>
        <v>4.6443866190523622</v>
      </c>
      <c r="Q119" s="31">
        <f t="shared" si="17"/>
        <v>0.76967282167824291</v>
      </c>
      <c r="R119" s="38">
        <f t="shared" si="18"/>
        <v>-2.1550839006990801</v>
      </c>
      <c r="S119" s="37">
        <f t="shared" si="19"/>
        <v>1</v>
      </c>
    </row>
    <row r="120" spans="1:19" x14ac:dyDescent="0.25">
      <c r="A120" s="31">
        <f t="shared" si="20"/>
        <v>73</v>
      </c>
      <c r="B120" s="31">
        <v>14</v>
      </c>
      <c r="C120" s="31">
        <v>63</v>
      </c>
      <c r="D120" s="35">
        <v>0.46609589887601771</v>
      </c>
      <c r="E120" s="35">
        <v>246.15</v>
      </c>
      <c r="F120" s="31">
        <v>6.25E-2</v>
      </c>
      <c r="G120" s="31">
        <v>250</v>
      </c>
      <c r="H120" s="33">
        <v>0.11788617886178862</v>
      </c>
      <c r="I120" s="36">
        <f t="shared" si="10"/>
        <v>2.9076621713686818E-2</v>
      </c>
      <c r="J120" s="36">
        <f t="shared" si="11"/>
        <v>0.51159825945852955</v>
      </c>
      <c r="K120" s="36">
        <f t="shared" si="12"/>
        <v>-0.13095533929027436</v>
      </c>
      <c r="L120" s="36">
        <f t="shared" si="13"/>
        <v>0.44790531857437477</v>
      </c>
      <c r="M120" s="36">
        <f t="shared" si="14"/>
        <v>14.775578865149797</v>
      </c>
      <c r="N120" s="35">
        <v>9.9</v>
      </c>
      <c r="O120" s="31">
        <f t="shared" si="15"/>
        <v>23.771269270295374</v>
      </c>
      <c r="P120" s="31">
        <f t="shared" si="16"/>
        <v>23.771269270295374</v>
      </c>
      <c r="Q120" s="31">
        <f t="shared" si="17"/>
        <v>0.49248271365149454</v>
      </c>
      <c r="R120" s="38">
        <f t="shared" si="18"/>
        <v>-4.8755788651497962</v>
      </c>
      <c r="S120" s="37">
        <f t="shared" si="19"/>
        <v>1</v>
      </c>
    </row>
    <row r="121" spans="1:19" x14ac:dyDescent="0.25">
      <c r="A121" s="31">
        <f t="shared" si="20"/>
        <v>74</v>
      </c>
      <c r="B121" s="31">
        <v>15</v>
      </c>
      <c r="C121" s="31">
        <v>19</v>
      </c>
      <c r="D121" s="35">
        <v>0.46609589887601771</v>
      </c>
      <c r="E121" s="35">
        <v>246.15</v>
      </c>
      <c r="F121" s="31">
        <v>6.25E-2</v>
      </c>
      <c r="G121" s="31">
        <v>250</v>
      </c>
      <c r="H121" s="33">
        <v>0.1991869918699187</v>
      </c>
      <c r="I121" s="36">
        <f t="shared" si="10"/>
        <v>8.9248985649623178E-2</v>
      </c>
      <c r="J121" s="36">
        <f t="shared" si="11"/>
        <v>0.53555798212301431</v>
      </c>
      <c r="K121" s="36">
        <f t="shared" si="12"/>
        <v>-0.11877133817474826</v>
      </c>
      <c r="L121" s="36">
        <f t="shared" si="13"/>
        <v>0.45272825837028885</v>
      </c>
      <c r="M121" s="36">
        <f t="shared" si="14"/>
        <v>20.045823069994057</v>
      </c>
      <c r="N121" s="35">
        <v>22.3</v>
      </c>
      <c r="O121" s="31">
        <f t="shared" si="15"/>
        <v>5.0813136317710201</v>
      </c>
      <c r="P121" s="31">
        <f t="shared" si="16"/>
        <v>5.0813136317710201</v>
      </c>
      <c r="Q121" s="31">
        <f t="shared" si="17"/>
        <v>0.10108416726484051</v>
      </c>
      <c r="R121" s="38">
        <f t="shared" si="18"/>
        <v>2.2541769300059435</v>
      </c>
      <c r="S121" s="37">
        <f t="shared" si="19"/>
        <v>0</v>
      </c>
    </row>
    <row r="122" spans="1:19" x14ac:dyDescent="0.25">
      <c r="A122" s="31">
        <f t="shared" si="20"/>
        <v>74</v>
      </c>
      <c r="B122" s="31">
        <v>15</v>
      </c>
      <c r="C122" s="31">
        <v>43</v>
      </c>
      <c r="D122" s="35">
        <v>0.46419612456146797</v>
      </c>
      <c r="E122" s="35">
        <v>241.2</v>
      </c>
      <c r="F122" s="31">
        <v>6.25E-2</v>
      </c>
      <c r="G122" s="31">
        <v>250</v>
      </c>
      <c r="H122" s="33">
        <v>1.6260162601626018E-2</v>
      </c>
      <c r="I122" s="36">
        <f t="shared" si="10"/>
        <v>-0.55862730467666077</v>
      </c>
      <c r="J122" s="36">
        <f t="shared" si="11"/>
        <v>0.28820805064353361</v>
      </c>
      <c r="K122" s="36">
        <f t="shared" si="12"/>
        <v>-0.61781943253958893</v>
      </c>
      <c r="L122" s="36">
        <f t="shared" si="13"/>
        <v>0.26834718617244885</v>
      </c>
      <c r="M122" s="36">
        <f t="shared" si="14"/>
        <v>2.4971282794947882</v>
      </c>
      <c r="N122" s="35">
        <v>1.2</v>
      </c>
      <c r="O122" s="31">
        <f t="shared" si="15"/>
        <v>1.6825417734651096</v>
      </c>
      <c r="P122" s="31">
        <f t="shared" si="16"/>
        <v>1.6825417734651096</v>
      </c>
      <c r="Q122" s="31">
        <f t="shared" si="17"/>
        <v>1.0809402329123237</v>
      </c>
      <c r="R122" s="38">
        <f t="shared" si="18"/>
        <v>-1.2971282794947883</v>
      </c>
      <c r="S122" s="37">
        <f t="shared" si="19"/>
        <v>1</v>
      </c>
    </row>
    <row r="123" spans="1:19" x14ac:dyDescent="0.25">
      <c r="A123" s="31">
        <f t="shared" si="20"/>
        <v>74</v>
      </c>
      <c r="B123" s="31">
        <v>15</v>
      </c>
      <c r="C123" s="31">
        <v>63</v>
      </c>
      <c r="D123" s="35">
        <v>0.46419612456146797</v>
      </c>
      <c r="E123" s="35">
        <v>241.2</v>
      </c>
      <c r="F123" s="31">
        <v>6.25E-2</v>
      </c>
      <c r="G123" s="31">
        <v>250</v>
      </c>
      <c r="H123" s="33">
        <v>0.11382113821138211</v>
      </c>
      <c r="I123" s="36">
        <f t="shared" si="10"/>
        <v>-0.10508844158267276</v>
      </c>
      <c r="J123" s="36">
        <f t="shared" si="11"/>
        <v>0.45815281539950586</v>
      </c>
      <c r="K123" s="36">
        <f t="shared" si="12"/>
        <v>-0.26169609148071776</v>
      </c>
      <c r="L123" s="36">
        <f t="shared" si="13"/>
        <v>0.39677787704954692</v>
      </c>
      <c r="M123" s="36">
        <f t="shared" si="14"/>
        <v>12.015137525358085</v>
      </c>
      <c r="N123" s="35">
        <v>7.65</v>
      </c>
      <c r="O123" s="31">
        <f t="shared" si="15"/>
        <v>19.054425615289304</v>
      </c>
      <c r="P123" s="31">
        <f t="shared" si="16"/>
        <v>19.054425615289304</v>
      </c>
      <c r="Q123" s="31">
        <f t="shared" si="17"/>
        <v>0.57060621246510912</v>
      </c>
      <c r="R123" s="38">
        <f t="shared" si="18"/>
        <v>-4.3651375253580849</v>
      </c>
      <c r="S123" s="37">
        <f t="shared" si="19"/>
        <v>1</v>
      </c>
    </row>
    <row r="124" spans="1:19" x14ac:dyDescent="0.25">
      <c r="A124" s="31">
        <f t="shared" si="20"/>
        <v>75</v>
      </c>
      <c r="B124" s="31">
        <v>16</v>
      </c>
      <c r="C124" s="31">
        <v>19</v>
      </c>
      <c r="D124" s="35">
        <v>0.46419612456146797</v>
      </c>
      <c r="E124" s="35">
        <v>241.2</v>
      </c>
      <c r="F124" s="31">
        <v>6.25E-2</v>
      </c>
      <c r="G124" s="31">
        <v>250</v>
      </c>
      <c r="H124" s="33">
        <v>0.1951219512195122</v>
      </c>
      <c r="I124" s="36">
        <f t="shared" si="10"/>
        <v>-1.2763298594910868E-2</v>
      </c>
      <c r="J124" s="36">
        <f t="shared" si="11"/>
        <v>0.49490831879414177</v>
      </c>
      <c r="K124" s="36">
        <f t="shared" si="12"/>
        <v>-0.21781084432832074</v>
      </c>
      <c r="L124" s="36">
        <f t="shared" si="13"/>
        <v>0.4137882474305829</v>
      </c>
      <c r="M124" s="36">
        <f t="shared" si="14"/>
        <v>17.178712969853279</v>
      </c>
      <c r="N124" s="35">
        <v>10.45</v>
      </c>
      <c r="O124" s="31">
        <f t="shared" si="15"/>
        <v>45.275578230671748</v>
      </c>
      <c r="P124" s="31">
        <f t="shared" si="16"/>
        <v>45.275578230671748</v>
      </c>
      <c r="Q124" s="31">
        <f t="shared" si="17"/>
        <v>0.64389597797639053</v>
      </c>
      <c r="R124" s="38">
        <f t="shared" si="18"/>
        <v>-6.7287129698532802</v>
      </c>
      <c r="S124" s="37">
        <f t="shared" si="19"/>
        <v>1</v>
      </c>
    </row>
    <row r="125" spans="1:19" x14ac:dyDescent="0.25">
      <c r="A125" s="31">
        <f t="shared" si="20"/>
        <v>75</v>
      </c>
      <c r="B125" s="31">
        <v>16</v>
      </c>
      <c r="C125" s="31">
        <v>43</v>
      </c>
      <c r="D125" s="35">
        <v>0.4650420480971455</v>
      </c>
      <c r="E125" s="35">
        <v>242.45</v>
      </c>
      <c r="F125" s="31">
        <v>6.25E-2</v>
      </c>
      <c r="G125" s="31">
        <v>250</v>
      </c>
      <c r="H125" s="33">
        <v>1.2195121951219513E-2</v>
      </c>
      <c r="I125" s="36">
        <f t="shared" si="10"/>
        <v>-0.55660338678439536</v>
      </c>
      <c r="J125" s="36">
        <f t="shared" si="11"/>
        <v>0.2888992196489702</v>
      </c>
      <c r="K125" s="36">
        <f t="shared" si="12"/>
        <v>-0.60795868984473533</v>
      </c>
      <c r="L125" s="36">
        <f t="shared" si="13"/>
        <v>0.27160743632502637</v>
      </c>
      <c r="M125" s="36">
        <f t="shared" si="14"/>
        <v>2.1934914699088068</v>
      </c>
      <c r="N125" s="35">
        <v>0.95</v>
      </c>
      <c r="O125" s="31">
        <f t="shared" si="15"/>
        <v>1.5462710357359652</v>
      </c>
      <c r="P125" s="31">
        <f t="shared" si="16"/>
        <v>1.5462710357359652</v>
      </c>
      <c r="Q125" s="31">
        <f t="shared" si="17"/>
        <v>1.3089383893776916</v>
      </c>
      <c r="R125" s="38">
        <f t="shared" si="18"/>
        <v>-1.2434914699088069</v>
      </c>
      <c r="S125" s="37">
        <f t="shared" si="19"/>
        <v>1</v>
      </c>
    </row>
    <row r="126" spans="1:19" x14ac:dyDescent="0.25">
      <c r="A126" s="31">
        <f t="shared" si="20"/>
        <v>76</v>
      </c>
      <c r="B126" s="31">
        <v>17</v>
      </c>
      <c r="C126" s="31">
        <v>19</v>
      </c>
      <c r="D126" s="35">
        <v>0.4650420480971455</v>
      </c>
      <c r="E126" s="35">
        <v>242.45</v>
      </c>
      <c r="F126" s="31">
        <v>6.25E-2</v>
      </c>
      <c r="G126" s="31">
        <v>250</v>
      </c>
      <c r="H126" s="33">
        <v>0.10975609756097561</v>
      </c>
      <c r="I126" s="36">
        <f t="shared" si="10"/>
        <v>-7.7483111552024517E-2</v>
      </c>
      <c r="J126" s="36">
        <f t="shared" si="11"/>
        <v>0.46911961295469129</v>
      </c>
      <c r="K126" s="36">
        <f t="shared" si="12"/>
        <v>-0.2315490207330444</v>
      </c>
      <c r="L126" s="36">
        <f t="shared" si="13"/>
        <v>0.40844415346184171</v>
      </c>
      <c r="M126" s="36">
        <f t="shared" si="14"/>
        <v>12.325071616066751</v>
      </c>
      <c r="N126" s="35">
        <v>7.5</v>
      </c>
      <c r="O126" s="31">
        <f t="shared" si="15"/>
        <v>23.281316100173008</v>
      </c>
      <c r="P126" s="31">
        <f t="shared" si="16"/>
        <v>23.281316100173008</v>
      </c>
      <c r="Q126" s="31">
        <f t="shared" si="17"/>
        <v>0.64334288214223345</v>
      </c>
      <c r="R126" s="38">
        <f t="shared" si="18"/>
        <v>-4.8250716160667508</v>
      </c>
      <c r="S126" s="37">
        <f t="shared" si="19"/>
        <v>1</v>
      </c>
    </row>
    <row r="127" spans="1:19" x14ac:dyDescent="0.25">
      <c r="A127" s="31">
        <f t="shared" si="20"/>
        <v>76</v>
      </c>
      <c r="B127" s="31">
        <v>17</v>
      </c>
      <c r="C127" s="31">
        <v>43</v>
      </c>
      <c r="D127" s="35">
        <v>0.46473027766665836</v>
      </c>
      <c r="E127" s="35">
        <v>240.6</v>
      </c>
      <c r="F127" s="31">
        <v>6.25E-2</v>
      </c>
      <c r="G127" s="31">
        <v>250</v>
      </c>
      <c r="H127" s="33">
        <v>8.130081300813009E-3</v>
      </c>
      <c r="I127" s="36">
        <f t="shared" si="10"/>
        <v>-0.88153019863423021</v>
      </c>
      <c r="J127" s="36">
        <f t="shared" si="11"/>
        <v>0.18901545819462606</v>
      </c>
      <c r="K127" s="36">
        <f t="shared" si="12"/>
        <v>-0.92343351660248918</v>
      </c>
      <c r="L127" s="36">
        <f t="shared" si="13"/>
        <v>0.17789066597307801</v>
      </c>
      <c r="M127" s="36">
        <f t="shared" si="14"/>
        <v>1.0270449076344548</v>
      </c>
      <c r="N127" s="35">
        <v>0.5</v>
      </c>
      <c r="O127" s="31">
        <f t="shared" si="15"/>
        <v>0.27777633466341095</v>
      </c>
      <c r="P127" s="31">
        <f t="shared" si="16"/>
        <v>0.27777633466341095</v>
      </c>
      <c r="Q127" s="31">
        <f t="shared" si="17"/>
        <v>1.0540898152689095</v>
      </c>
      <c r="R127" s="38">
        <f t="shared" si="18"/>
        <v>-0.52704490763445477</v>
      </c>
      <c r="S127" s="37">
        <f t="shared" si="19"/>
        <v>1</v>
      </c>
    </row>
    <row r="128" spans="1:19" x14ac:dyDescent="0.25">
      <c r="A128" s="31">
        <f t="shared" si="20"/>
        <v>77</v>
      </c>
      <c r="B128" s="31">
        <v>18</v>
      </c>
      <c r="C128" s="31">
        <v>19</v>
      </c>
      <c r="D128" s="35">
        <v>0.46473027766665836</v>
      </c>
      <c r="E128" s="35">
        <v>240.6</v>
      </c>
      <c r="F128" s="31">
        <v>6.25E-2</v>
      </c>
      <c r="G128" s="31">
        <v>250</v>
      </c>
      <c r="H128" s="33">
        <v>0.10569105691056911</v>
      </c>
      <c r="I128" s="36">
        <f t="shared" si="10"/>
        <v>-0.1344025536958765</v>
      </c>
      <c r="J128" s="36">
        <f t="shared" si="11"/>
        <v>0.44654213120013875</v>
      </c>
      <c r="K128" s="36">
        <f t="shared" si="12"/>
        <v>-0.28548711524250592</v>
      </c>
      <c r="L128" s="36">
        <f t="shared" si="13"/>
        <v>0.38763548720375796</v>
      </c>
      <c r="M128" s="36">
        <f t="shared" si="14"/>
        <v>11.167205364645483</v>
      </c>
      <c r="N128" s="35">
        <v>6.5</v>
      </c>
      <c r="O128" s="31">
        <f t="shared" si="15"/>
        <v>21.782805915775572</v>
      </c>
      <c r="P128" s="31">
        <f t="shared" si="16"/>
        <v>21.782805915775572</v>
      </c>
      <c r="Q128" s="31">
        <f t="shared" si="17"/>
        <v>0.71803159456084353</v>
      </c>
      <c r="R128" s="38">
        <f t="shared" si="18"/>
        <v>-4.6672053646454827</v>
      </c>
      <c r="S128" s="37">
        <f t="shared" si="19"/>
        <v>1</v>
      </c>
    </row>
    <row r="129" spans="1:19" x14ac:dyDescent="0.25">
      <c r="A129" s="31">
        <f t="shared" si="20"/>
        <v>77</v>
      </c>
      <c r="B129" s="31">
        <v>18</v>
      </c>
      <c r="C129" s="31">
        <v>43</v>
      </c>
      <c r="D129" s="35">
        <v>0.46233501544934491</v>
      </c>
      <c r="E129" s="35">
        <v>237.2</v>
      </c>
      <c r="F129" s="31">
        <v>6.25E-2</v>
      </c>
      <c r="G129" s="31">
        <v>250</v>
      </c>
      <c r="H129" s="33">
        <v>4.0650406504065045E-3</v>
      </c>
      <c r="I129" s="36">
        <f t="shared" si="10"/>
        <v>-1.7596097375807811</v>
      </c>
      <c r="J129" s="36">
        <f t="shared" si="11"/>
        <v>3.9236999679522787E-2</v>
      </c>
      <c r="K129" s="36">
        <f t="shared" si="12"/>
        <v>-1.7890871415292091</v>
      </c>
      <c r="L129" s="36">
        <f t="shared" si="13"/>
        <v>3.6800391333151994E-2</v>
      </c>
      <c r="M129" s="36">
        <f t="shared" si="14"/>
        <v>0.10925561702118891</v>
      </c>
      <c r="N129" s="35">
        <v>0.15</v>
      </c>
      <c r="O129" s="31">
        <f t="shared" si="15"/>
        <v>1.6601047443240303E-3</v>
      </c>
      <c r="P129" s="31">
        <f t="shared" si="16"/>
        <v>1.6601047443240303E-3</v>
      </c>
      <c r="Q129" s="31">
        <f t="shared" si="17"/>
        <v>0.27162921985874056</v>
      </c>
      <c r="R129" s="38">
        <f t="shared" si="18"/>
        <v>4.0744382978811083E-2</v>
      </c>
      <c r="S129" s="37">
        <f t="shared" si="19"/>
        <v>0</v>
      </c>
    </row>
    <row r="130" spans="1:19" x14ac:dyDescent="0.25">
      <c r="A130" s="31">
        <f t="shared" si="20"/>
        <v>78</v>
      </c>
      <c r="B130" s="31">
        <v>19</v>
      </c>
      <c r="C130" s="31">
        <v>43</v>
      </c>
      <c r="D130" s="35">
        <v>0.46233501544934491</v>
      </c>
      <c r="E130" s="35">
        <v>237.2</v>
      </c>
      <c r="F130" s="31">
        <v>6.25E-2</v>
      </c>
      <c r="G130" s="31">
        <v>250</v>
      </c>
      <c r="H130" s="33">
        <v>0.1016260162601626</v>
      </c>
      <c r="I130" s="36">
        <f t="shared" si="10"/>
        <v>-0.23980509267381123</v>
      </c>
      <c r="J130" s="36">
        <f t="shared" si="11"/>
        <v>0.40524067938680752</v>
      </c>
      <c r="K130" s="36">
        <f t="shared" si="12"/>
        <v>-0.38719211241595175</v>
      </c>
      <c r="L130" s="36">
        <f t="shared" si="13"/>
        <v>0.34930699450868996</v>
      </c>
      <c r="M130" s="36">
        <f t="shared" si="14"/>
        <v>9.349249577268381</v>
      </c>
      <c r="N130" s="35">
        <v>5.3</v>
      </c>
      <c r="O130" s="31">
        <f t="shared" si="15"/>
        <v>16.396422139008163</v>
      </c>
      <c r="P130" s="31">
        <f t="shared" si="16"/>
        <v>16.396422139008163</v>
      </c>
      <c r="Q130" s="31">
        <f t="shared" si="17"/>
        <v>0.76400935420158134</v>
      </c>
      <c r="R130" s="38">
        <f t="shared" si="18"/>
        <v>-4.0492495772683812</v>
      </c>
      <c r="S130" s="37">
        <f t="shared" si="19"/>
        <v>1</v>
      </c>
    </row>
    <row r="131" spans="1:19" x14ac:dyDescent="0.25">
      <c r="A131" s="31">
        <f t="shared" si="20"/>
        <v>79</v>
      </c>
      <c r="B131" s="31">
        <v>20</v>
      </c>
      <c r="C131" s="31">
        <v>43</v>
      </c>
      <c r="D131" s="35">
        <v>0.30677355253964084</v>
      </c>
      <c r="E131" s="35">
        <v>233.2</v>
      </c>
      <c r="F131" s="31">
        <v>6.25E-2</v>
      </c>
      <c r="G131" s="31">
        <v>250</v>
      </c>
      <c r="H131" s="33">
        <v>9.7560975609756101E-2</v>
      </c>
      <c r="I131" s="36">
        <f t="shared" ref="I131:I194" si="21">(LN(E131/G131)+(F131+(D131^2)/2)*H131)/(D131*H131^0.5)</f>
        <v>-0.6144457835403484</v>
      </c>
      <c r="J131" s="36">
        <f t="shared" ref="J131:J194" si="22">NORMSDIST(I131)</f>
        <v>0.2694603947154468</v>
      </c>
      <c r="K131" s="36">
        <f t="shared" ref="K131:K194" si="23">I131-(D131*H131^(0.5))</f>
        <v>-0.71026574303644374</v>
      </c>
      <c r="L131" s="36">
        <f t="shared" ref="L131:L194" si="24">NORMSDIST(K131)</f>
        <v>0.23876967950206732</v>
      </c>
      <c r="M131" s="36">
        <f t="shared" ref="M131:M194" si="25">(E131*J131)-(G131*(EXP(-F131*H131))*L131)</f>
        <v>3.508614904587958</v>
      </c>
      <c r="N131" s="35">
        <v>4.45</v>
      </c>
      <c r="O131" s="31">
        <f>(N131-M131)^2</f>
        <v>0.88620589786393977</v>
      </c>
      <c r="P131" s="31">
        <f t="shared" ref="P131:P194" si="26">(M131-N131)^2</f>
        <v>0.88620589786393977</v>
      </c>
      <c r="Q131" s="31">
        <f>ABS(N131-M131)/N131</f>
        <v>0.21154721245214431</v>
      </c>
      <c r="R131" s="38">
        <f t="shared" ref="R131:R194" si="27">N131-M131</f>
        <v>0.94138509541204218</v>
      </c>
      <c r="S131" s="37">
        <f t="shared" ref="S131:S194" si="28">IF(R131&lt;0,1,0)</f>
        <v>0</v>
      </c>
    </row>
    <row r="132" spans="1:19" x14ac:dyDescent="0.25">
      <c r="A132" s="31">
        <f t="shared" si="20"/>
        <v>79</v>
      </c>
      <c r="B132" s="31">
        <v>20</v>
      </c>
      <c r="C132" s="31">
        <v>63</v>
      </c>
      <c r="D132" s="35">
        <v>0.30705190562079382</v>
      </c>
      <c r="E132" s="35">
        <v>242.6</v>
      </c>
      <c r="F132" s="31">
        <v>6.25E-2</v>
      </c>
      <c r="G132" s="31">
        <v>250</v>
      </c>
      <c r="H132" s="33">
        <v>9.3495934959349589E-2</v>
      </c>
      <c r="I132" s="36">
        <f t="shared" si="21"/>
        <v>-0.21084775530869695</v>
      </c>
      <c r="J132" s="36">
        <f t="shared" si="22"/>
        <v>0.41650303638061609</v>
      </c>
      <c r="K132" s="36">
        <f t="shared" si="23"/>
        <v>-0.30473533886536847</v>
      </c>
      <c r="L132" s="36">
        <f t="shared" si="24"/>
        <v>0.38028386620441568</v>
      </c>
      <c r="M132" s="36">
        <f t="shared" si="25"/>
        <v>6.5265968706992936</v>
      </c>
      <c r="N132" s="35">
        <v>6.9</v>
      </c>
      <c r="O132" s="31">
        <f t="shared" ref="O132:O195" si="29">(N132-M132)^2</f>
        <v>0.1394298969715603</v>
      </c>
      <c r="P132" s="31">
        <f t="shared" si="26"/>
        <v>0.1394298969715603</v>
      </c>
      <c r="Q132" s="31">
        <f t="shared" ref="Q132:Q195" si="30">ABS(N132-M132)/N132</f>
        <v>5.4116395550827062E-2</v>
      </c>
      <c r="R132" s="38">
        <f t="shared" si="27"/>
        <v>0.37340312930070674</v>
      </c>
      <c r="S132" s="37">
        <f t="shared" si="28"/>
        <v>0</v>
      </c>
    </row>
    <row r="133" spans="1:19" x14ac:dyDescent="0.25">
      <c r="A133" s="31">
        <f t="shared" si="20"/>
        <v>80</v>
      </c>
      <c r="B133" s="31">
        <v>21</v>
      </c>
      <c r="C133" s="31">
        <v>43</v>
      </c>
      <c r="D133" s="35">
        <v>0.30705190562079382</v>
      </c>
      <c r="E133" s="35">
        <v>242.6</v>
      </c>
      <c r="F133" s="31">
        <v>6.25E-2</v>
      </c>
      <c r="G133" s="31">
        <v>250</v>
      </c>
      <c r="H133" s="33">
        <v>0.17479674796747968</v>
      </c>
      <c r="I133" s="36">
        <f t="shared" si="21"/>
        <v>-8.4768680624554296E-2</v>
      </c>
      <c r="J133" s="36">
        <f t="shared" si="22"/>
        <v>0.46622264656647472</v>
      </c>
      <c r="K133" s="36">
        <f t="shared" si="23"/>
        <v>-0.21314309377384533</v>
      </c>
      <c r="L133" s="36">
        <f t="shared" si="24"/>
        <v>0.4156076764288984</v>
      </c>
      <c r="M133" s="36">
        <f t="shared" si="25"/>
        <v>10.332624407107161</v>
      </c>
      <c r="N133" s="35">
        <v>10.5</v>
      </c>
      <c r="O133" s="31">
        <f t="shared" si="29"/>
        <v>2.801458909622926E-2</v>
      </c>
      <c r="P133" s="31">
        <f t="shared" si="26"/>
        <v>2.801458909622926E-2</v>
      </c>
      <c r="Q133" s="31">
        <f t="shared" si="30"/>
        <v>1.5940532656460824E-2</v>
      </c>
      <c r="R133" s="38">
        <f t="shared" si="27"/>
        <v>0.16737559289283865</v>
      </c>
      <c r="S133" s="37">
        <f t="shared" si="28"/>
        <v>0</v>
      </c>
    </row>
    <row r="134" spans="1:19" x14ac:dyDescent="0.25">
      <c r="A134" s="31">
        <f t="shared" si="20"/>
        <v>81</v>
      </c>
      <c r="B134" s="31">
        <v>22</v>
      </c>
      <c r="C134" s="31">
        <v>43</v>
      </c>
      <c r="D134" s="35">
        <v>0.31021187738481976</v>
      </c>
      <c r="E134" s="35">
        <v>246.4</v>
      </c>
      <c r="F134" s="31">
        <v>6.25E-2</v>
      </c>
      <c r="G134" s="31">
        <v>250</v>
      </c>
      <c r="H134" s="33">
        <v>8.943089430894309E-2</v>
      </c>
      <c r="I134" s="36">
        <f t="shared" si="21"/>
        <v>-4.9717383029034189E-2</v>
      </c>
      <c r="J134" s="36">
        <f t="shared" si="22"/>
        <v>0.48017380196784976</v>
      </c>
      <c r="K134" s="36">
        <f t="shared" si="23"/>
        <v>-0.14248624071257263</v>
      </c>
      <c r="L134" s="36">
        <f t="shared" si="24"/>
        <v>0.44334797340215037</v>
      </c>
      <c r="M134" s="36">
        <f t="shared" si="25"/>
        <v>8.0956190203570202</v>
      </c>
      <c r="N134" s="35">
        <v>8.3000000000000007</v>
      </c>
      <c r="O134" s="31">
        <f t="shared" si="29"/>
        <v>4.1771584839824419E-2</v>
      </c>
      <c r="P134" s="31">
        <f t="shared" si="26"/>
        <v>4.1771584839824419E-2</v>
      </c>
      <c r="Q134" s="31">
        <f t="shared" si="30"/>
        <v>2.4624214414816929E-2</v>
      </c>
      <c r="R134" s="38">
        <f t="shared" si="27"/>
        <v>0.20438097964298052</v>
      </c>
      <c r="S134" s="37">
        <f t="shared" si="28"/>
        <v>0</v>
      </c>
    </row>
    <row r="135" spans="1:19" x14ac:dyDescent="0.25">
      <c r="A135" s="31">
        <f t="shared" si="20"/>
        <v>81</v>
      </c>
      <c r="B135" s="31">
        <v>22</v>
      </c>
      <c r="C135" s="31">
        <v>63</v>
      </c>
      <c r="D135" s="35">
        <v>0.31110937036150582</v>
      </c>
      <c r="E135" s="35">
        <v>241</v>
      </c>
      <c r="F135" s="31">
        <v>6.25E-2</v>
      </c>
      <c r="G135" s="31">
        <v>250</v>
      </c>
      <c r="H135" s="33">
        <v>8.5365853658536592E-2</v>
      </c>
      <c r="I135" s="36">
        <f t="shared" si="21"/>
        <v>-0.29920708110194938</v>
      </c>
      <c r="J135" s="36">
        <f t="shared" si="22"/>
        <v>0.38239102335651398</v>
      </c>
      <c r="K135" s="36">
        <f t="shared" si="23"/>
        <v>-0.3901052606892329</v>
      </c>
      <c r="L135" s="36">
        <f t="shared" si="24"/>
        <v>0.34822935647204056</v>
      </c>
      <c r="M135" s="36">
        <f t="shared" si="25"/>
        <v>5.5621433733712848</v>
      </c>
      <c r="N135" s="35">
        <v>6</v>
      </c>
      <c r="O135" s="31">
        <f t="shared" si="29"/>
        <v>0.19171842548267806</v>
      </c>
      <c r="P135" s="31">
        <f t="shared" si="26"/>
        <v>0.19171842548267806</v>
      </c>
      <c r="Q135" s="31">
        <f t="shared" si="30"/>
        <v>7.2976104438119194E-2</v>
      </c>
      <c r="R135" s="38">
        <f t="shared" si="27"/>
        <v>0.43785662662871516</v>
      </c>
      <c r="S135" s="37">
        <f t="shared" si="28"/>
        <v>0</v>
      </c>
    </row>
    <row r="136" spans="1:19" x14ac:dyDescent="0.25">
      <c r="A136" s="31">
        <f t="shared" si="20"/>
        <v>82</v>
      </c>
      <c r="B136" s="31">
        <v>23</v>
      </c>
      <c r="C136" s="31">
        <v>43</v>
      </c>
      <c r="D136" s="35">
        <v>0.31110937036150582</v>
      </c>
      <c r="E136" s="35">
        <v>241</v>
      </c>
      <c r="F136" s="31">
        <v>6.25E-2</v>
      </c>
      <c r="G136" s="31">
        <v>250</v>
      </c>
      <c r="H136" s="33">
        <v>0.16666666666666666</v>
      </c>
      <c r="I136" s="36">
        <f t="shared" si="21"/>
        <v>-0.14315080036811983</v>
      </c>
      <c r="J136" s="36">
        <f t="shared" si="22"/>
        <v>0.44308554257463517</v>
      </c>
      <c r="K136" s="36">
        <f t="shared" si="23"/>
        <v>-0.2701606689654934</v>
      </c>
      <c r="L136" s="36">
        <f t="shared" si="24"/>
        <v>0.39351832479088605</v>
      </c>
      <c r="M136" s="36">
        <f t="shared" si="25"/>
        <v>9.4235029176272604</v>
      </c>
      <c r="N136" s="35">
        <v>8.15</v>
      </c>
      <c r="O136" s="31">
        <f t="shared" si="29"/>
        <v>1.6218096812051439</v>
      </c>
      <c r="P136" s="31">
        <f t="shared" si="26"/>
        <v>1.6218096812051439</v>
      </c>
      <c r="Q136" s="31">
        <f t="shared" si="30"/>
        <v>0.15625802670273128</v>
      </c>
      <c r="R136" s="38">
        <f t="shared" si="27"/>
        <v>-1.2735029176272601</v>
      </c>
      <c r="S136" s="37">
        <f t="shared" si="28"/>
        <v>1</v>
      </c>
    </row>
    <row r="137" spans="1:19" x14ac:dyDescent="0.25">
      <c r="A137" s="31">
        <f t="shared" si="20"/>
        <v>82</v>
      </c>
      <c r="B137" s="31">
        <v>23</v>
      </c>
      <c r="C137" s="31">
        <v>63</v>
      </c>
      <c r="D137" s="35">
        <v>0.31136488194174433</v>
      </c>
      <c r="E137" s="35">
        <v>241.9</v>
      </c>
      <c r="F137" s="31">
        <v>6.25E-2</v>
      </c>
      <c r="G137" s="31">
        <v>250</v>
      </c>
      <c r="H137" s="33">
        <v>8.1300813008130079E-2</v>
      </c>
      <c r="I137" s="36">
        <f t="shared" si="21"/>
        <v>-0.26936375100302362</v>
      </c>
      <c r="J137" s="36">
        <f t="shared" si="22"/>
        <v>0.39382488904078444</v>
      </c>
      <c r="K137" s="36">
        <f t="shared" si="23"/>
        <v>-0.35814414586997279</v>
      </c>
      <c r="L137" s="36">
        <f t="shared" si="24"/>
        <v>0.36011772178410673</v>
      </c>
      <c r="M137" s="36">
        <f t="shared" si="25"/>
        <v>5.6931165344138321</v>
      </c>
      <c r="N137" s="35">
        <v>6.15</v>
      </c>
      <c r="O137" s="31">
        <f t="shared" si="29"/>
        <v>0.20874250112602735</v>
      </c>
      <c r="P137" s="31">
        <f t="shared" si="26"/>
        <v>0.20874250112602735</v>
      </c>
      <c r="Q137" s="31">
        <f t="shared" si="30"/>
        <v>7.4289994404254989E-2</v>
      </c>
      <c r="R137" s="38">
        <f t="shared" si="27"/>
        <v>0.45688346558616821</v>
      </c>
      <c r="S137" s="37">
        <f t="shared" si="28"/>
        <v>0</v>
      </c>
    </row>
    <row r="138" spans="1:19" x14ac:dyDescent="0.25">
      <c r="A138" s="31">
        <f t="shared" si="20"/>
        <v>83</v>
      </c>
      <c r="B138" s="31">
        <v>24</v>
      </c>
      <c r="C138" s="31">
        <v>43</v>
      </c>
      <c r="D138" s="35">
        <v>0.31136488194174433</v>
      </c>
      <c r="E138" s="35">
        <v>241.9</v>
      </c>
      <c r="F138" s="31">
        <v>6.25E-2</v>
      </c>
      <c r="G138" s="31">
        <v>250</v>
      </c>
      <c r="H138" s="33">
        <v>0.16260162601626016</v>
      </c>
      <c r="I138" s="36">
        <f t="shared" si="21"/>
        <v>-0.11860942780025253</v>
      </c>
      <c r="J138" s="36">
        <f t="shared" si="22"/>
        <v>0.45279239788964021</v>
      </c>
      <c r="K138" s="36">
        <f t="shared" si="23"/>
        <v>-0.24416386629393078</v>
      </c>
      <c r="L138" s="36">
        <f t="shared" si="24"/>
        <v>0.40355195538476774</v>
      </c>
      <c r="M138" s="36">
        <f t="shared" si="25"/>
        <v>9.6625844677043773</v>
      </c>
      <c r="N138" s="35">
        <v>8</v>
      </c>
      <c r="O138" s="31">
        <f t="shared" si="29"/>
        <v>2.7641871122518475</v>
      </c>
      <c r="P138" s="31">
        <f t="shared" si="26"/>
        <v>2.7641871122518475</v>
      </c>
      <c r="Q138" s="31">
        <f t="shared" si="30"/>
        <v>0.20782305846304716</v>
      </c>
      <c r="R138" s="38">
        <f t="shared" si="27"/>
        <v>-1.6625844677043773</v>
      </c>
      <c r="S138" s="37">
        <f t="shared" si="28"/>
        <v>1</v>
      </c>
    </row>
    <row r="139" spans="1:19" x14ac:dyDescent="0.25">
      <c r="A139" s="31">
        <f t="shared" si="20"/>
        <v>83</v>
      </c>
      <c r="B139" s="31">
        <v>24</v>
      </c>
      <c r="C139" s="31">
        <v>63</v>
      </c>
      <c r="D139" s="35">
        <v>0.30435407402076958</v>
      </c>
      <c r="E139" s="35">
        <v>241.95</v>
      </c>
      <c r="F139" s="31">
        <v>6.25E-2</v>
      </c>
      <c r="G139" s="31">
        <v>250</v>
      </c>
      <c r="H139" s="33">
        <v>7.7235772357723581E-2</v>
      </c>
      <c r="I139" s="36">
        <f t="shared" si="21"/>
        <v>-0.28758809763781723</v>
      </c>
      <c r="J139" s="36">
        <f t="shared" si="22"/>
        <v>0.38683102843074874</v>
      </c>
      <c r="K139" s="36">
        <f t="shared" si="23"/>
        <v>-0.3721721263126257</v>
      </c>
      <c r="L139" s="36">
        <f t="shared" si="24"/>
        <v>0.35488234892162512</v>
      </c>
      <c r="M139" s="36">
        <f t="shared" si="25"/>
        <v>5.3004232594593361</v>
      </c>
      <c r="N139" s="35">
        <v>5.8</v>
      </c>
      <c r="O139" s="31">
        <f t="shared" si="29"/>
        <v>0.24957691968923362</v>
      </c>
      <c r="P139" s="31">
        <f t="shared" si="26"/>
        <v>0.24957691968923362</v>
      </c>
      <c r="Q139" s="31">
        <f t="shared" si="30"/>
        <v>8.6133920782873061E-2</v>
      </c>
      <c r="R139" s="38">
        <f t="shared" si="27"/>
        <v>0.4995767405406637</v>
      </c>
      <c r="S139" s="37">
        <f t="shared" si="28"/>
        <v>0</v>
      </c>
    </row>
    <row r="140" spans="1:19" x14ac:dyDescent="0.25">
      <c r="A140" s="31">
        <f t="shared" si="20"/>
        <v>84</v>
      </c>
      <c r="B140" s="31">
        <v>25</v>
      </c>
      <c r="C140" s="31">
        <v>43</v>
      </c>
      <c r="D140" s="35">
        <v>0.30435407402076958</v>
      </c>
      <c r="E140" s="35">
        <v>241.95</v>
      </c>
      <c r="F140" s="31">
        <v>6.25E-2</v>
      </c>
      <c r="G140" s="31">
        <v>250</v>
      </c>
      <c r="H140" s="33">
        <v>0.15853658536585366</v>
      </c>
      <c r="I140" s="36">
        <f t="shared" si="21"/>
        <v>-0.12772812679680143</v>
      </c>
      <c r="J140" s="36">
        <f t="shared" si="22"/>
        <v>0.44918206521795218</v>
      </c>
      <c r="K140" s="36">
        <f t="shared" si="23"/>
        <v>-0.24891173224684657</v>
      </c>
      <c r="L140" s="36">
        <f t="shared" si="24"/>
        <v>0.40171452992455159</v>
      </c>
      <c r="M140" s="36">
        <f t="shared" si="25"/>
        <v>9.2411552240256611</v>
      </c>
      <c r="N140" s="35">
        <v>8.75</v>
      </c>
      <c r="O140" s="31">
        <f t="shared" si="29"/>
        <v>0.24123345408769739</v>
      </c>
      <c r="P140" s="31">
        <f t="shared" si="26"/>
        <v>0.24123345408769739</v>
      </c>
      <c r="Q140" s="31">
        <f t="shared" si="30"/>
        <v>5.6132025602932699E-2</v>
      </c>
      <c r="R140" s="38">
        <f t="shared" si="27"/>
        <v>-0.49115522402566114</v>
      </c>
      <c r="S140" s="37">
        <f t="shared" si="28"/>
        <v>1</v>
      </c>
    </row>
    <row r="141" spans="1:19" x14ac:dyDescent="0.25">
      <c r="A141" s="31">
        <f t="shared" si="20"/>
        <v>84</v>
      </c>
      <c r="B141" s="31">
        <v>25</v>
      </c>
      <c r="C141" s="31">
        <v>63</v>
      </c>
      <c r="D141" s="35">
        <v>0.30362243117046095</v>
      </c>
      <c r="E141" s="35">
        <v>246.5</v>
      </c>
      <c r="F141" s="31">
        <v>6.25E-2</v>
      </c>
      <c r="G141" s="31">
        <v>250</v>
      </c>
      <c r="H141" s="33">
        <v>7.3170731707317069E-2</v>
      </c>
      <c r="I141" s="36">
        <f t="shared" si="21"/>
        <v>-7.4918586736606466E-2</v>
      </c>
      <c r="J141" s="36">
        <f t="shared" si="22"/>
        <v>0.47013974401951042</v>
      </c>
      <c r="K141" s="36">
        <f t="shared" si="23"/>
        <v>-0.1570487247136986</v>
      </c>
      <c r="L141" s="36">
        <f t="shared" si="24"/>
        <v>0.4376032238735737</v>
      </c>
      <c r="M141" s="36">
        <f t="shared" si="25"/>
        <v>6.9878072399629474</v>
      </c>
      <c r="N141" s="35">
        <v>7.15</v>
      </c>
      <c r="O141" s="31">
        <f t="shared" si="29"/>
        <v>2.6306491408437046E-2</v>
      </c>
      <c r="P141" s="31">
        <f t="shared" si="26"/>
        <v>2.6306491408437046E-2</v>
      </c>
      <c r="Q141" s="31">
        <f t="shared" si="30"/>
        <v>2.2684302103084329E-2</v>
      </c>
      <c r="R141" s="38">
        <f t="shared" si="27"/>
        <v>0.16219276003705296</v>
      </c>
      <c r="S141" s="37">
        <f t="shared" si="28"/>
        <v>0</v>
      </c>
    </row>
    <row r="142" spans="1:19" x14ac:dyDescent="0.25">
      <c r="A142" s="31">
        <f t="shared" si="20"/>
        <v>85</v>
      </c>
      <c r="B142" s="31">
        <v>26</v>
      </c>
      <c r="C142" s="31">
        <v>43</v>
      </c>
      <c r="D142" s="35">
        <v>0.30362243117046095</v>
      </c>
      <c r="E142" s="35">
        <v>246.5</v>
      </c>
      <c r="F142" s="31">
        <v>6.25E-2</v>
      </c>
      <c r="G142" s="31">
        <v>250</v>
      </c>
      <c r="H142" s="33">
        <v>0.15447154471544716</v>
      </c>
      <c r="I142" s="36">
        <f t="shared" si="21"/>
        <v>2.2421828723370497E-2</v>
      </c>
      <c r="J142" s="36">
        <f t="shared" si="22"/>
        <v>0.50894426603772203</v>
      </c>
      <c r="K142" s="36">
        <f t="shared" si="23"/>
        <v>-9.6910495163695071E-2</v>
      </c>
      <c r="L142" s="36">
        <f t="shared" si="24"/>
        <v>0.46139873705266143</v>
      </c>
      <c r="M142" s="36">
        <f t="shared" si="25"/>
        <v>11.213359014025201</v>
      </c>
      <c r="N142" s="35">
        <v>10.3</v>
      </c>
      <c r="O142" s="31">
        <f t="shared" si="29"/>
        <v>0.83422468850108611</v>
      </c>
      <c r="P142" s="31">
        <f t="shared" si="26"/>
        <v>0.83422468850108611</v>
      </c>
      <c r="Q142" s="31">
        <f t="shared" si="30"/>
        <v>8.8675632429631099E-2</v>
      </c>
      <c r="R142" s="38">
        <f t="shared" si="27"/>
        <v>-0.91335901402520037</v>
      </c>
      <c r="S142" s="37">
        <f t="shared" si="28"/>
        <v>1</v>
      </c>
    </row>
    <row r="143" spans="1:19" x14ac:dyDescent="0.25">
      <c r="A143" s="31">
        <f t="shared" si="20"/>
        <v>85</v>
      </c>
      <c r="B143" s="31">
        <v>26</v>
      </c>
      <c r="C143" s="31">
        <v>63</v>
      </c>
      <c r="D143" s="35">
        <v>0.30090934075507253</v>
      </c>
      <c r="E143" s="35">
        <v>250.05</v>
      </c>
      <c r="F143" s="31">
        <v>6.25E-2</v>
      </c>
      <c r="G143" s="31">
        <v>250</v>
      </c>
      <c r="H143" s="33">
        <v>6.910569105691057E-2</v>
      </c>
      <c r="I143" s="36">
        <f t="shared" si="21"/>
        <v>9.6680646865631992E-2</v>
      </c>
      <c r="J143" s="36">
        <f t="shared" si="22"/>
        <v>0.53850999530714216</v>
      </c>
      <c r="K143" s="36">
        <f t="shared" si="23"/>
        <v>1.7577715747807657E-2</v>
      </c>
      <c r="L143" s="36">
        <f t="shared" si="24"/>
        <v>0.50701213290591685</v>
      </c>
      <c r="M143" s="36">
        <f t="shared" si="25"/>
        <v>8.4476702792616152</v>
      </c>
      <c r="N143" s="35">
        <v>9.5500000000000007</v>
      </c>
      <c r="O143" s="31">
        <f t="shared" si="29"/>
        <v>1.2151308132231671</v>
      </c>
      <c r="P143" s="31">
        <f t="shared" si="26"/>
        <v>1.2151308132231671</v>
      </c>
      <c r="Q143" s="31">
        <f t="shared" si="30"/>
        <v>0.11542719588883617</v>
      </c>
      <c r="R143" s="38">
        <f t="shared" si="27"/>
        <v>1.1023297207383855</v>
      </c>
      <c r="S143" s="37">
        <f t="shared" si="28"/>
        <v>0</v>
      </c>
    </row>
    <row r="144" spans="1:19" x14ac:dyDescent="0.25">
      <c r="A144" s="31">
        <f t="shared" si="20"/>
        <v>86</v>
      </c>
      <c r="B144" s="31">
        <v>27</v>
      </c>
      <c r="C144" s="31">
        <v>43</v>
      </c>
      <c r="D144" s="35">
        <v>0.30090934075507253</v>
      </c>
      <c r="E144" s="35">
        <v>250.05</v>
      </c>
      <c r="F144" s="31">
        <v>6.25E-2</v>
      </c>
      <c r="G144" s="31">
        <v>250</v>
      </c>
      <c r="H144" s="33">
        <v>0.15040650406504066</v>
      </c>
      <c r="I144" s="36">
        <f t="shared" si="21"/>
        <v>0.14061562620287177</v>
      </c>
      <c r="J144" s="36">
        <f t="shared" si="22"/>
        <v>0.5559131985133926</v>
      </c>
      <c r="K144" s="36">
        <f t="shared" si="23"/>
        <v>2.3916130936319571E-2</v>
      </c>
      <c r="L144" s="36">
        <f t="shared" si="24"/>
        <v>0.50954024633166584</v>
      </c>
      <c r="M144" s="36">
        <f t="shared" si="25"/>
        <v>12.81289430291254</v>
      </c>
      <c r="N144" s="35">
        <v>13.25</v>
      </c>
      <c r="O144" s="31">
        <f t="shared" si="29"/>
        <v>0.19106139042631479</v>
      </c>
      <c r="P144" s="31">
        <f t="shared" si="26"/>
        <v>0.19106139042631479</v>
      </c>
      <c r="Q144" s="31">
        <f t="shared" si="30"/>
        <v>3.2989109214147959E-2</v>
      </c>
      <c r="R144" s="38">
        <f t="shared" si="27"/>
        <v>0.4371056970874605</v>
      </c>
      <c r="S144" s="37">
        <f t="shared" si="28"/>
        <v>0</v>
      </c>
    </row>
    <row r="145" spans="1:19" x14ac:dyDescent="0.25">
      <c r="A145" s="31">
        <f t="shared" si="20"/>
        <v>86</v>
      </c>
      <c r="B145" s="31">
        <v>27</v>
      </c>
      <c r="C145" s="31">
        <v>63</v>
      </c>
      <c r="D145" s="35">
        <v>0.30112024839054191</v>
      </c>
      <c r="E145" s="35">
        <v>248</v>
      </c>
      <c r="F145" s="31">
        <v>6.25E-2</v>
      </c>
      <c r="G145" s="31">
        <v>250</v>
      </c>
      <c r="H145" s="33">
        <v>6.5040650406504072E-2</v>
      </c>
      <c r="I145" s="36">
        <f t="shared" si="21"/>
        <v>-1.3261328789600893E-2</v>
      </c>
      <c r="J145" s="36">
        <f t="shared" si="22"/>
        <v>0.49470965031463243</v>
      </c>
      <c r="K145" s="36">
        <f t="shared" si="23"/>
        <v>-9.0056232071863973E-2</v>
      </c>
      <c r="L145" s="36">
        <f t="shared" si="24"/>
        <v>0.46412126479173343</v>
      </c>
      <c r="M145" s="36">
        <f t="shared" si="25"/>
        <v>7.1283876551185017</v>
      </c>
      <c r="N145" s="35">
        <v>8.35</v>
      </c>
      <c r="O145" s="31">
        <f t="shared" si="29"/>
        <v>1.4923367211668719</v>
      </c>
      <c r="P145" s="31">
        <f t="shared" si="26"/>
        <v>1.4923367211668719</v>
      </c>
      <c r="Q145" s="31">
        <f t="shared" si="30"/>
        <v>0.14630087962652671</v>
      </c>
      <c r="R145" s="38">
        <f t="shared" si="27"/>
        <v>1.2216123448814979</v>
      </c>
      <c r="S145" s="37">
        <f t="shared" si="28"/>
        <v>0</v>
      </c>
    </row>
    <row r="146" spans="1:19" x14ac:dyDescent="0.25">
      <c r="A146" s="31">
        <f t="shared" si="20"/>
        <v>87</v>
      </c>
      <c r="B146" s="31">
        <v>28</v>
      </c>
      <c r="C146" s="31">
        <v>43</v>
      </c>
      <c r="D146" s="35">
        <v>0.30112024839054191</v>
      </c>
      <c r="E146" s="35">
        <v>248</v>
      </c>
      <c r="F146" s="31">
        <v>6.25E-2</v>
      </c>
      <c r="G146" s="31">
        <v>250</v>
      </c>
      <c r="H146" s="33">
        <v>0.14634146341463414</v>
      </c>
      <c r="I146" s="36">
        <f t="shared" si="21"/>
        <v>6.7268431899861314E-2</v>
      </c>
      <c r="J146" s="36">
        <f t="shared" si="22"/>
        <v>0.52681599617987929</v>
      </c>
      <c r="K146" s="36">
        <f t="shared" si="23"/>
        <v>-4.7923923023533294E-2</v>
      </c>
      <c r="L146" s="36">
        <f t="shared" si="24"/>
        <v>0.4808884367385981</v>
      </c>
      <c r="M146" s="36">
        <f t="shared" si="25"/>
        <v>11.522837002129904</v>
      </c>
      <c r="N146" s="35">
        <v>11</v>
      </c>
      <c r="O146" s="31">
        <f t="shared" si="29"/>
        <v>0.27335853079618549</v>
      </c>
      <c r="P146" s="31">
        <f t="shared" si="26"/>
        <v>0.27335853079618549</v>
      </c>
      <c r="Q146" s="31">
        <f t="shared" si="30"/>
        <v>4.7530636557264021E-2</v>
      </c>
      <c r="R146" s="38">
        <f t="shared" si="27"/>
        <v>-0.52283700212990425</v>
      </c>
      <c r="S146" s="37">
        <f t="shared" si="28"/>
        <v>1</v>
      </c>
    </row>
    <row r="147" spans="1:19" x14ac:dyDescent="0.25">
      <c r="A147" s="31">
        <f t="shared" si="20"/>
        <v>87</v>
      </c>
      <c r="B147" s="31">
        <v>28</v>
      </c>
      <c r="C147" s="31">
        <v>63</v>
      </c>
      <c r="D147" s="35">
        <v>0.29731596968552543</v>
      </c>
      <c r="E147" s="35">
        <v>247.95</v>
      </c>
      <c r="F147" s="31">
        <v>6.25E-2</v>
      </c>
      <c r="G147" s="31">
        <v>250</v>
      </c>
      <c r="H147" s="33">
        <v>6.097560975609756E-2</v>
      </c>
      <c r="I147" s="36">
        <f t="shared" si="21"/>
        <v>-2.3534149269661696E-2</v>
      </c>
      <c r="J147" s="36">
        <f t="shared" si="22"/>
        <v>0.49061209942217998</v>
      </c>
      <c r="K147" s="36">
        <f t="shared" si="23"/>
        <v>-9.695109497340311E-2</v>
      </c>
      <c r="L147" s="36">
        <f t="shared" si="24"/>
        <v>0.46138261598355185</v>
      </c>
      <c r="M147" s="36">
        <f t="shared" si="25"/>
        <v>6.7403589796124805</v>
      </c>
      <c r="N147" s="35">
        <v>7.7</v>
      </c>
      <c r="O147" s="31">
        <f t="shared" si="29"/>
        <v>0.92091088801039989</v>
      </c>
      <c r="P147" s="31">
        <f t="shared" si="26"/>
        <v>0.92091088801039989</v>
      </c>
      <c r="Q147" s="31">
        <f t="shared" si="30"/>
        <v>0.12462870394643112</v>
      </c>
      <c r="R147" s="38">
        <f t="shared" si="27"/>
        <v>0.95964102038751964</v>
      </c>
      <c r="S147" s="37">
        <f t="shared" si="28"/>
        <v>0</v>
      </c>
    </row>
    <row r="148" spans="1:19" x14ac:dyDescent="0.25">
      <c r="A148" s="31">
        <f t="shared" si="20"/>
        <v>88</v>
      </c>
      <c r="B148" s="31">
        <v>29</v>
      </c>
      <c r="C148" s="31">
        <v>43</v>
      </c>
      <c r="D148" s="35">
        <v>0.29731596968552543</v>
      </c>
      <c r="E148" s="35">
        <v>247.95</v>
      </c>
      <c r="F148" s="31">
        <v>6.25E-2</v>
      </c>
      <c r="G148" s="31">
        <v>250</v>
      </c>
      <c r="H148" s="33">
        <v>0.14227642276422764</v>
      </c>
      <c r="I148" s="36">
        <f t="shared" si="21"/>
        <v>6.194466187887878E-2</v>
      </c>
      <c r="J148" s="36">
        <f t="shared" si="22"/>
        <v>0.52469654963518808</v>
      </c>
      <c r="K148" s="36">
        <f t="shared" si="23"/>
        <v>-5.0201575114407211E-2</v>
      </c>
      <c r="L148" s="36">
        <f t="shared" si="24"/>
        <v>0.47998087818934615</v>
      </c>
      <c r="M148" s="36">
        <f t="shared" si="25"/>
        <v>11.165590461475119</v>
      </c>
      <c r="N148" s="35">
        <v>10.7</v>
      </c>
      <c r="O148" s="31">
        <f t="shared" si="29"/>
        <v>0.21677447781661527</v>
      </c>
      <c r="P148" s="31">
        <f t="shared" si="26"/>
        <v>0.21677447781661527</v>
      </c>
      <c r="Q148" s="31">
        <f t="shared" si="30"/>
        <v>4.3513127240665431E-2</v>
      </c>
      <c r="R148" s="38">
        <f t="shared" si="27"/>
        <v>-0.46559046147512007</v>
      </c>
      <c r="S148" s="37">
        <f t="shared" si="28"/>
        <v>1</v>
      </c>
    </row>
    <row r="149" spans="1:19" x14ac:dyDescent="0.25">
      <c r="A149" s="31">
        <f t="shared" si="20"/>
        <v>88</v>
      </c>
      <c r="B149" s="31">
        <v>29</v>
      </c>
      <c r="C149" s="31">
        <v>63</v>
      </c>
      <c r="D149" s="35">
        <v>0.29562777976709526</v>
      </c>
      <c r="E149" s="35">
        <v>250.35</v>
      </c>
      <c r="F149" s="31">
        <v>6.25E-2</v>
      </c>
      <c r="G149" s="31">
        <v>250</v>
      </c>
      <c r="H149" s="33">
        <v>5.6910569105691054E-2</v>
      </c>
      <c r="I149" s="36">
        <f t="shared" si="21"/>
        <v>0.10553459327792386</v>
      </c>
      <c r="J149" s="36">
        <f t="shared" si="22"/>
        <v>0.54202418911161621</v>
      </c>
      <c r="K149" s="36">
        <f t="shared" si="23"/>
        <v>3.5009818804309922E-2</v>
      </c>
      <c r="L149" s="36">
        <f t="shared" si="24"/>
        <v>0.51396404429975651</v>
      </c>
      <c r="M149" s="36">
        <f t="shared" si="25"/>
        <v>7.6609638580618196</v>
      </c>
      <c r="N149" s="35">
        <v>8.6999999999999993</v>
      </c>
      <c r="O149" s="31">
        <f t="shared" si="29"/>
        <v>1.0795961042537772</v>
      </c>
      <c r="P149" s="31">
        <f t="shared" si="26"/>
        <v>1.0795961042537772</v>
      </c>
      <c r="Q149" s="31">
        <f t="shared" si="30"/>
        <v>0.11942944160208964</v>
      </c>
      <c r="R149" s="38">
        <f t="shared" si="27"/>
        <v>1.0390361419381797</v>
      </c>
      <c r="S149" s="37">
        <f t="shared" si="28"/>
        <v>0</v>
      </c>
    </row>
    <row r="150" spans="1:19" x14ac:dyDescent="0.25">
      <c r="A150" s="31">
        <f t="shared" si="20"/>
        <v>89</v>
      </c>
      <c r="B150" s="31">
        <v>30</v>
      </c>
      <c r="C150" s="31">
        <v>43</v>
      </c>
      <c r="D150" s="35">
        <v>0.29562777976709526</v>
      </c>
      <c r="E150" s="35">
        <v>250.35</v>
      </c>
      <c r="F150" s="31">
        <v>6.25E-2</v>
      </c>
      <c r="G150" s="31">
        <v>250</v>
      </c>
      <c r="H150" s="33">
        <v>0.13821138211382114</v>
      </c>
      <c r="I150" s="36">
        <f t="shared" si="21"/>
        <v>0.14627896461102066</v>
      </c>
      <c r="J150" s="36">
        <f t="shared" si="22"/>
        <v>0.55814941448213273</v>
      </c>
      <c r="K150" s="36">
        <f t="shared" si="23"/>
        <v>3.6374041513554375E-2</v>
      </c>
      <c r="L150" s="36">
        <f t="shared" si="24"/>
        <v>0.51450794382527332</v>
      </c>
      <c r="M150" s="36">
        <f t="shared" si="25"/>
        <v>12.21204185288218</v>
      </c>
      <c r="N150" s="35">
        <v>12.15</v>
      </c>
      <c r="O150" s="31">
        <f t="shared" si="29"/>
        <v>3.8491915090540399E-3</v>
      </c>
      <c r="P150" s="31">
        <f t="shared" si="26"/>
        <v>3.8491915090540399E-3</v>
      </c>
      <c r="Q150" s="31">
        <f t="shared" si="30"/>
        <v>5.1063253400971016E-3</v>
      </c>
      <c r="R150" s="38">
        <f t="shared" si="27"/>
        <v>-6.2041852882179782E-2</v>
      </c>
      <c r="S150" s="37">
        <f t="shared" si="28"/>
        <v>1</v>
      </c>
    </row>
    <row r="151" spans="1:19" x14ac:dyDescent="0.25">
      <c r="A151" s="31">
        <f t="shared" si="20"/>
        <v>89</v>
      </c>
      <c r="B151" s="31">
        <v>30</v>
      </c>
      <c r="C151" s="31">
        <v>63</v>
      </c>
      <c r="D151" s="35">
        <v>0.2952992402454217</v>
      </c>
      <c r="E151" s="35">
        <v>253.6</v>
      </c>
      <c r="F151" s="31">
        <v>6.25E-2</v>
      </c>
      <c r="G151" s="31">
        <v>250</v>
      </c>
      <c r="H151" s="33">
        <v>5.2845528455284556E-2</v>
      </c>
      <c r="I151" s="36">
        <f t="shared" si="21"/>
        <v>0.29321052401435899</v>
      </c>
      <c r="J151" s="36">
        <f t="shared" si="22"/>
        <v>0.61531937978345241</v>
      </c>
      <c r="K151" s="36">
        <f t="shared" si="23"/>
        <v>0.22532667603773776</v>
      </c>
      <c r="L151" s="36">
        <f t="shared" si="24"/>
        <v>0.58913742563255345</v>
      </c>
      <c r="M151" s="36">
        <f t="shared" si="25"/>
        <v>9.2462933196800634</v>
      </c>
      <c r="N151" s="35">
        <v>9.9</v>
      </c>
      <c r="O151" s="31">
        <f t="shared" si="29"/>
        <v>0.42733242389491222</v>
      </c>
      <c r="P151" s="31">
        <f t="shared" si="26"/>
        <v>0.42733242389491222</v>
      </c>
      <c r="Q151" s="31">
        <f t="shared" si="30"/>
        <v>6.6030977810094635E-2</v>
      </c>
      <c r="R151" s="38">
        <f t="shared" si="27"/>
        <v>0.65370668031993695</v>
      </c>
      <c r="S151" s="37">
        <f t="shared" si="28"/>
        <v>0</v>
      </c>
    </row>
    <row r="152" spans="1:19" x14ac:dyDescent="0.25">
      <c r="A152" s="31">
        <f t="shared" si="20"/>
        <v>90</v>
      </c>
      <c r="B152" s="31">
        <v>31</v>
      </c>
      <c r="C152" s="31">
        <v>43</v>
      </c>
      <c r="D152" s="35">
        <v>0.2952992402454217</v>
      </c>
      <c r="E152" s="35">
        <v>253.6</v>
      </c>
      <c r="F152" s="31">
        <v>6.25E-2</v>
      </c>
      <c r="G152" s="31">
        <v>250</v>
      </c>
      <c r="H152" s="33">
        <v>0.13414634146341464</v>
      </c>
      <c r="I152" s="36">
        <f t="shared" si="21"/>
        <v>0.26378811584147366</v>
      </c>
      <c r="J152" s="36">
        <f t="shared" si="22"/>
        <v>0.60402840374353206</v>
      </c>
      <c r="K152" s="36">
        <f t="shared" si="23"/>
        <v>0.1556318347081313</v>
      </c>
      <c r="L152" s="36">
        <f t="shared" si="24"/>
        <v>0.56183838489098936</v>
      </c>
      <c r="M152" s="36">
        <f t="shared" si="25"/>
        <v>13.894717817185182</v>
      </c>
      <c r="N152" s="35">
        <v>13.25</v>
      </c>
      <c r="O152" s="31">
        <f t="shared" si="29"/>
        <v>0.41566106379602541</v>
      </c>
      <c r="P152" s="31">
        <f t="shared" si="26"/>
        <v>0.41566106379602541</v>
      </c>
      <c r="Q152" s="31">
        <f t="shared" si="30"/>
        <v>4.865794846680617E-2</v>
      </c>
      <c r="R152" s="38">
        <f t="shared" si="27"/>
        <v>-0.64471781718518173</v>
      </c>
      <c r="S152" s="37">
        <f t="shared" si="28"/>
        <v>1</v>
      </c>
    </row>
    <row r="153" spans="1:19" x14ac:dyDescent="0.25">
      <c r="A153" s="31">
        <f t="shared" si="20"/>
        <v>90</v>
      </c>
      <c r="B153" s="31">
        <v>31</v>
      </c>
      <c r="C153" s="31">
        <v>63</v>
      </c>
      <c r="D153" s="35">
        <v>0.28226944508151741</v>
      </c>
      <c r="E153" s="35">
        <v>248</v>
      </c>
      <c r="F153" s="31">
        <v>6.25E-2</v>
      </c>
      <c r="G153" s="31">
        <v>250</v>
      </c>
      <c r="H153" s="33">
        <v>4.878048780487805E-2</v>
      </c>
      <c r="I153" s="36">
        <f t="shared" si="21"/>
        <v>-4.8763750168878697E-2</v>
      </c>
      <c r="J153" s="36">
        <f t="shared" si="22"/>
        <v>0.48055378548165967</v>
      </c>
      <c r="K153" s="36">
        <f t="shared" si="23"/>
        <v>-0.11110664133818281</v>
      </c>
      <c r="L153" s="36">
        <f t="shared" si="24"/>
        <v>0.45576589116314425</v>
      </c>
      <c r="M153" s="36">
        <f t="shared" si="25"/>
        <v>5.5827195388556277</v>
      </c>
      <c r="N153" s="35">
        <v>6.5</v>
      </c>
      <c r="O153" s="31">
        <f t="shared" si="29"/>
        <v>0.84140344439723236</v>
      </c>
      <c r="P153" s="31">
        <f t="shared" si="26"/>
        <v>0.84140344439723236</v>
      </c>
      <c r="Q153" s="31">
        <f t="shared" si="30"/>
        <v>0.14112007094528806</v>
      </c>
      <c r="R153" s="38">
        <f t="shared" si="27"/>
        <v>0.91728046114437234</v>
      </c>
      <c r="S153" s="37">
        <f t="shared" si="28"/>
        <v>0</v>
      </c>
    </row>
    <row r="154" spans="1:19" x14ac:dyDescent="0.25">
      <c r="A154" s="31">
        <f t="shared" si="20"/>
        <v>91</v>
      </c>
      <c r="B154" s="31">
        <v>32</v>
      </c>
      <c r="C154" s="31">
        <v>43</v>
      </c>
      <c r="D154" s="35">
        <v>0.28226944508151741</v>
      </c>
      <c r="E154" s="35">
        <v>248</v>
      </c>
      <c r="F154" s="31">
        <v>6.25E-2</v>
      </c>
      <c r="G154" s="31">
        <v>250</v>
      </c>
      <c r="H154" s="33">
        <v>0.13008130081300814</v>
      </c>
      <c r="I154" s="36">
        <f t="shared" si="21"/>
        <v>5.1864489308332179E-2</v>
      </c>
      <c r="J154" s="36">
        <f t="shared" si="22"/>
        <v>0.52068166519888792</v>
      </c>
      <c r="K154" s="36">
        <f t="shared" si="23"/>
        <v>-4.9941025661440083E-2</v>
      </c>
      <c r="L154" s="36">
        <f t="shared" si="24"/>
        <v>0.48008469216254535</v>
      </c>
      <c r="M154" s="36">
        <f t="shared" si="25"/>
        <v>10.079705958020995</v>
      </c>
      <c r="N154" s="35">
        <v>9.85</v>
      </c>
      <c r="O154" s="31">
        <f t="shared" si="29"/>
        <v>5.2764827150343127E-2</v>
      </c>
      <c r="P154" s="31">
        <f t="shared" si="26"/>
        <v>5.2764827150343127E-2</v>
      </c>
      <c r="Q154" s="31">
        <f t="shared" si="30"/>
        <v>2.3320401829542644E-2</v>
      </c>
      <c r="R154" s="38">
        <f t="shared" si="27"/>
        <v>-0.22970595802099503</v>
      </c>
      <c r="S154" s="37">
        <f t="shared" si="28"/>
        <v>1</v>
      </c>
    </row>
    <row r="155" spans="1:19" x14ac:dyDescent="0.25">
      <c r="A155" s="31">
        <f t="shared" si="20"/>
        <v>91</v>
      </c>
      <c r="B155" s="31">
        <v>32</v>
      </c>
      <c r="C155" s="31">
        <v>63</v>
      </c>
      <c r="D155" s="35">
        <v>0.28358346997118156</v>
      </c>
      <c r="E155" s="35">
        <v>243.1</v>
      </c>
      <c r="F155" s="31">
        <v>6.25E-2</v>
      </c>
      <c r="G155" s="31">
        <v>250</v>
      </c>
      <c r="H155" s="33">
        <v>4.4715447154471545E-2</v>
      </c>
      <c r="I155" s="36">
        <f t="shared" si="21"/>
        <v>-0.39013896755193789</v>
      </c>
      <c r="J155" s="36">
        <f t="shared" si="22"/>
        <v>0.34821689470534706</v>
      </c>
      <c r="K155" s="36">
        <f t="shared" si="23"/>
        <v>-0.45010560559553214</v>
      </c>
      <c r="L155" s="36">
        <f t="shared" si="24"/>
        <v>0.3263171475280785</v>
      </c>
      <c r="M155" s="36">
        <f t="shared" si="25"/>
        <v>3.2999128258091446</v>
      </c>
      <c r="N155" s="35">
        <v>4.6500000000000004</v>
      </c>
      <c r="O155" s="31">
        <f t="shared" si="29"/>
        <v>1.8227353779146502</v>
      </c>
      <c r="P155" s="31">
        <f t="shared" si="26"/>
        <v>1.8227353779146502</v>
      </c>
      <c r="Q155" s="31">
        <f t="shared" si="30"/>
        <v>0.29034132778297972</v>
      </c>
      <c r="R155" s="38">
        <f t="shared" si="27"/>
        <v>1.3500871741908558</v>
      </c>
      <c r="S155" s="37">
        <f t="shared" si="28"/>
        <v>0</v>
      </c>
    </row>
    <row r="156" spans="1:19" x14ac:dyDescent="0.25">
      <c r="A156" s="31">
        <f t="shared" ref="A156:A195" si="31">$A$90+B156</f>
        <v>92</v>
      </c>
      <c r="B156" s="31">
        <v>33</v>
      </c>
      <c r="C156" s="31">
        <v>43</v>
      </c>
      <c r="D156" s="35">
        <v>0.28358346997118156</v>
      </c>
      <c r="E156" s="35">
        <v>243.1</v>
      </c>
      <c r="F156" s="31">
        <v>6.25E-2</v>
      </c>
      <c r="G156" s="31">
        <v>250</v>
      </c>
      <c r="H156" s="33">
        <v>0.12601626016260162</v>
      </c>
      <c r="I156" s="36">
        <f t="shared" si="21"/>
        <v>-0.14945004221038388</v>
      </c>
      <c r="J156" s="36">
        <f t="shared" si="22"/>
        <v>0.4405992635483183</v>
      </c>
      <c r="K156" s="36">
        <f t="shared" si="23"/>
        <v>-0.25011868318200059</v>
      </c>
      <c r="L156" s="36">
        <f t="shared" si="24"/>
        <v>0.4012477839955082</v>
      </c>
      <c r="M156" s="36">
        <f t="shared" si="25"/>
        <v>7.5846903826740828</v>
      </c>
      <c r="N156" s="35">
        <v>8.0500000000000007</v>
      </c>
      <c r="O156" s="31">
        <f t="shared" si="29"/>
        <v>0.21651303997599217</v>
      </c>
      <c r="P156" s="31">
        <f t="shared" si="26"/>
        <v>0.21651303997599217</v>
      </c>
      <c r="Q156" s="31">
        <f t="shared" si="30"/>
        <v>5.7802436934896631E-2</v>
      </c>
      <c r="R156" s="38">
        <f t="shared" si="27"/>
        <v>0.46530961732591791</v>
      </c>
      <c r="S156" s="37">
        <f t="shared" si="28"/>
        <v>0</v>
      </c>
    </row>
    <row r="157" spans="1:19" x14ac:dyDescent="0.25">
      <c r="A157" s="31">
        <f t="shared" si="31"/>
        <v>92</v>
      </c>
      <c r="B157" s="31">
        <v>33</v>
      </c>
      <c r="C157" s="31">
        <v>63</v>
      </c>
      <c r="D157" s="35">
        <v>0.28461798917821585</v>
      </c>
      <c r="E157" s="35">
        <v>242.7</v>
      </c>
      <c r="F157" s="31">
        <v>6.25E-2</v>
      </c>
      <c r="G157" s="31">
        <v>250</v>
      </c>
      <c r="H157" s="33">
        <v>4.065040650406504E-2</v>
      </c>
      <c r="I157" s="36">
        <f t="shared" si="21"/>
        <v>-0.44345862892206844</v>
      </c>
      <c r="J157" s="36">
        <f t="shared" si="22"/>
        <v>0.32871701851128554</v>
      </c>
      <c r="K157" s="36">
        <f t="shared" si="23"/>
        <v>-0.50084315410297275</v>
      </c>
      <c r="L157" s="36">
        <f t="shared" si="24"/>
        <v>0.308240755999168</v>
      </c>
      <c r="M157" s="36">
        <f t="shared" si="25"/>
        <v>2.9149658958177298</v>
      </c>
      <c r="N157" s="35">
        <v>4.4000000000000004</v>
      </c>
      <c r="O157" s="31">
        <f t="shared" si="29"/>
        <v>2.2053262905844386</v>
      </c>
      <c r="P157" s="31">
        <f t="shared" si="26"/>
        <v>2.2053262905844386</v>
      </c>
      <c r="Q157" s="31">
        <f t="shared" si="30"/>
        <v>0.33750775095051599</v>
      </c>
      <c r="R157" s="38">
        <f t="shared" si="27"/>
        <v>1.4850341041822706</v>
      </c>
      <c r="S157" s="37">
        <f t="shared" si="28"/>
        <v>0</v>
      </c>
    </row>
    <row r="158" spans="1:19" x14ac:dyDescent="0.25">
      <c r="A158" s="31">
        <f t="shared" si="31"/>
        <v>93</v>
      </c>
      <c r="B158" s="31">
        <v>34</v>
      </c>
      <c r="C158" s="31">
        <v>43</v>
      </c>
      <c r="D158" s="35">
        <v>0.28461798917821585</v>
      </c>
      <c r="E158" s="35">
        <v>242.7</v>
      </c>
      <c r="F158" s="31">
        <v>6.25E-2</v>
      </c>
      <c r="G158" s="31">
        <v>250</v>
      </c>
      <c r="H158" s="33">
        <v>0.12195121951219512</v>
      </c>
      <c r="I158" s="36">
        <f t="shared" si="21"/>
        <v>-0.17177661634323083</v>
      </c>
      <c r="J158" s="36">
        <f t="shared" si="22"/>
        <v>0.43180657485105578</v>
      </c>
      <c r="K158" s="36">
        <f t="shared" si="23"/>
        <v>-0.2711695295247728</v>
      </c>
      <c r="L158" s="36">
        <f t="shared" si="24"/>
        <v>0.39313032358662869</v>
      </c>
      <c r="M158" s="36">
        <f t="shared" si="25"/>
        <v>7.2631322752923069</v>
      </c>
      <c r="N158" s="35">
        <v>8.5</v>
      </c>
      <c r="O158" s="31">
        <f t="shared" si="29"/>
        <v>1.5298417684235857</v>
      </c>
      <c r="P158" s="31">
        <f t="shared" si="26"/>
        <v>1.5298417684235857</v>
      </c>
      <c r="Q158" s="31">
        <f t="shared" si="30"/>
        <v>0.14551384996561095</v>
      </c>
      <c r="R158" s="38">
        <f t="shared" si="27"/>
        <v>1.2368677247076931</v>
      </c>
      <c r="S158" s="37">
        <f t="shared" si="28"/>
        <v>0</v>
      </c>
    </row>
    <row r="159" spans="1:19" x14ac:dyDescent="0.25">
      <c r="A159" s="31">
        <f t="shared" si="31"/>
        <v>93</v>
      </c>
      <c r="B159" s="31">
        <v>34</v>
      </c>
      <c r="C159" s="31">
        <v>63</v>
      </c>
      <c r="D159" s="35">
        <v>0.28425053924144206</v>
      </c>
      <c r="E159" s="35">
        <v>238.85</v>
      </c>
      <c r="F159" s="31">
        <v>6.25E-2</v>
      </c>
      <c r="G159" s="31">
        <v>250</v>
      </c>
      <c r="H159" s="33">
        <v>3.6585365853658534E-2</v>
      </c>
      <c r="I159" s="36">
        <f t="shared" si="21"/>
        <v>-0.76992811323570087</v>
      </c>
      <c r="J159" s="36">
        <f t="shared" si="22"/>
        <v>0.22067126816998189</v>
      </c>
      <c r="K159" s="36">
        <f t="shared" si="23"/>
        <v>-0.82429757058451292</v>
      </c>
      <c r="L159" s="36">
        <f t="shared" si="24"/>
        <v>0.20488524933475852</v>
      </c>
      <c r="M159" s="36">
        <f t="shared" si="25"/>
        <v>1.6030081693007645</v>
      </c>
      <c r="N159" s="35">
        <v>3.4</v>
      </c>
      <c r="O159" s="31">
        <f t="shared" si="29"/>
        <v>3.2291796395997894</v>
      </c>
      <c r="P159" s="31">
        <f t="shared" si="26"/>
        <v>3.2291796395997894</v>
      </c>
      <c r="Q159" s="31">
        <f t="shared" si="30"/>
        <v>0.52852700902918692</v>
      </c>
      <c r="R159" s="38">
        <f t="shared" si="27"/>
        <v>1.7969918306992354</v>
      </c>
      <c r="S159" s="37">
        <f t="shared" si="28"/>
        <v>0</v>
      </c>
    </row>
    <row r="160" spans="1:19" x14ac:dyDescent="0.25">
      <c r="A160" s="31">
        <f t="shared" si="31"/>
        <v>94</v>
      </c>
      <c r="B160" s="31">
        <v>35</v>
      </c>
      <c r="C160" s="31">
        <v>43</v>
      </c>
      <c r="D160" s="35">
        <v>0.28425053924144206</v>
      </c>
      <c r="E160" s="35">
        <v>238.85</v>
      </c>
      <c r="F160" s="31">
        <v>6.25E-2</v>
      </c>
      <c r="G160" s="31">
        <v>250</v>
      </c>
      <c r="H160" s="33">
        <v>0.11788617886178862</v>
      </c>
      <c r="I160" s="36">
        <f t="shared" si="21"/>
        <v>-0.34319777955229935</v>
      </c>
      <c r="J160" s="36">
        <f t="shared" si="22"/>
        <v>0.36572483750701257</v>
      </c>
      <c r="K160" s="36">
        <f t="shared" si="23"/>
        <v>-0.44079394231824032</v>
      </c>
      <c r="L160" s="36">
        <f t="shared" si="24"/>
        <v>0.32968108969621857</v>
      </c>
      <c r="M160" s="36">
        <f t="shared" si="25"/>
        <v>5.5381365617126335</v>
      </c>
      <c r="N160" s="35">
        <v>6.7</v>
      </c>
      <c r="O160" s="31">
        <f t="shared" si="29"/>
        <v>1.3499266492289417</v>
      </c>
      <c r="P160" s="31">
        <f t="shared" si="26"/>
        <v>1.3499266492289417</v>
      </c>
      <c r="Q160" s="31">
        <f t="shared" si="30"/>
        <v>0.17341245347572637</v>
      </c>
      <c r="R160" s="38">
        <f t="shared" si="27"/>
        <v>1.1618634382873667</v>
      </c>
      <c r="S160" s="37">
        <f t="shared" si="28"/>
        <v>0</v>
      </c>
    </row>
    <row r="161" spans="1:19" x14ac:dyDescent="0.25">
      <c r="A161" s="31">
        <f t="shared" si="31"/>
        <v>94</v>
      </c>
      <c r="B161" s="31">
        <v>35</v>
      </c>
      <c r="C161" s="31">
        <v>63</v>
      </c>
      <c r="D161" s="35">
        <v>0.28210169050988665</v>
      </c>
      <c r="E161" s="35">
        <v>244.45</v>
      </c>
      <c r="F161" s="31">
        <v>6.25E-2</v>
      </c>
      <c r="G161" s="31">
        <v>250</v>
      </c>
      <c r="H161" s="33">
        <v>3.2520325203252036E-2</v>
      </c>
      <c r="I161" s="36">
        <f t="shared" si="21"/>
        <v>-0.37591233918904782</v>
      </c>
      <c r="J161" s="36">
        <f t="shared" si="22"/>
        <v>0.3534910334276159</v>
      </c>
      <c r="K161" s="36">
        <f t="shared" si="23"/>
        <v>-0.42678484483327073</v>
      </c>
      <c r="L161" s="36">
        <f t="shared" si="24"/>
        <v>0.3347680229672827</v>
      </c>
      <c r="M161" s="36">
        <f t="shared" si="25"/>
        <v>2.8888103277004262</v>
      </c>
      <c r="N161" s="35">
        <v>5.2</v>
      </c>
      <c r="O161" s="31">
        <f t="shared" si="29"/>
        <v>5.3415977013442122</v>
      </c>
      <c r="P161" s="31">
        <f t="shared" si="26"/>
        <v>5.3415977013442122</v>
      </c>
      <c r="Q161" s="31">
        <f t="shared" si="30"/>
        <v>0.44445955236530266</v>
      </c>
      <c r="R161" s="38">
        <f t="shared" si="27"/>
        <v>2.3111896722995739</v>
      </c>
      <c r="S161" s="37">
        <f t="shared" si="28"/>
        <v>0</v>
      </c>
    </row>
    <row r="162" spans="1:19" x14ac:dyDescent="0.25">
      <c r="A162" s="31">
        <f t="shared" si="31"/>
        <v>95</v>
      </c>
      <c r="B162" s="31">
        <v>36</v>
      </c>
      <c r="C162" s="31">
        <v>43</v>
      </c>
      <c r="D162" s="35">
        <v>0.28210169050988665</v>
      </c>
      <c r="E162" s="35">
        <v>244.45</v>
      </c>
      <c r="F162" s="31">
        <v>6.25E-2</v>
      </c>
      <c r="G162" s="31">
        <v>250</v>
      </c>
      <c r="H162" s="33">
        <v>0.11382113821138211</v>
      </c>
      <c r="I162" s="36">
        <f t="shared" si="21"/>
        <v>-0.11355324089779224</v>
      </c>
      <c r="J162" s="36">
        <f t="shared" si="22"/>
        <v>0.45479597792982712</v>
      </c>
      <c r="K162" s="36">
        <f t="shared" si="23"/>
        <v>-0.20872698416149507</v>
      </c>
      <c r="L162" s="36">
        <f t="shared" si="24"/>
        <v>0.41733068688373592</v>
      </c>
      <c r="M162" s="36">
        <f t="shared" si="25"/>
        <v>7.5817753453114562</v>
      </c>
      <c r="N162" s="35">
        <v>9.1</v>
      </c>
      <c r="O162" s="31">
        <f t="shared" si="29"/>
        <v>2.305006102104147</v>
      </c>
      <c r="P162" s="31">
        <f t="shared" si="26"/>
        <v>2.305006102104147</v>
      </c>
      <c r="Q162" s="31">
        <f t="shared" si="30"/>
        <v>0.16683787414159817</v>
      </c>
      <c r="R162" s="38">
        <f t="shared" si="27"/>
        <v>1.5182246546885434</v>
      </c>
      <c r="S162" s="37">
        <f t="shared" si="28"/>
        <v>0</v>
      </c>
    </row>
    <row r="163" spans="1:19" x14ac:dyDescent="0.25">
      <c r="A163" s="31">
        <f t="shared" si="31"/>
        <v>95</v>
      </c>
      <c r="B163" s="31">
        <v>36</v>
      </c>
      <c r="C163" s="31">
        <v>63</v>
      </c>
      <c r="D163" s="35">
        <v>0.28366433762927901</v>
      </c>
      <c r="E163" s="35">
        <v>253.9</v>
      </c>
      <c r="F163" s="31">
        <v>6.25E-2</v>
      </c>
      <c r="G163" s="31">
        <v>250</v>
      </c>
      <c r="H163" s="33">
        <v>2.8455284552845527E-2</v>
      </c>
      <c r="I163" s="36">
        <f t="shared" si="21"/>
        <v>0.38459099651602108</v>
      </c>
      <c r="J163" s="36">
        <f t="shared" si="22"/>
        <v>0.64972976712569108</v>
      </c>
      <c r="K163" s="36">
        <f t="shared" si="23"/>
        <v>0.33674052671947241</v>
      </c>
      <c r="L163" s="36">
        <f t="shared" si="24"/>
        <v>0.63184374507474794</v>
      </c>
      <c r="M163" s="36">
        <f t="shared" si="25"/>
        <v>7.2861284068353314</v>
      </c>
      <c r="N163" s="35">
        <v>9.0500000000000007</v>
      </c>
      <c r="O163" s="31">
        <f t="shared" si="29"/>
        <v>3.1112429971732687</v>
      </c>
      <c r="P163" s="31">
        <f t="shared" si="26"/>
        <v>3.1112429971732687</v>
      </c>
      <c r="Q163" s="31">
        <f t="shared" si="30"/>
        <v>0.19490293847123416</v>
      </c>
      <c r="R163" s="38">
        <f t="shared" si="27"/>
        <v>1.7638715931646693</v>
      </c>
      <c r="S163" s="37">
        <f t="shared" si="28"/>
        <v>0</v>
      </c>
    </row>
    <row r="164" spans="1:19" x14ac:dyDescent="0.25">
      <c r="A164" s="31">
        <f t="shared" si="31"/>
        <v>96</v>
      </c>
      <c r="B164" s="31">
        <v>37</v>
      </c>
      <c r="C164" s="31">
        <v>43</v>
      </c>
      <c r="D164" s="35">
        <v>0.28366433762927901</v>
      </c>
      <c r="E164" s="35">
        <v>253.9</v>
      </c>
      <c r="F164" s="31">
        <v>6.25E-2</v>
      </c>
      <c r="G164" s="31">
        <v>250</v>
      </c>
      <c r="H164" s="33">
        <v>0.10975609756097561</v>
      </c>
      <c r="I164" s="36">
        <f t="shared" si="21"/>
        <v>0.28470017935973368</v>
      </c>
      <c r="J164" s="36">
        <f t="shared" si="22"/>
        <v>0.61206307338932309</v>
      </c>
      <c r="K164" s="36">
        <f t="shared" si="23"/>
        <v>0.19072372226749829</v>
      </c>
      <c r="L164" s="36">
        <f t="shared" si="24"/>
        <v>0.57562897392113521</v>
      </c>
      <c r="M164" s="36">
        <f t="shared" si="25"/>
        <v>12.479361305148842</v>
      </c>
      <c r="N164" s="35">
        <v>13.55</v>
      </c>
      <c r="O164" s="31">
        <f t="shared" si="29"/>
        <v>1.1462672149125923</v>
      </c>
      <c r="P164" s="31">
        <f t="shared" si="26"/>
        <v>1.1462672149125923</v>
      </c>
      <c r="Q164" s="31">
        <f t="shared" si="30"/>
        <v>7.9013925819273689E-2</v>
      </c>
      <c r="R164" s="38">
        <f t="shared" si="27"/>
        <v>1.0706386948511586</v>
      </c>
      <c r="S164" s="37">
        <f t="shared" si="28"/>
        <v>0</v>
      </c>
    </row>
    <row r="165" spans="1:19" x14ac:dyDescent="0.25">
      <c r="A165" s="31">
        <f t="shared" si="31"/>
        <v>96</v>
      </c>
      <c r="B165" s="31">
        <v>37</v>
      </c>
      <c r="C165" s="31">
        <v>63</v>
      </c>
      <c r="D165" s="35">
        <v>0.28887705382289686</v>
      </c>
      <c r="E165" s="35">
        <v>263.2</v>
      </c>
      <c r="F165" s="31">
        <v>6.25E-2</v>
      </c>
      <c r="G165" s="31">
        <v>250</v>
      </c>
      <c r="H165" s="33">
        <v>2.4390243902439025E-2</v>
      </c>
      <c r="I165" s="36">
        <f t="shared" si="21"/>
        <v>1.1968377427847805</v>
      </c>
      <c r="J165" s="36">
        <f t="shared" si="22"/>
        <v>0.8843150979747687</v>
      </c>
      <c r="K165" s="36">
        <f t="shared" si="23"/>
        <v>1.1517227265659613</v>
      </c>
      <c r="L165" s="36">
        <f t="shared" si="24"/>
        <v>0.87528248487501403</v>
      </c>
      <c r="M165" s="36">
        <f t="shared" si="25"/>
        <v>14.264426473578112</v>
      </c>
      <c r="N165" s="35">
        <v>14.65</v>
      </c>
      <c r="O165" s="31">
        <f t="shared" si="29"/>
        <v>0.14866694427741056</v>
      </c>
      <c r="P165" s="31">
        <f t="shared" si="26"/>
        <v>0.14866694427741056</v>
      </c>
      <c r="Q165" s="31">
        <f t="shared" si="30"/>
        <v>2.631901204244971E-2</v>
      </c>
      <c r="R165" s="38">
        <f t="shared" si="27"/>
        <v>0.38557352642188825</v>
      </c>
      <c r="S165" s="37">
        <f t="shared" si="28"/>
        <v>0</v>
      </c>
    </row>
    <row r="166" spans="1:19" x14ac:dyDescent="0.25">
      <c r="A166" s="31">
        <f t="shared" si="31"/>
        <v>97</v>
      </c>
      <c r="B166" s="31">
        <v>38</v>
      </c>
      <c r="C166" s="31">
        <v>43</v>
      </c>
      <c r="D166" s="35">
        <v>0.28887705382289686</v>
      </c>
      <c r="E166" s="35">
        <v>263.2</v>
      </c>
      <c r="F166" s="31">
        <v>6.25E-2</v>
      </c>
      <c r="G166" s="31">
        <v>250</v>
      </c>
      <c r="H166" s="33">
        <v>0.10569105691056911</v>
      </c>
      <c r="I166" s="36">
        <f t="shared" si="21"/>
        <v>0.66516884075670935</v>
      </c>
      <c r="J166" s="36">
        <f t="shared" si="22"/>
        <v>0.74702874616103099</v>
      </c>
      <c r="K166" s="36">
        <f t="shared" si="23"/>
        <v>0.57125444542863046</v>
      </c>
      <c r="L166" s="36">
        <f t="shared" si="24"/>
        <v>0.71608641173050491</v>
      </c>
      <c r="M166" s="36">
        <f t="shared" si="25"/>
        <v>18.775027226830332</v>
      </c>
      <c r="N166" s="35">
        <v>19.100000000000001</v>
      </c>
      <c r="O166" s="31">
        <f t="shared" si="29"/>
        <v>0.10560730330158542</v>
      </c>
      <c r="P166" s="31">
        <f t="shared" si="26"/>
        <v>0.10560730330158542</v>
      </c>
      <c r="Q166" s="31">
        <f t="shared" si="30"/>
        <v>1.7014281317783739E-2</v>
      </c>
      <c r="R166" s="38">
        <f t="shared" si="27"/>
        <v>0.32497277316966944</v>
      </c>
      <c r="S166" s="37">
        <f t="shared" si="28"/>
        <v>0</v>
      </c>
    </row>
    <row r="167" spans="1:19" x14ac:dyDescent="0.25">
      <c r="A167" s="31">
        <f t="shared" si="31"/>
        <v>97</v>
      </c>
      <c r="B167" s="31">
        <v>38</v>
      </c>
      <c r="C167" s="31">
        <v>63</v>
      </c>
      <c r="D167" s="35">
        <v>0.29370353679443589</v>
      </c>
      <c r="E167" s="35">
        <v>268.5</v>
      </c>
      <c r="F167" s="31">
        <v>6.25E-2</v>
      </c>
      <c r="G167" s="31">
        <v>250</v>
      </c>
      <c r="H167" s="33">
        <v>2.032520325203252E-2</v>
      </c>
      <c r="I167" s="36">
        <f t="shared" si="21"/>
        <v>1.7562206461711367</v>
      </c>
      <c r="J167" s="36">
        <f t="shared" si="22"/>
        <v>0.96047462965084396</v>
      </c>
      <c r="K167" s="36">
        <f t="shared" si="23"/>
        <v>1.71434836467327</v>
      </c>
      <c r="L167" s="36">
        <f t="shared" si="24"/>
        <v>0.95676761719580405</v>
      </c>
      <c r="M167" s="36">
        <f t="shared" si="25"/>
        <v>18.999192353329562</v>
      </c>
      <c r="N167" s="35">
        <v>18.5</v>
      </c>
      <c r="O167" s="31">
        <f t="shared" si="29"/>
        <v>0.24919300562270619</v>
      </c>
      <c r="P167" s="31">
        <f t="shared" si="26"/>
        <v>0.24919300562270619</v>
      </c>
      <c r="Q167" s="31">
        <f t="shared" si="30"/>
        <v>2.698337045024659E-2</v>
      </c>
      <c r="R167" s="38">
        <f t="shared" si="27"/>
        <v>-0.49919235332956191</v>
      </c>
      <c r="S167" s="37">
        <f t="shared" si="28"/>
        <v>1</v>
      </c>
    </row>
    <row r="168" spans="1:19" x14ac:dyDescent="0.25">
      <c r="A168" s="31">
        <f t="shared" si="31"/>
        <v>98</v>
      </c>
      <c r="B168" s="31">
        <v>39</v>
      </c>
      <c r="C168" s="31">
        <v>43</v>
      </c>
      <c r="D168" s="35">
        <v>0.29370353679443589</v>
      </c>
      <c r="E168" s="35">
        <v>268.5</v>
      </c>
      <c r="F168" s="31">
        <v>6.25E-2</v>
      </c>
      <c r="G168" s="31">
        <v>250</v>
      </c>
      <c r="H168" s="33">
        <v>0.1016260162601626</v>
      </c>
      <c r="I168" s="36">
        <f t="shared" si="21"/>
        <v>0.87712788880276449</v>
      </c>
      <c r="J168" s="36">
        <f t="shared" si="22"/>
        <v>0.80979141090000828</v>
      </c>
      <c r="K168" s="36">
        <f t="shared" si="23"/>
        <v>0.7834986210005277</v>
      </c>
      <c r="L168" s="36">
        <f t="shared" si="24"/>
        <v>0.78333281841835189</v>
      </c>
      <c r="M168" s="36">
        <f t="shared" si="25"/>
        <v>22.835706585076025</v>
      </c>
      <c r="N168" s="35">
        <v>20.7</v>
      </c>
      <c r="O168" s="31">
        <f t="shared" si="29"/>
        <v>4.5612426175370997</v>
      </c>
      <c r="P168" s="31">
        <f t="shared" si="26"/>
        <v>4.5612426175370997</v>
      </c>
      <c r="Q168" s="31">
        <f t="shared" si="30"/>
        <v>0.10317423116309303</v>
      </c>
      <c r="R168" s="38">
        <f t="shared" si="27"/>
        <v>-2.1357065850760257</v>
      </c>
      <c r="S168" s="37">
        <f t="shared" si="28"/>
        <v>1</v>
      </c>
    </row>
    <row r="169" spans="1:19" x14ac:dyDescent="0.25">
      <c r="A169" s="31">
        <f t="shared" si="31"/>
        <v>98</v>
      </c>
      <c r="B169" s="31">
        <v>39</v>
      </c>
      <c r="C169" s="31">
        <v>63</v>
      </c>
      <c r="D169" s="35">
        <v>0.29445952884305204</v>
      </c>
      <c r="E169" s="35">
        <v>266.95</v>
      </c>
      <c r="F169" s="31">
        <v>6.25E-2</v>
      </c>
      <c r="G169" s="31">
        <v>250</v>
      </c>
      <c r="H169" s="33">
        <v>1.6260162601626018E-2</v>
      </c>
      <c r="I169" s="36">
        <f t="shared" si="21"/>
        <v>1.7929438141024361</v>
      </c>
      <c r="J169" s="36">
        <f t="shared" si="22"/>
        <v>0.96350904571632578</v>
      </c>
      <c r="K169" s="36">
        <f t="shared" si="23"/>
        <v>1.7553957063964496</v>
      </c>
      <c r="L169" s="36">
        <f t="shared" si="24"/>
        <v>0.96040417700928238</v>
      </c>
      <c r="M169" s="36">
        <f t="shared" si="25"/>
        <v>17.351576683570698</v>
      </c>
      <c r="N169" s="35">
        <v>18.100000000000001</v>
      </c>
      <c r="O169" s="31">
        <f t="shared" si="29"/>
        <v>0.56013746057503666</v>
      </c>
      <c r="P169" s="31">
        <f t="shared" si="26"/>
        <v>0.56013746057503666</v>
      </c>
      <c r="Q169" s="31">
        <f t="shared" si="30"/>
        <v>4.1349354498856516E-2</v>
      </c>
      <c r="R169" s="38">
        <f t="shared" si="27"/>
        <v>0.74842331642930304</v>
      </c>
      <c r="S169" s="37">
        <f t="shared" si="28"/>
        <v>0</v>
      </c>
    </row>
    <row r="170" spans="1:19" x14ac:dyDescent="0.25">
      <c r="A170" s="31">
        <f t="shared" si="31"/>
        <v>99</v>
      </c>
      <c r="B170" s="31">
        <v>40</v>
      </c>
      <c r="C170" s="31">
        <v>43</v>
      </c>
      <c r="D170" s="35">
        <v>0.29445952884305204</v>
      </c>
      <c r="E170" s="35">
        <v>266.95</v>
      </c>
      <c r="F170" s="31">
        <v>6.25E-2</v>
      </c>
      <c r="G170" s="31">
        <v>250</v>
      </c>
      <c r="H170" s="33">
        <v>9.7560975609756101E-2</v>
      </c>
      <c r="I170" s="36">
        <f t="shared" si="21"/>
        <v>0.82553594524732465</v>
      </c>
      <c r="J170" s="36">
        <f t="shared" si="22"/>
        <v>0.7954663079466201</v>
      </c>
      <c r="K170" s="36">
        <f t="shared" si="23"/>
        <v>0.73356224056059283</v>
      </c>
      <c r="L170" s="36">
        <f t="shared" si="24"/>
        <v>0.76839220941271769</v>
      </c>
      <c r="M170" s="36">
        <f t="shared" si="25"/>
        <v>21.41944426123564</v>
      </c>
      <c r="N170" s="35">
        <v>22.15</v>
      </c>
      <c r="O170" s="31">
        <f t="shared" si="29"/>
        <v>0.53371168744153819</v>
      </c>
      <c r="P170" s="31">
        <f t="shared" si="26"/>
        <v>0.53371168744153819</v>
      </c>
      <c r="Q170" s="31">
        <f t="shared" si="30"/>
        <v>3.2982200395682115E-2</v>
      </c>
      <c r="R170" s="38">
        <f t="shared" si="27"/>
        <v>0.73055573876435886</v>
      </c>
      <c r="S170" s="37">
        <f t="shared" si="28"/>
        <v>0</v>
      </c>
    </row>
    <row r="171" spans="1:19" x14ac:dyDescent="0.25">
      <c r="A171" s="31">
        <f t="shared" si="31"/>
        <v>99</v>
      </c>
      <c r="B171" s="31">
        <v>40</v>
      </c>
      <c r="C171" s="31">
        <v>63</v>
      </c>
      <c r="D171" s="35">
        <v>0.29451087074782339</v>
      </c>
      <c r="E171" s="35">
        <v>272.05</v>
      </c>
      <c r="F171" s="31">
        <v>6.25E-2</v>
      </c>
      <c r="G171" s="31">
        <v>250</v>
      </c>
      <c r="H171" s="33">
        <v>1.2195121951219513E-2</v>
      </c>
      <c r="I171" s="36">
        <f t="shared" si="21"/>
        <v>2.6386028496141218</v>
      </c>
      <c r="J171" s="36">
        <f t="shared" si="22"/>
        <v>0.99583757780728077</v>
      </c>
      <c r="K171" s="36">
        <f t="shared" si="23"/>
        <v>2.6060795647118078</v>
      </c>
      <c r="L171" s="36">
        <f t="shared" si="24"/>
        <v>0.99542074078521714</v>
      </c>
      <c r="M171" s="36">
        <f t="shared" si="25"/>
        <v>22.252031787616659</v>
      </c>
      <c r="N171" s="35">
        <v>22.05</v>
      </c>
      <c r="O171" s="31">
        <f t="shared" si="29"/>
        <v>4.0816843207582387E-2</v>
      </c>
      <c r="P171" s="31">
        <f t="shared" si="26"/>
        <v>4.0816843207582387E-2</v>
      </c>
      <c r="Q171" s="31">
        <f t="shared" si="30"/>
        <v>9.1624393476942376E-3</v>
      </c>
      <c r="R171" s="38">
        <f t="shared" si="27"/>
        <v>-0.20203178761665797</v>
      </c>
      <c r="S171" s="37">
        <f t="shared" si="28"/>
        <v>1</v>
      </c>
    </row>
    <row r="172" spans="1:19" x14ac:dyDescent="0.25">
      <c r="A172" s="31">
        <f t="shared" si="31"/>
        <v>100</v>
      </c>
      <c r="B172" s="31">
        <v>41</v>
      </c>
      <c r="C172" s="31">
        <v>43</v>
      </c>
      <c r="D172" s="35">
        <v>0.29451087074782339</v>
      </c>
      <c r="E172" s="35">
        <v>272.05</v>
      </c>
      <c r="F172" s="31">
        <v>6.25E-2</v>
      </c>
      <c r="G172" s="31">
        <v>250</v>
      </c>
      <c r="H172" s="33">
        <v>9.3495934959349589E-2</v>
      </c>
      <c r="I172" s="36">
        <f t="shared" si="21"/>
        <v>1.0485305322830445</v>
      </c>
      <c r="J172" s="36">
        <f t="shared" si="22"/>
        <v>0.85280287862115722</v>
      </c>
      <c r="K172" s="36">
        <f t="shared" si="23"/>
        <v>0.95847763412636289</v>
      </c>
      <c r="L172" s="36">
        <f t="shared" si="24"/>
        <v>0.83108901784670963</v>
      </c>
      <c r="M172" s="36">
        <f t="shared" si="25"/>
        <v>25.443344549193313</v>
      </c>
      <c r="N172" s="35">
        <v>25.7</v>
      </c>
      <c r="O172" s="31">
        <f t="shared" si="29"/>
        <v>6.587202042878347E-2</v>
      </c>
      <c r="P172" s="31">
        <f t="shared" si="26"/>
        <v>6.587202042878347E-2</v>
      </c>
      <c r="Q172" s="31">
        <f t="shared" si="30"/>
        <v>9.9865934166025877E-3</v>
      </c>
      <c r="R172" s="38">
        <f t="shared" si="27"/>
        <v>0.2566554508066865</v>
      </c>
      <c r="S172" s="37">
        <f t="shared" si="28"/>
        <v>0</v>
      </c>
    </row>
    <row r="173" spans="1:19" x14ac:dyDescent="0.25">
      <c r="A173" s="31">
        <f t="shared" si="31"/>
        <v>100</v>
      </c>
      <c r="B173" s="31">
        <v>41</v>
      </c>
      <c r="C173" s="31">
        <v>63</v>
      </c>
      <c r="D173" s="35">
        <v>0.29582578190364417</v>
      </c>
      <c r="E173" s="35">
        <v>264.3</v>
      </c>
      <c r="F173" s="31">
        <v>6.25E-2</v>
      </c>
      <c r="G173" s="31">
        <v>250</v>
      </c>
      <c r="H173" s="33">
        <v>8.130081300813009E-3</v>
      </c>
      <c r="I173" s="36">
        <f t="shared" si="21"/>
        <v>2.1177321065635333</v>
      </c>
      <c r="J173" s="36">
        <f t="shared" si="22"/>
        <v>0.98290111894141685</v>
      </c>
      <c r="K173" s="36">
        <f t="shared" si="23"/>
        <v>2.0910583940941065</v>
      </c>
      <c r="L173" s="36">
        <f t="shared" si="24"/>
        <v>0.98173858513045442</v>
      </c>
      <c r="M173" s="36">
        <f t="shared" si="25"/>
        <v>14.470800500594578</v>
      </c>
      <c r="N173" s="35">
        <v>14.8</v>
      </c>
      <c r="O173" s="31">
        <f t="shared" si="29"/>
        <v>0.10837231040878098</v>
      </c>
      <c r="P173" s="31">
        <f t="shared" si="26"/>
        <v>0.10837231040878098</v>
      </c>
      <c r="Q173" s="31">
        <f t="shared" si="30"/>
        <v>2.2243209419285325E-2</v>
      </c>
      <c r="R173" s="38">
        <f t="shared" si="27"/>
        <v>0.32919949940542281</v>
      </c>
      <c r="S173" s="37">
        <f t="shared" si="28"/>
        <v>0</v>
      </c>
    </row>
    <row r="174" spans="1:19" x14ac:dyDescent="0.25">
      <c r="A174" s="31">
        <f t="shared" si="31"/>
        <v>101</v>
      </c>
      <c r="B174" s="31">
        <v>42</v>
      </c>
      <c r="C174" s="31">
        <v>43</v>
      </c>
      <c r="D174" s="35">
        <v>0.29582578190364417</v>
      </c>
      <c r="E174" s="35">
        <v>264.3</v>
      </c>
      <c r="F174" s="31">
        <v>6.25E-2</v>
      </c>
      <c r="G174" s="31">
        <v>250</v>
      </c>
      <c r="H174" s="33">
        <v>8.943089430894309E-2</v>
      </c>
      <c r="I174" s="36">
        <f t="shared" si="21"/>
        <v>0.73616983249214107</v>
      </c>
      <c r="J174" s="36">
        <f t="shared" si="22"/>
        <v>0.76918632556137967</v>
      </c>
      <c r="K174" s="36">
        <f t="shared" si="23"/>
        <v>0.6477031364652287</v>
      </c>
      <c r="L174" s="36">
        <f t="shared" si="24"/>
        <v>0.74141151237894209</v>
      </c>
      <c r="M174" s="36">
        <f t="shared" si="25"/>
        <v>18.976194868273353</v>
      </c>
      <c r="N174" s="35">
        <v>19.55</v>
      </c>
      <c r="O174" s="31">
        <f t="shared" si="29"/>
        <v>0.3292523291958353</v>
      </c>
      <c r="P174" s="31">
        <f t="shared" si="26"/>
        <v>0.3292523291958353</v>
      </c>
      <c r="Q174" s="31">
        <f t="shared" si="30"/>
        <v>2.935064612412519E-2</v>
      </c>
      <c r="R174" s="38">
        <f t="shared" si="27"/>
        <v>0.57380513172664749</v>
      </c>
      <c r="S174" s="37">
        <f t="shared" si="28"/>
        <v>0</v>
      </c>
    </row>
    <row r="175" spans="1:19" x14ac:dyDescent="0.25">
      <c r="A175" s="31">
        <f t="shared" si="31"/>
        <v>101</v>
      </c>
      <c r="B175" s="31">
        <v>42</v>
      </c>
      <c r="C175" s="31">
        <v>63</v>
      </c>
      <c r="D175" s="35">
        <v>0.29784327027144575</v>
      </c>
      <c r="E175" s="35">
        <v>267.14999999999998</v>
      </c>
      <c r="F175" s="31">
        <v>6.25E-2</v>
      </c>
      <c r="G175" s="31">
        <v>250</v>
      </c>
      <c r="H175" s="33">
        <v>4.0650406504065045E-3</v>
      </c>
      <c r="I175" s="36">
        <f t="shared" si="21"/>
        <v>3.5168235145210511</v>
      </c>
      <c r="J175" s="36">
        <f t="shared" si="22"/>
        <v>0.99978162796579328</v>
      </c>
      <c r="K175" s="36">
        <f t="shared" si="23"/>
        <v>3.4978337211942807</v>
      </c>
      <c r="L175" s="36">
        <f t="shared" si="24"/>
        <v>0.99976547326351384</v>
      </c>
      <c r="M175" s="36">
        <f t="shared" si="25"/>
        <v>17.213786893029379</v>
      </c>
      <c r="N175" s="35">
        <v>16.45</v>
      </c>
      <c r="O175" s="31">
        <f t="shared" si="29"/>
        <v>0.58337041796347333</v>
      </c>
      <c r="P175" s="31">
        <f t="shared" si="26"/>
        <v>0.58337041796347333</v>
      </c>
      <c r="Q175" s="31">
        <f t="shared" si="30"/>
        <v>4.6430814165919751E-2</v>
      </c>
      <c r="R175" s="38">
        <f t="shared" si="27"/>
        <v>-0.76378689302937985</v>
      </c>
      <c r="S175" s="37">
        <f t="shared" si="28"/>
        <v>1</v>
      </c>
    </row>
    <row r="176" spans="1:19" x14ac:dyDescent="0.25">
      <c r="A176" s="31">
        <f t="shared" si="31"/>
        <v>102</v>
      </c>
      <c r="B176" s="31">
        <v>43</v>
      </c>
      <c r="C176" s="31">
        <v>63</v>
      </c>
      <c r="D176" s="35">
        <v>0.29784327027144575</v>
      </c>
      <c r="E176" s="35">
        <v>267.14999999999998</v>
      </c>
      <c r="F176" s="31">
        <v>6.25E-2</v>
      </c>
      <c r="G176" s="31">
        <v>250</v>
      </c>
      <c r="H176" s="33">
        <v>8.5365853658536592E-2</v>
      </c>
      <c r="I176" s="36">
        <f t="shared" si="21"/>
        <v>0.86726381401321029</v>
      </c>
      <c r="J176" s="36">
        <f t="shared" si="22"/>
        <v>0.80710126066088261</v>
      </c>
      <c r="K176" s="36">
        <f t="shared" si="23"/>
        <v>0.78024164866171763</v>
      </c>
      <c r="L176" s="36">
        <f t="shared" si="24"/>
        <v>0.78237567412816966</v>
      </c>
      <c r="M176" s="36">
        <f t="shared" si="25"/>
        <v>21.063969411239839</v>
      </c>
      <c r="N176" s="35">
        <v>20.75</v>
      </c>
      <c r="O176" s="31">
        <f t="shared" si="29"/>
        <v>9.8576791194291011E-2</v>
      </c>
      <c r="P176" s="31">
        <f t="shared" si="26"/>
        <v>9.8576791194291011E-2</v>
      </c>
      <c r="Q176" s="31">
        <f t="shared" si="30"/>
        <v>1.5131055963365725E-2</v>
      </c>
      <c r="R176" s="38">
        <f t="shared" si="27"/>
        <v>-0.31396941123983879</v>
      </c>
      <c r="S176" s="37">
        <f t="shared" si="28"/>
        <v>1</v>
      </c>
    </row>
    <row r="177" spans="1:19" x14ac:dyDescent="0.25">
      <c r="A177" s="31">
        <f t="shared" si="31"/>
        <v>103</v>
      </c>
      <c r="B177" s="31">
        <v>44</v>
      </c>
      <c r="C177" s="31">
        <v>63</v>
      </c>
      <c r="D177" s="35">
        <v>0.29809357327435076</v>
      </c>
      <c r="E177" s="35">
        <v>269.55</v>
      </c>
      <c r="F177" s="31">
        <v>6.25E-2</v>
      </c>
      <c r="G177" s="31">
        <v>250</v>
      </c>
      <c r="H177" s="33">
        <v>8.1300813008130079E-2</v>
      </c>
      <c r="I177" s="36">
        <f t="shared" si="21"/>
        <v>0.98811905805350575</v>
      </c>
      <c r="J177" s="36">
        <f t="shared" si="22"/>
        <v>0.83845282843615632</v>
      </c>
      <c r="K177" s="36">
        <f t="shared" si="23"/>
        <v>0.90312275089916128</v>
      </c>
      <c r="L177" s="36">
        <f t="shared" si="24"/>
        <v>0.8167696247147016</v>
      </c>
      <c r="M177" s="36">
        <f t="shared" si="25"/>
        <v>22.84748514010559</v>
      </c>
      <c r="N177" s="35">
        <v>21.75</v>
      </c>
      <c r="O177" s="31">
        <f t="shared" si="29"/>
        <v>1.2044736327525867</v>
      </c>
      <c r="P177" s="31">
        <f t="shared" si="26"/>
        <v>1.2044736327525867</v>
      </c>
      <c r="Q177" s="31">
        <f t="shared" si="30"/>
        <v>5.0459086901406443E-2</v>
      </c>
      <c r="R177" s="38">
        <f t="shared" si="27"/>
        <v>-1.0974851401055901</v>
      </c>
      <c r="S177" s="37">
        <f t="shared" si="28"/>
        <v>1</v>
      </c>
    </row>
    <row r="178" spans="1:19" x14ac:dyDescent="0.25">
      <c r="A178" s="31">
        <f t="shared" si="31"/>
        <v>104</v>
      </c>
      <c r="B178" s="31">
        <v>45</v>
      </c>
      <c r="C178" s="31">
        <v>63</v>
      </c>
      <c r="D178" s="35">
        <v>0.29827156526528092</v>
      </c>
      <c r="E178" s="35">
        <v>266.7</v>
      </c>
      <c r="F178" s="31">
        <v>6.25E-2</v>
      </c>
      <c r="G178" s="31">
        <v>250</v>
      </c>
      <c r="H178" s="33">
        <v>7.7235772357723581E-2</v>
      </c>
      <c r="I178" s="36">
        <f t="shared" si="21"/>
        <v>0.87975921518859268</v>
      </c>
      <c r="J178" s="36">
        <f t="shared" si="22"/>
        <v>0.8105051183833174</v>
      </c>
      <c r="K178" s="36">
        <f t="shared" si="23"/>
        <v>0.79686559626645248</v>
      </c>
      <c r="L178" s="36">
        <f t="shared" si="24"/>
        <v>0.78723545324116428</v>
      </c>
      <c r="M178" s="36">
        <f t="shared" si="25"/>
        <v>20.300605192802493</v>
      </c>
      <c r="N178" s="35">
        <v>20.350000000000001</v>
      </c>
      <c r="O178" s="31">
        <f t="shared" si="29"/>
        <v>2.4398469780790204E-3</v>
      </c>
      <c r="P178" s="31">
        <f t="shared" si="26"/>
        <v>2.4398469780790204E-3</v>
      </c>
      <c r="Q178" s="31">
        <f t="shared" si="30"/>
        <v>2.4272632529488119E-3</v>
      </c>
      <c r="R178" s="38">
        <f t="shared" si="27"/>
        <v>4.9394807197508328E-2</v>
      </c>
      <c r="S178" s="37">
        <f t="shared" si="28"/>
        <v>0</v>
      </c>
    </row>
    <row r="179" spans="1:19" x14ac:dyDescent="0.25">
      <c r="A179" s="31">
        <f t="shared" si="31"/>
        <v>105</v>
      </c>
      <c r="B179" s="31">
        <v>46</v>
      </c>
      <c r="C179" s="31">
        <v>63</v>
      </c>
      <c r="D179" s="35">
        <v>0.2964958731442241</v>
      </c>
      <c r="E179" s="35">
        <v>263</v>
      </c>
      <c r="F179" s="31">
        <v>6.25E-2</v>
      </c>
      <c r="G179" s="31">
        <v>250</v>
      </c>
      <c r="H179" s="33">
        <v>7.3170731707317069E-2</v>
      </c>
      <c r="I179" s="36">
        <f t="shared" si="21"/>
        <v>0.72918639631949855</v>
      </c>
      <c r="J179" s="36">
        <f t="shared" si="22"/>
        <v>0.76705617428298489</v>
      </c>
      <c r="K179" s="36">
        <f t="shared" si="23"/>
        <v>0.64898399863399236</v>
      </c>
      <c r="L179" s="36">
        <f t="shared" si="24"/>
        <v>0.74182564051606426</v>
      </c>
      <c r="M179" s="36">
        <f t="shared" si="25"/>
        <v>17.125551179572369</v>
      </c>
      <c r="N179" s="35">
        <v>17.600000000000001</v>
      </c>
      <c r="O179" s="31">
        <f t="shared" si="29"/>
        <v>0.22510168320517163</v>
      </c>
      <c r="P179" s="31">
        <f t="shared" si="26"/>
        <v>0.22510168320517163</v>
      </c>
      <c r="Q179" s="31">
        <f t="shared" si="30"/>
        <v>2.6957319342479105E-2</v>
      </c>
      <c r="R179" s="38">
        <f t="shared" si="27"/>
        <v>0.47444882042763226</v>
      </c>
      <c r="S179" s="37">
        <f t="shared" si="28"/>
        <v>0</v>
      </c>
    </row>
    <row r="180" spans="1:19" x14ac:dyDescent="0.25">
      <c r="A180" s="31">
        <f t="shared" si="31"/>
        <v>106</v>
      </c>
      <c r="B180" s="31">
        <v>47</v>
      </c>
      <c r="C180" s="31">
        <v>63</v>
      </c>
      <c r="D180" s="35">
        <v>0.2953144180181595</v>
      </c>
      <c r="E180" s="35">
        <v>263.55</v>
      </c>
      <c r="F180" s="31">
        <v>6.25E-2</v>
      </c>
      <c r="G180" s="31">
        <v>250</v>
      </c>
      <c r="H180" s="33">
        <v>6.910569105691057E-2</v>
      </c>
      <c r="I180" s="36">
        <f t="shared" si="21"/>
        <v>0.77435280948900731</v>
      </c>
      <c r="J180" s="36">
        <f t="shared" si="22"/>
        <v>0.7806389089368686</v>
      </c>
      <c r="K180" s="36">
        <f t="shared" si="23"/>
        <v>0.69672066949636713</v>
      </c>
      <c r="L180" s="36">
        <f t="shared" si="24"/>
        <v>0.75701118957350122</v>
      </c>
      <c r="M180" s="36">
        <f t="shared" si="25"/>
        <v>17.300227205245363</v>
      </c>
      <c r="N180" s="35">
        <v>17.5</v>
      </c>
      <c r="O180" s="31">
        <f t="shared" si="29"/>
        <v>3.9909169524078164E-2</v>
      </c>
      <c r="P180" s="31">
        <f t="shared" si="26"/>
        <v>3.9909169524078164E-2</v>
      </c>
      <c r="Q180" s="31">
        <f t="shared" si="30"/>
        <v>1.1415588271693521E-2</v>
      </c>
      <c r="R180" s="38">
        <f t="shared" si="27"/>
        <v>0.19977279475463661</v>
      </c>
      <c r="S180" s="37">
        <f t="shared" si="28"/>
        <v>0</v>
      </c>
    </row>
    <row r="181" spans="1:19" x14ac:dyDescent="0.25">
      <c r="A181" s="31">
        <f t="shared" si="31"/>
        <v>107</v>
      </c>
      <c r="B181" s="31">
        <v>48</v>
      </c>
      <c r="C181" s="31">
        <v>63</v>
      </c>
      <c r="D181" s="35">
        <v>0.29529845553791423</v>
      </c>
      <c r="E181" s="35">
        <v>270.14999999999998</v>
      </c>
      <c r="F181" s="31">
        <v>6.25E-2</v>
      </c>
      <c r="G181" s="31">
        <v>250</v>
      </c>
      <c r="H181" s="33">
        <v>6.5040650406504072E-2</v>
      </c>
      <c r="I181" s="36">
        <f t="shared" si="21"/>
        <v>1.1209282436212642</v>
      </c>
      <c r="J181" s="36">
        <f t="shared" si="22"/>
        <v>0.86884079623155774</v>
      </c>
      <c r="K181" s="36">
        <f t="shared" si="23"/>
        <v>1.0456180761594467</v>
      </c>
      <c r="L181" s="36">
        <f t="shared" si="24"/>
        <v>0.85213129990431313</v>
      </c>
      <c r="M181" s="36">
        <f t="shared" si="25"/>
        <v>22.548745465493823</v>
      </c>
      <c r="N181" s="35">
        <v>22.15</v>
      </c>
      <c r="O181" s="31">
        <f t="shared" si="29"/>
        <v>0.15899794625188696</v>
      </c>
      <c r="P181" s="31">
        <f t="shared" si="26"/>
        <v>0.15899794625188696</v>
      </c>
      <c r="Q181" s="31">
        <f t="shared" si="30"/>
        <v>1.8002052618231366E-2</v>
      </c>
      <c r="R181" s="38">
        <f t="shared" si="27"/>
        <v>-0.39874546549382472</v>
      </c>
      <c r="S181" s="37">
        <f t="shared" si="28"/>
        <v>1</v>
      </c>
    </row>
    <row r="182" spans="1:19" x14ac:dyDescent="0.25">
      <c r="A182" s="31">
        <f t="shared" si="31"/>
        <v>108</v>
      </c>
      <c r="B182" s="31">
        <v>49</v>
      </c>
      <c r="C182" s="31">
        <v>63</v>
      </c>
      <c r="D182" s="35">
        <v>0.29640379161628982</v>
      </c>
      <c r="E182" s="35">
        <v>269.64999999999998</v>
      </c>
      <c r="F182" s="31">
        <v>6.25E-2</v>
      </c>
      <c r="G182" s="31">
        <v>250</v>
      </c>
      <c r="H182" s="33">
        <v>6.097560975609756E-2</v>
      </c>
      <c r="I182" s="36">
        <f t="shared" si="21"/>
        <v>1.1224413786106233</v>
      </c>
      <c r="J182" s="36">
        <f t="shared" si="22"/>
        <v>0.86916259036796473</v>
      </c>
      <c r="K182" s="36">
        <f t="shared" si="23"/>
        <v>1.0492496792259816</v>
      </c>
      <c r="L182" s="36">
        <f t="shared" si="24"/>
        <v>0.85296839033156757</v>
      </c>
      <c r="M182" s="36">
        <f t="shared" si="25"/>
        <v>21.938708793391413</v>
      </c>
      <c r="N182" s="35">
        <v>21.5</v>
      </c>
      <c r="O182" s="31">
        <f t="shared" si="29"/>
        <v>0.1924654053989496</v>
      </c>
      <c r="P182" s="31">
        <f t="shared" si="26"/>
        <v>0.1924654053989496</v>
      </c>
      <c r="Q182" s="31">
        <f t="shared" si="30"/>
        <v>2.0405060157740143E-2</v>
      </c>
      <c r="R182" s="38">
        <f t="shared" si="27"/>
        <v>-0.43870879339141311</v>
      </c>
      <c r="S182" s="37">
        <f t="shared" si="28"/>
        <v>1</v>
      </c>
    </row>
    <row r="183" spans="1:19" x14ac:dyDescent="0.25">
      <c r="A183" s="31">
        <f t="shared" si="31"/>
        <v>109</v>
      </c>
      <c r="B183" s="31">
        <v>50</v>
      </c>
      <c r="C183" s="31">
        <v>63</v>
      </c>
      <c r="D183" s="35">
        <v>0.29506929975105506</v>
      </c>
      <c r="E183" s="35">
        <v>273</v>
      </c>
      <c r="F183" s="31">
        <v>6.25E-2</v>
      </c>
      <c r="G183" s="31">
        <v>250</v>
      </c>
      <c r="H183" s="33">
        <v>5.6910569105691054E-2</v>
      </c>
      <c r="I183" s="36">
        <f t="shared" si="21"/>
        <v>1.3360308282335305</v>
      </c>
      <c r="J183" s="36">
        <f t="shared" si="22"/>
        <v>0.90923040142150102</v>
      </c>
      <c r="K183" s="36">
        <f t="shared" si="23"/>
        <v>1.2656392843961251</v>
      </c>
      <c r="L183" s="36">
        <f t="shared" si="24"/>
        <v>0.89717887261680218</v>
      </c>
      <c r="M183" s="36">
        <f t="shared" si="25"/>
        <v>24.72156052324334</v>
      </c>
      <c r="N183" s="35">
        <v>24.7</v>
      </c>
      <c r="O183" s="31">
        <f t="shared" si="29"/>
        <v>4.6485616252665282E-4</v>
      </c>
      <c r="P183" s="31">
        <f t="shared" si="26"/>
        <v>4.6485616252665282E-4</v>
      </c>
      <c r="Q183" s="31">
        <f t="shared" si="30"/>
        <v>8.7289567786806165E-4</v>
      </c>
      <c r="R183" s="38">
        <f t="shared" si="27"/>
        <v>-2.1560523243341123E-2</v>
      </c>
      <c r="S183" s="37">
        <f t="shared" si="28"/>
        <v>1</v>
      </c>
    </row>
    <row r="184" spans="1:19" x14ac:dyDescent="0.25">
      <c r="A184" s="31">
        <f t="shared" si="31"/>
        <v>110</v>
      </c>
      <c r="B184" s="31">
        <v>51</v>
      </c>
      <c r="C184" s="31">
        <v>63</v>
      </c>
      <c r="D184" s="35">
        <v>0.29503461984005391</v>
      </c>
      <c r="E184" s="35">
        <v>274</v>
      </c>
      <c r="F184" s="31">
        <v>6.25E-2</v>
      </c>
      <c r="G184" s="31">
        <v>250</v>
      </c>
      <c r="H184" s="33">
        <v>5.2845528455284556E-2</v>
      </c>
      <c r="I184" s="36">
        <f t="shared" si="21"/>
        <v>1.4341741149854685</v>
      </c>
      <c r="J184" s="36">
        <f t="shared" si="22"/>
        <v>0.92423870905390637</v>
      </c>
      <c r="K184" s="36">
        <f t="shared" si="23"/>
        <v>1.3663510983586149</v>
      </c>
      <c r="L184" s="36">
        <f t="shared" si="24"/>
        <v>0.91408560510172843</v>
      </c>
      <c r="M184" s="36">
        <f t="shared" si="25"/>
        <v>25.473530819010648</v>
      </c>
      <c r="N184" s="35">
        <v>25.1</v>
      </c>
      <c r="O184" s="31">
        <f t="shared" si="29"/>
        <v>0.1395252727507644</v>
      </c>
      <c r="P184" s="31">
        <f t="shared" si="26"/>
        <v>0.1395252727507644</v>
      </c>
      <c r="Q184" s="31">
        <f t="shared" si="30"/>
        <v>1.4881705936679144E-2</v>
      </c>
      <c r="R184" s="38">
        <f t="shared" si="27"/>
        <v>-0.37353081901064655</v>
      </c>
      <c r="S184" s="37">
        <f t="shared" si="28"/>
        <v>1</v>
      </c>
    </row>
    <row r="185" spans="1:19" x14ac:dyDescent="0.25">
      <c r="A185" s="31">
        <f t="shared" si="31"/>
        <v>111</v>
      </c>
      <c r="B185" s="31">
        <v>52</v>
      </c>
      <c r="C185" s="31">
        <v>63</v>
      </c>
      <c r="D185" s="35">
        <v>0.29481761331358891</v>
      </c>
      <c r="E185" s="35">
        <v>282.85000000000002</v>
      </c>
      <c r="F185" s="31">
        <v>6.25E-2</v>
      </c>
      <c r="G185" s="31">
        <v>250</v>
      </c>
      <c r="H185" s="33">
        <v>4.878048780487805E-2</v>
      </c>
      <c r="I185" s="36">
        <f t="shared" si="21"/>
        <v>1.9753646471817288</v>
      </c>
      <c r="J185" s="36">
        <f t="shared" si="22"/>
        <v>0.97588660914069869</v>
      </c>
      <c r="K185" s="36">
        <f t="shared" si="23"/>
        <v>1.9102503292778015</v>
      </c>
      <c r="L185" s="36">
        <f t="shared" si="24"/>
        <v>0.97194950510222089</v>
      </c>
      <c r="M185" s="36">
        <f t="shared" si="25"/>
        <v>33.781838146822821</v>
      </c>
      <c r="N185" s="35">
        <v>31.8</v>
      </c>
      <c r="O185" s="31">
        <f t="shared" si="29"/>
        <v>3.9276824402021107</v>
      </c>
      <c r="P185" s="31">
        <f t="shared" si="26"/>
        <v>3.9276824402021107</v>
      </c>
      <c r="Q185" s="31">
        <f t="shared" si="30"/>
        <v>6.2321954302604413E-2</v>
      </c>
      <c r="R185" s="38">
        <f t="shared" si="27"/>
        <v>-1.9818381468228203</v>
      </c>
      <c r="S185" s="37">
        <f t="shared" si="28"/>
        <v>1</v>
      </c>
    </row>
    <row r="186" spans="1:19" x14ac:dyDescent="0.25">
      <c r="A186" s="31">
        <f t="shared" si="31"/>
        <v>112</v>
      </c>
      <c r="B186" s="31">
        <v>53</v>
      </c>
      <c r="C186" s="31">
        <v>63</v>
      </c>
      <c r="D186" s="35">
        <v>0.29736107901990949</v>
      </c>
      <c r="E186" s="35">
        <v>287.7</v>
      </c>
      <c r="F186" s="31">
        <v>6.25E-2</v>
      </c>
      <c r="G186" s="31">
        <v>250</v>
      </c>
      <c r="H186" s="33">
        <v>4.4715447154471545E-2</v>
      </c>
      <c r="I186" s="36">
        <f t="shared" si="21"/>
        <v>2.3096197794596236</v>
      </c>
      <c r="J186" s="36">
        <f t="shared" si="22"/>
        <v>0.98954539321438195</v>
      </c>
      <c r="K186" s="36">
        <f t="shared" si="23"/>
        <v>2.2467397244421301</v>
      </c>
      <c r="L186" s="36">
        <f t="shared" si="24"/>
        <v>0.98767166704340281</v>
      </c>
      <c r="M186" s="36">
        <f t="shared" si="25"/>
        <v>38.463394812636182</v>
      </c>
      <c r="N186" s="35">
        <v>37.700000000000003</v>
      </c>
      <c r="O186" s="31">
        <f t="shared" si="29"/>
        <v>0.58277163995982639</v>
      </c>
      <c r="P186" s="31">
        <f t="shared" si="26"/>
        <v>0.58277163995982639</v>
      </c>
      <c r="Q186" s="31">
        <f t="shared" si="30"/>
        <v>2.0249199274169193E-2</v>
      </c>
      <c r="R186" s="38">
        <f t="shared" si="27"/>
        <v>-0.7633948126361787</v>
      </c>
      <c r="S186" s="37">
        <f t="shared" si="28"/>
        <v>1</v>
      </c>
    </row>
    <row r="187" spans="1:19" x14ac:dyDescent="0.25">
      <c r="A187" s="31">
        <f t="shared" si="31"/>
        <v>113</v>
      </c>
      <c r="B187" s="31">
        <v>54</v>
      </c>
      <c r="C187" s="31">
        <v>63</v>
      </c>
      <c r="D187" s="35">
        <v>0.29842298504279491</v>
      </c>
      <c r="E187" s="35">
        <v>282.60000000000002</v>
      </c>
      <c r="F187" s="31">
        <v>6.25E-2</v>
      </c>
      <c r="G187" s="31">
        <v>250</v>
      </c>
      <c r="H187" s="33">
        <v>4.065040650406504E-2</v>
      </c>
      <c r="I187" s="36">
        <f t="shared" si="21"/>
        <v>2.109469166323382</v>
      </c>
      <c r="J187" s="36">
        <f t="shared" si="22"/>
        <v>0.98254794761966435</v>
      </c>
      <c r="K187" s="36">
        <f t="shared" si="23"/>
        <v>2.0493012853359787</v>
      </c>
      <c r="L187" s="36">
        <f t="shared" si="24"/>
        <v>0.97978366847066323</v>
      </c>
      <c r="M187" s="36">
        <f t="shared" si="25"/>
        <v>33.343664941377767</v>
      </c>
      <c r="N187" s="35">
        <v>33.6</v>
      </c>
      <c r="O187" s="31">
        <f t="shared" si="29"/>
        <v>6.5707662278864223E-2</v>
      </c>
      <c r="P187" s="31">
        <f t="shared" si="26"/>
        <v>6.5707662278864223E-2</v>
      </c>
      <c r="Q187" s="31">
        <f t="shared" si="30"/>
        <v>7.6290196018522069E-3</v>
      </c>
      <c r="R187" s="38">
        <f t="shared" si="27"/>
        <v>0.25633505862223416</v>
      </c>
      <c r="S187" s="37">
        <f t="shared" si="28"/>
        <v>0</v>
      </c>
    </row>
    <row r="188" spans="1:19" x14ac:dyDescent="0.25">
      <c r="A188" s="31">
        <f t="shared" si="31"/>
        <v>114</v>
      </c>
      <c r="B188" s="31">
        <v>55</v>
      </c>
      <c r="C188" s="31">
        <v>63</v>
      </c>
      <c r="D188" s="35">
        <v>0.29859399140145937</v>
      </c>
      <c r="E188" s="35">
        <v>277.45</v>
      </c>
      <c r="F188" s="31">
        <v>6.25E-2</v>
      </c>
      <c r="G188" s="31">
        <v>250</v>
      </c>
      <c r="H188" s="33">
        <v>3.6585365853658534E-2</v>
      </c>
      <c r="I188" s="36">
        <f t="shared" si="21"/>
        <v>1.8926934641864006</v>
      </c>
      <c r="J188" s="36">
        <f t="shared" si="22"/>
        <v>0.97080067695664496</v>
      </c>
      <c r="K188" s="36">
        <f t="shared" si="23"/>
        <v>1.835580491512939</v>
      </c>
      <c r="L188" s="36">
        <f t="shared" si="24"/>
        <v>0.96679013770631117</v>
      </c>
      <c r="M188" s="36">
        <f t="shared" si="25"/>
        <v>28.203144067074874</v>
      </c>
      <c r="N188" s="35">
        <v>28.9</v>
      </c>
      <c r="O188" s="31">
        <f t="shared" si="29"/>
        <v>0.48560819125294624</v>
      </c>
      <c r="P188" s="31">
        <f t="shared" si="26"/>
        <v>0.48560819125294624</v>
      </c>
      <c r="Q188" s="31">
        <f t="shared" si="30"/>
        <v>2.411266203893166E-2</v>
      </c>
      <c r="R188" s="38">
        <f t="shared" si="27"/>
        <v>0.69685593292512493</v>
      </c>
      <c r="S188" s="37">
        <f t="shared" si="28"/>
        <v>0</v>
      </c>
    </row>
    <row r="189" spans="1:19" x14ac:dyDescent="0.25">
      <c r="A189" s="31">
        <f t="shared" si="31"/>
        <v>115</v>
      </c>
      <c r="B189" s="31">
        <v>56</v>
      </c>
      <c r="C189" s="31">
        <v>63</v>
      </c>
      <c r="D189" s="35">
        <v>0.29957417408357767</v>
      </c>
      <c r="E189" s="35">
        <v>276.85000000000002</v>
      </c>
      <c r="F189" s="31">
        <v>6.25E-2</v>
      </c>
      <c r="G189" s="31">
        <v>250</v>
      </c>
      <c r="H189" s="33">
        <v>3.2520325203252036E-2</v>
      </c>
      <c r="I189" s="36">
        <f t="shared" si="21"/>
        <v>1.9529821128204774</v>
      </c>
      <c r="J189" s="36">
        <f t="shared" si="22"/>
        <v>0.97458914262710783</v>
      </c>
      <c r="K189" s="36">
        <f t="shared" si="23"/>
        <v>1.8989587256001299</v>
      </c>
      <c r="L189" s="36">
        <f t="shared" si="24"/>
        <v>0.97121504849672002</v>
      </c>
      <c r="M189" s="36">
        <f t="shared" si="25"/>
        <v>27.504244405274051</v>
      </c>
      <c r="N189" s="35">
        <v>28.35</v>
      </c>
      <c r="O189" s="31">
        <f t="shared" si="29"/>
        <v>0.71530252601024669</v>
      </c>
      <c r="P189" s="31">
        <f t="shared" si="26"/>
        <v>0.71530252601024669</v>
      </c>
      <c r="Q189" s="31">
        <f t="shared" si="30"/>
        <v>2.9832648843948879E-2</v>
      </c>
      <c r="R189" s="38">
        <f t="shared" si="27"/>
        <v>0.84575559472595074</v>
      </c>
      <c r="S189" s="37">
        <f t="shared" si="28"/>
        <v>0</v>
      </c>
    </row>
    <row r="190" spans="1:19" x14ac:dyDescent="0.25">
      <c r="A190" s="31">
        <f t="shared" si="31"/>
        <v>116</v>
      </c>
      <c r="B190" s="31">
        <v>57</v>
      </c>
      <c r="C190" s="31">
        <v>63</v>
      </c>
      <c r="D190" s="35">
        <v>0.29950857738493686</v>
      </c>
      <c r="E190" s="35">
        <v>272.60000000000002</v>
      </c>
      <c r="F190" s="31">
        <v>6.25E-2</v>
      </c>
      <c r="G190" s="31">
        <v>250</v>
      </c>
      <c r="H190" s="33">
        <v>2.8455284552845527E-2</v>
      </c>
      <c r="I190" s="36">
        <f t="shared" si="21"/>
        <v>1.7734303726834795</v>
      </c>
      <c r="J190" s="36">
        <f t="shared" si="22"/>
        <v>0.96192129007057958</v>
      </c>
      <c r="K190" s="36">
        <f t="shared" si="23"/>
        <v>1.7229071865271175</v>
      </c>
      <c r="L190" s="36">
        <f t="shared" si="24"/>
        <v>0.95754734472730829</v>
      </c>
      <c r="M190" s="36">
        <f t="shared" si="25"/>
        <v>23.258267920906604</v>
      </c>
      <c r="N190" s="35">
        <v>23.45</v>
      </c>
      <c r="O190" s="31">
        <f t="shared" si="29"/>
        <v>3.6761190153475863E-2</v>
      </c>
      <c r="P190" s="31">
        <f t="shared" si="26"/>
        <v>3.6761190153475863E-2</v>
      </c>
      <c r="Q190" s="31">
        <f t="shared" si="30"/>
        <v>8.1762080636842201E-3</v>
      </c>
      <c r="R190" s="38">
        <f t="shared" si="27"/>
        <v>0.19173207909339496</v>
      </c>
      <c r="S190" s="37">
        <f t="shared" si="28"/>
        <v>0</v>
      </c>
    </row>
    <row r="191" spans="1:19" x14ac:dyDescent="0.25">
      <c r="A191" s="31">
        <f t="shared" si="31"/>
        <v>117</v>
      </c>
      <c r="B191" s="31">
        <v>58</v>
      </c>
      <c r="C191" s="31">
        <v>63</v>
      </c>
      <c r="D191" s="35">
        <v>0.29855837844828853</v>
      </c>
      <c r="E191" s="35">
        <v>273.3</v>
      </c>
      <c r="F191" s="31">
        <v>6.25E-2</v>
      </c>
      <c r="G191" s="31">
        <v>250</v>
      </c>
      <c r="H191" s="33">
        <v>2.4390243902439025E-2</v>
      </c>
      <c r="I191" s="36">
        <f t="shared" si="21"/>
        <v>1.9671141717164373</v>
      </c>
      <c r="J191" s="36">
        <f t="shared" si="22"/>
        <v>0.97541497509557296</v>
      </c>
      <c r="K191" s="36">
        <f t="shared" si="23"/>
        <v>1.920487186610806</v>
      </c>
      <c r="L191" s="36">
        <f t="shared" si="24"/>
        <v>0.97260180493989901</v>
      </c>
      <c r="M191" s="36">
        <f t="shared" si="25"/>
        <v>23.800835265477758</v>
      </c>
      <c r="N191" s="35">
        <v>24.1</v>
      </c>
      <c r="O191" s="31">
        <f t="shared" si="29"/>
        <v>8.9499538381764276E-2</v>
      </c>
      <c r="P191" s="31">
        <f t="shared" si="26"/>
        <v>8.9499538381764276E-2</v>
      </c>
      <c r="Q191" s="31">
        <f t="shared" si="30"/>
        <v>1.2413474461503869E-2</v>
      </c>
      <c r="R191" s="38">
        <f t="shared" si="27"/>
        <v>0.29916473452224324</v>
      </c>
      <c r="S191" s="37">
        <f t="shared" si="28"/>
        <v>0</v>
      </c>
    </row>
    <row r="192" spans="1:19" x14ac:dyDescent="0.25">
      <c r="A192" s="31">
        <f t="shared" si="31"/>
        <v>118</v>
      </c>
      <c r="B192" s="31">
        <v>59</v>
      </c>
      <c r="C192" s="31">
        <v>63</v>
      </c>
      <c r="D192" s="35">
        <v>0.2985517080518944</v>
      </c>
      <c r="E192" s="35">
        <v>268.64999999999998</v>
      </c>
      <c r="F192" s="31">
        <v>6.25E-2</v>
      </c>
      <c r="G192" s="31">
        <v>250</v>
      </c>
      <c r="H192" s="33">
        <v>2.032520325203252E-2</v>
      </c>
      <c r="I192" s="36">
        <f t="shared" si="21"/>
        <v>1.7415086690544495</v>
      </c>
      <c r="J192" s="36">
        <f t="shared" si="22"/>
        <v>0.95920277248486163</v>
      </c>
      <c r="K192" s="36">
        <f t="shared" si="23"/>
        <v>1.6989452008114116</v>
      </c>
      <c r="L192" s="36">
        <f t="shared" si="24"/>
        <v>0.95533524537292647</v>
      </c>
      <c r="M192" s="36">
        <f t="shared" si="25"/>
        <v>19.159217470158353</v>
      </c>
      <c r="N192" s="35">
        <v>19.75</v>
      </c>
      <c r="O192" s="31">
        <f t="shared" si="29"/>
        <v>0.34902399756609642</v>
      </c>
      <c r="P192" s="31">
        <f t="shared" si="26"/>
        <v>0.34902399756609642</v>
      </c>
      <c r="Q192" s="31">
        <f t="shared" si="30"/>
        <v>2.991303948565301E-2</v>
      </c>
      <c r="R192" s="38">
        <f t="shared" si="27"/>
        <v>0.59078252984164692</v>
      </c>
      <c r="S192" s="37">
        <f t="shared" si="28"/>
        <v>0</v>
      </c>
    </row>
    <row r="193" spans="1:19" x14ac:dyDescent="0.25">
      <c r="A193" s="31">
        <f t="shared" si="31"/>
        <v>119</v>
      </c>
      <c r="B193" s="31">
        <v>60</v>
      </c>
      <c r="C193" s="31">
        <v>63</v>
      </c>
      <c r="D193" s="35">
        <v>0.2992698138430499</v>
      </c>
      <c r="E193" s="35">
        <v>273.05</v>
      </c>
      <c r="F193" s="31">
        <v>6.25E-2</v>
      </c>
      <c r="G193" s="31">
        <v>250</v>
      </c>
      <c r="H193" s="33">
        <v>1.6260162601626018E-2</v>
      </c>
      <c r="I193" s="36">
        <f t="shared" si="21"/>
        <v>2.3567846527908221</v>
      </c>
      <c r="J193" s="36">
        <f t="shared" si="22"/>
        <v>0.99078303327593631</v>
      </c>
      <c r="K193" s="36">
        <f t="shared" si="23"/>
        <v>2.3186231599449965</v>
      </c>
      <c r="L193" s="36">
        <f t="shared" si="24"/>
        <v>0.98979226089409011</v>
      </c>
      <c r="M193" s="36">
        <f t="shared" si="25"/>
        <v>23.336585886456277</v>
      </c>
      <c r="N193" s="35">
        <v>22.65</v>
      </c>
      <c r="O193" s="31">
        <f t="shared" si="29"/>
        <v>0.47140017948095331</v>
      </c>
      <c r="P193" s="31">
        <f t="shared" si="26"/>
        <v>0.47140017948095331</v>
      </c>
      <c r="Q193" s="31">
        <f t="shared" si="30"/>
        <v>3.0312842669151355E-2</v>
      </c>
      <c r="R193" s="38">
        <f t="shared" si="27"/>
        <v>-0.68658588645627816</v>
      </c>
      <c r="S193" s="37">
        <f t="shared" si="28"/>
        <v>1</v>
      </c>
    </row>
    <row r="194" spans="1:19" x14ac:dyDescent="0.25">
      <c r="A194" s="31">
        <f t="shared" si="31"/>
        <v>120</v>
      </c>
      <c r="B194" s="31">
        <v>61</v>
      </c>
      <c r="C194" s="31">
        <v>63</v>
      </c>
      <c r="D194" s="35">
        <v>0.30028128377842234</v>
      </c>
      <c r="E194" s="35">
        <v>268.45</v>
      </c>
      <c r="F194" s="31">
        <v>6.25E-2</v>
      </c>
      <c r="G194" s="31">
        <v>250</v>
      </c>
      <c r="H194" s="33">
        <v>1.2195121951219513E-2</v>
      </c>
      <c r="I194" s="36">
        <f t="shared" si="21"/>
        <v>2.1868101968380635</v>
      </c>
      <c r="J194" s="36">
        <f t="shared" si="22"/>
        <v>0.98562180861005733</v>
      </c>
      <c r="K194" s="36">
        <f t="shared" si="23"/>
        <v>2.1536496764186981</v>
      </c>
      <c r="L194" s="36">
        <f t="shared" si="24"/>
        <v>0.98436617229995105</v>
      </c>
      <c r="M194" s="36">
        <f t="shared" si="25"/>
        <v>18.686129755841762</v>
      </c>
      <c r="N194" s="35">
        <v>18.850000000000001</v>
      </c>
      <c r="O194" s="31">
        <f t="shared" si="29"/>
        <v>2.6853456920481054E-2</v>
      </c>
      <c r="P194" s="31">
        <f t="shared" si="26"/>
        <v>2.6853456920481054E-2</v>
      </c>
      <c r="Q194" s="31">
        <f t="shared" si="30"/>
        <v>8.6933816529570062E-3</v>
      </c>
      <c r="R194" s="38">
        <f t="shared" si="27"/>
        <v>0.16387024415823959</v>
      </c>
      <c r="S194" s="37">
        <f t="shared" si="28"/>
        <v>0</v>
      </c>
    </row>
    <row r="195" spans="1:19" x14ac:dyDescent="0.25">
      <c r="A195" s="31">
        <f t="shared" si="31"/>
        <v>121</v>
      </c>
      <c r="B195" s="31">
        <v>62</v>
      </c>
      <c r="C195" s="31">
        <v>63</v>
      </c>
      <c r="D195" s="35">
        <v>0.30069078248505443</v>
      </c>
      <c r="E195" s="35">
        <v>267.39999999999998</v>
      </c>
      <c r="F195" s="31">
        <v>6.25E-2</v>
      </c>
      <c r="G195" s="31">
        <v>250</v>
      </c>
      <c r="H195" s="33">
        <v>8.130081300813009E-3</v>
      </c>
      <c r="I195" s="36">
        <f t="shared" ref="I195:I258" si="32">(LN(E195/G195)+(F195+(D195^2)/2)*H195)/(D195*H195^0.5)</f>
        <v>2.5139965726182893</v>
      </c>
      <c r="J195" s="36">
        <f t="shared" ref="J195:J258" si="33">NORMSDIST(I195)</f>
        <v>0.99403142030091518</v>
      </c>
      <c r="K195" s="36">
        <f t="shared" ref="K195:K258" si="34">I195-(D195*H195^(0.5))</f>
        <v>2.4868841978191729</v>
      </c>
      <c r="L195" s="36">
        <f t="shared" ref="L195:L258" si="35">NORMSDIST(K195)</f>
        <v>0.99355663305573483</v>
      </c>
      <c r="M195" s="36">
        <f t="shared" ref="M195:M258" si="36">(E195*J195)-(G195*(EXP(-F195*H195))*L195)</f>
        <v>17.541025466578674</v>
      </c>
      <c r="N195" s="35">
        <v>17.75</v>
      </c>
      <c r="O195" s="31">
        <f t="shared" si="29"/>
        <v>4.3670355618660985E-2</v>
      </c>
      <c r="P195" s="31">
        <f t="shared" ref="P195:P258" si="37">(M195-N195)^2</f>
        <v>4.3670355618660985E-2</v>
      </c>
      <c r="Q195" s="31">
        <f t="shared" si="30"/>
        <v>1.1773213150497251E-2</v>
      </c>
      <c r="R195" s="38">
        <f t="shared" ref="R195:R258" si="38">N195-M195</f>
        <v>0.20897453342132621</v>
      </c>
      <c r="S195" s="37">
        <f t="shared" ref="S195:S258" si="39">IF(R195&lt;0,1,0)</f>
        <v>0</v>
      </c>
    </row>
    <row r="196" spans="1:19" x14ac:dyDescent="0.25">
      <c r="A196" s="31">
        <f>$A$195+B196</f>
        <v>122</v>
      </c>
      <c r="B196" s="31">
        <v>1</v>
      </c>
      <c r="C196" s="31">
        <v>19</v>
      </c>
      <c r="D196" s="35">
        <v>0.30054627954974295</v>
      </c>
      <c r="E196" s="35">
        <v>261.7</v>
      </c>
      <c r="F196" s="31">
        <v>6.25E-2</v>
      </c>
      <c r="G196" s="31">
        <v>250</v>
      </c>
      <c r="H196" s="33">
        <v>4.0650406504065045E-3</v>
      </c>
      <c r="I196" s="36">
        <f t="shared" si="32"/>
        <v>2.4097294072632254</v>
      </c>
      <c r="J196" s="36">
        <f t="shared" si="33"/>
        <v>0.99201782201233557</v>
      </c>
      <c r="K196" s="36">
        <f t="shared" si="34"/>
        <v>2.3905672763593513</v>
      </c>
      <c r="L196" s="36">
        <f t="shared" si="35"/>
        <v>0.99158881660176867</v>
      </c>
      <c r="M196" s="36">
        <f t="shared" si="36"/>
        <v>11.776833883349269</v>
      </c>
      <c r="N196" s="35">
        <v>11.7</v>
      </c>
      <c r="O196" s="31">
        <f t="shared" ref="O196:O259" si="40">(N196-M196)^2</f>
        <v>5.9034456305292115E-3</v>
      </c>
      <c r="P196" s="31">
        <f t="shared" si="37"/>
        <v>5.9034456305292115E-3</v>
      </c>
      <c r="Q196" s="31">
        <f t="shared" ref="Q196:Q259" si="41">ABS(N196-M196)/N196</f>
        <v>6.5669985768606739E-3</v>
      </c>
      <c r="R196" s="38">
        <f t="shared" si="38"/>
        <v>-7.6833883349269883E-2</v>
      </c>
      <c r="S196" s="37">
        <f t="shared" si="39"/>
        <v>1</v>
      </c>
    </row>
    <row r="197" spans="1:19" x14ac:dyDescent="0.25">
      <c r="A197" s="31">
        <f t="shared" ref="A197:A260" si="42">$A$195+B197</f>
        <v>122</v>
      </c>
      <c r="B197" s="31">
        <v>1</v>
      </c>
      <c r="C197" s="31">
        <v>42</v>
      </c>
      <c r="D197" s="35">
        <v>0.30146242765591336</v>
      </c>
      <c r="E197" s="35">
        <v>258.85000000000002</v>
      </c>
      <c r="F197" s="31">
        <v>6.25E-2</v>
      </c>
      <c r="G197" s="31">
        <v>280</v>
      </c>
      <c r="H197" s="33">
        <v>7.3170731707317069E-2</v>
      </c>
      <c r="I197" s="36">
        <f t="shared" si="32"/>
        <v>-0.86629572720810244</v>
      </c>
      <c r="J197" s="36">
        <f t="shared" si="33"/>
        <v>0.19316400441958523</v>
      </c>
      <c r="K197" s="36">
        <f t="shared" si="34"/>
        <v>-0.94784158231124183</v>
      </c>
      <c r="L197" s="36">
        <f t="shared" si="35"/>
        <v>0.17160505403889789</v>
      </c>
      <c r="M197" s="36">
        <f t="shared" si="36"/>
        <v>2.1703239070213201</v>
      </c>
      <c r="N197" s="35">
        <v>2.2999999999999998</v>
      </c>
      <c r="O197" s="31">
        <f t="shared" si="40"/>
        <v>1.68158890902152E-2</v>
      </c>
      <c r="P197" s="31">
        <f t="shared" si="37"/>
        <v>1.68158890902152E-2</v>
      </c>
      <c r="Q197" s="31">
        <f t="shared" si="41"/>
        <v>5.6380909990730338E-2</v>
      </c>
      <c r="R197" s="38">
        <f t="shared" si="38"/>
        <v>0.12967609297867977</v>
      </c>
      <c r="S197" s="37">
        <f t="shared" si="39"/>
        <v>0</v>
      </c>
    </row>
    <row r="198" spans="1:19" x14ac:dyDescent="0.25">
      <c r="A198" s="31">
        <f t="shared" si="42"/>
        <v>123</v>
      </c>
      <c r="B198" s="31">
        <v>2</v>
      </c>
      <c r="C198" s="31">
        <v>19</v>
      </c>
      <c r="D198" s="35">
        <v>0.30146242765591336</v>
      </c>
      <c r="E198" s="35">
        <v>258.85000000000002</v>
      </c>
      <c r="F198" s="31">
        <v>6.25E-2</v>
      </c>
      <c r="G198" s="31">
        <v>280</v>
      </c>
      <c r="H198" s="33">
        <v>0.16666666666666666</v>
      </c>
      <c r="I198" s="36">
        <f t="shared" si="32"/>
        <v>-0.49199760585028157</v>
      </c>
      <c r="J198" s="36">
        <f t="shared" si="33"/>
        <v>0.31136051801954318</v>
      </c>
      <c r="K198" s="36">
        <f t="shared" si="34"/>
        <v>-0.61506912657989421</v>
      </c>
      <c r="L198" s="36">
        <f t="shared" si="35"/>
        <v>0.26925453497094504</v>
      </c>
      <c r="M198" s="36">
        <f t="shared" si="36"/>
        <v>5.985649951639104</v>
      </c>
      <c r="N198" s="35">
        <v>8</v>
      </c>
      <c r="O198" s="31">
        <f t="shared" si="40"/>
        <v>4.0576061173315443</v>
      </c>
      <c r="P198" s="31">
        <f t="shared" si="37"/>
        <v>4.0576061173315443</v>
      </c>
      <c r="Q198" s="31">
        <f t="shared" si="41"/>
        <v>0.251793756045112</v>
      </c>
      <c r="R198" s="38">
        <f t="shared" si="38"/>
        <v>2.014350048360896</v>
      </c>
      <c r="S198" s="37">
        <f t="shared" si="39"/>
        <v>0</v>
      </c>
    </row>
    <row r="199" spans="1:19" x14ac:dyDescent="0.25">
      <c r="A199" s="31">
        <f t="shared" si="42"/>
        <v>123</v>
      </c>
      <c r="B199" s="31">
        <v>2</v>
      </c>
      <c r="C199" s="31">
        <v>42</v>
      </c>
      <c r="D199" s="35">
        <v>0.30169814337450324</v>
      </c>
      <c r="E199" s="35">
        <v>257.5</v>
      </c>
      <c r="F199" s="31">
        <v>6.25E-2</v>
      </c>
      <c r="G199" s="31">
        <v>280</v>
      </c>
      <c r="H199" s="33">
        <v>6.910569105691057E-2</v>
      </c>
      <c r="I199" s="36">
        <f t="shared" si="32"/>
        <v>-0.9621162024187172</v>
      </c>
      <c r="J199" s="36">
        <f t="shared" si="33"/>
        <v>0.16799561806647248</v>
      </c>
      <c r="K199" s="36">
        <f t="shared" si="34"/>
        <v>-1.0414264936640598</v>
      </c>
      <c r="L199" s="36">
        <f t="shared" si="35"/>
        <v>0.1488388259189837</v>
      </c>
      <c r="M199" s="36">
        <f t="shared" si="36"/>
        <v>1.7636104118855016</v>
      </c>
      <c r="N199" s="35">
        <v>1.95</v>
      </c>
      <c r="O199" s="31">
        <f t="shared" si="40"/>
        <v>3.4741078557492346E-2</v>
      </c>
      <c r="P199" s="31">
        <f t="shared" si="37"/>
        <v>3.4741078557492346E-2</v>
      </c>
      <c r="Q199" s="31">
        <f t="shared" si="41"/>
        <v>9.5584404161281208E-2</v>
      </c>
      <c r="R199" s="38">
        <f t="shared" si="38"/>
        <v>0.18638958811449835</v>
      </c>
      <c r="S199" s="37">
        <f t="shared" si="39"/>
        <v>0</v>
      </c>
    </row>
    <row r="200" spans="1:19" x14ac:dyDescent="0.25">
      <c r="A200" s="31">
        <f t="shared" si="42"/>
        <v>124</v>
      </c>
      <c r="B200" s="31">
        <v>3</v>
      </c>
      <c r="C200" s="31">
        <v>19</v>
      </c>
      <c r="D200" s="35">
        <v>0.30169814337450324</v>
      </c>
      <c r="E200" s="35">
        <v>257.5</v>
      </c>
      <c r="F200" s="31">
        <v>6.25E-2</v>
      </c>
      <c r="G200" s="31">
        <v>280</v>
      </c>
      <c r="H200" s="33">
        <v>0.16260162601626016</v>
      </c>
      <c r="I200" s="36">
        <f t="shared" si="32"/>
        <v>-0.54421402777144323</v>
      </c>
      <c r="J200" s="36">
        <f t="shared" si="33"/>
        <v>0.29314709990934268</v>
      </c>
      <c r="K200" s="36">
        <f t="shared" si="34"/>
        <v>-0.66587046105237491</v>
      </c>
      <c r="L200" s="36">
        <f t="shared" si="35"/>
        <v>0.2527469513314381</v>
      </c>
      <c r="M200" s="36">
        <f t="shared" si="36"/>
        <v>5.4317883794430912</v>
      </c>
      <c r="N200" s="35">
        <v>6.45</v>
      </c>
      <c r="O200" s="31">
        <f t="shared" si="40"/>
        <v>1.0367549042371267</v>
      </c>
      <c r="P200" s="31">
        <f t="shared" si="37"/>
        <v>1.0367549042371267</v>
      </c>
      <c r="Q200" s="31">
        <f t="shared" si="41"/>
        <v>0.15786226675300913</v>
      </c>
      <c r="R200" s="38">
        <f t="shared" si="38"/>
        <v>1.0182116205569089</v>
      </c>
      <c r="S200" s="37">
        <f t="shared" si="39"/>
        <v>0</v>
      </c>
    </row>
    <row r="201" spans="1:19" x14ac:dyDescent="0.25">
      <c r="A201" s="31">
        <f t="shared" si="42"/>
        <v>124</v>
      </c>
      <c r="B201" s="31">
        <v>3</v>
      </c>
      <c r="C201" s="31">
        <v>42</v>
      </c>
      <c r="D201" s="35">
        <v>0.30150561016842914</v>
      </c>
      <c r="E201" s="35">
        <v>257.45</v>
      </c>
      <c r="F201" s="31">
        <v>6.25E-2</v>
      </c>
      <c r="G201" s="31">
        <v>280</v>
      </c>
      <c r="H201" s="33">
        <v>6.5040650406504072E-2</v>
      </c>
      <c r="I201" s="36">
        <f t="shared" si="32"/>
        <v>-1.0006446985008068</v>
      </c>
      <c r="J201" s="36">
        <f t="shared" si="33"/>
        <v>0.15849930605400792</v>
      </c>
      <c r="K201" s="36">
        <f t="shared" si="34"/>
        <v>-1.0775378808613441</v>
      </c>
      <c r="L201" s="36">
        <f t="shared" si="35"/>
        <v>0.14062001847628292</v>
      </c>
      <c r="M201" s="36">
        <f t="shared" si="36"/>
        <v>1.5917716005256466</v>
      </c>
      <c r="N201" s="35">
        <v>1.65</v>
      </c>
      <c r="O201" s="31">
        <f t="shared" si="40"/>
        <v>3.39054650534487E-3</v>
      </c>
      <c r="P201" s="31">
        <f t="shared" si="37"/>
        <v>3.39054650534487E-3</v>
      </c>
      <c r="Q201" s="31">
        <f t="shared" si="41"/>
        <v>3.5289939075365651E-2</v>
      </c>
      <c r="R201" s="38">
        <f t="shared" si="38"/>
        <v>5.8228399474353321E-2</v>
      </c>
      <c r="S201" s="37">
        <f t="shared" si="39"/>
        <v>0</v>
      </c>
    </row>
    <row r="202" spans="1:19" x14ac:dyDescent="0.25">
      <c r="A202" s="31">
        <f t="shared" si="42"/>
        <v>125</v>
      </c>
      <c r="B202" s="31">
        <v>4</v>
      </c>
      <c r="C202" s="31">
        <v>19</v>
      </c>
      <c r="D202" s="35">
        <v>0.30150561016842914</v>
      </c>
      <c r="E202" s="35">
        <v>257.45</v>
      </c>
      <c r="F202" s="31">
        <v>6.25E-2</v>
      </c>
      <c r="G202" s="31">
        <v>280</v>
      </c>
      <c r="H202" s="33">
        <v>0.15853658536585366</v>
      </c>
      <c r="I202" s="36">
        <f t="shared" si="32"/>
        <v>-0.55685061412054337</v>
      </c>
      <c r="J202" s="36">
        <f t="shared" si="33"/>
        <v>0.28881474957722342</v>
      </c>
      <c r="K202" s="36">
        <f t="shared" si="34"/>
        <v>-0.67690005660355301</v>
      </c>
      <c r="L202" s="36">
        <f t="shared" si="35"/>
        <v>0.24923468409795341</v>
      </c>
      <c r="M202" s="36">
        <f t="shared" si="36"/>
        <v>5.2577055448992809</v>
      </c>
      <c r="N202" s="35">
        <v>6.5</v>
      </c>
      <c r="O202" s="31">
        <f t="shared" si="40"/>
        <v>1.5432955131739927</v>
      </c>
      <c r="P202" s="31">
        <f t="shared" si="37"/>
        <v>1.5432955131739927</v>
      </c>
      <c r="Q202" s="31">
        <f t="shared" si="41"/>
        <v>0.19112222386164909</v>
      </c>
      <c r="R202" s="38">
        <f t="shared" si="38"/>
        <v>1.2422944551007191</v>
      </c>
      <c r="S202" s="37">
        <f t="shared" si="39"/>
        <v>0</v>
      </c>
    </row>
    <row r="203" spans="1:19" x14ac:dyDescent="0.25">
      <c r="A203" s="31">
        <f t="shared" si="42"/>
        <v>125</v>
      </c>
      <c r="B203" s="31">
        <v>4</v>
      </c>
      <c r="C203" s="31">
        <v>42</v>
      </c>
      <c r="D203" s="35">
        <v>0.30113726278913006</v>
      </c>
      <c r="E203" s="35">
        <v>256.45</v>
      </c>
      <c r="F203" s="31">
        <v>6.25E-2</v>
      </c>
      <c r="G203" s="31">
        <v>280</v>
      </c>
      <c r="H203" s="33">
        <v>6.097560975609756E-2</v>
      </c>
      <c r="I203" s="36">
        <f t="shared" si="32"/>
        <v>-1.0930550108600317</v>
      </c>
      <c r="J203" s="36">
        <f t="shared" si="33"/>
        <v>0.13718482366262172</v>
      </c>
      <c r="K203" s="36">
        <f t="shared" si="34"/>
        <v>-1.167415557637749</v>
      </c>
      <c r="L203" s="36">
        <f t="shared" si="35"/>
        <v>0.12152129566243215</v>
      </c>
      <c r="M203" s="36">
        <f t="shared" si="36"/>
        <v>1.2845105820239837</v>
      </c>
      <c r="N203" s="35">
        <v>1.4</v>
      </c>
      <c r="O203" s="31">
        <f t="shared" si="40"/>
        <v>1.3337805664438972E-2</v>
      </c>
      <c r="P203" s="31">
        <f t="shared" si="37"/>
        <v>1.3337805664438972E-2</v>
      </c>
      <c r="Q203" s="31">
        <f t="shared" si="41"/>
        <v>8.2492441411440146E-2</v>
      </c>
      <c r="R203" s="38">
        <f t="shared" si="38"/>
        <v>0.1154894179760162</v>
      </c>
      <c r="S203" s="37">
        <f t="shared" si="39"/>
        <v>0</v>
      </c>
    </row>
    <row r="204" spans="1:19" x14ac:dyDescent="0.25">
      <c r="A204" s="31">
        <f t="shared" si="42"/>
        <v>126</v>
      </c>
      <c r="B204" s="31">
        <v>5</v>
      </c>
      <c r="C204" s="31">
        <v>19</v>
      </c>
      <c r="D204" s="35">
        <v>0.30113726278913006</v>
      </c>
      <c r="E204" s="35">
        <v>256.45</v>
      </c>
      <c r="F204" s="31">
        <v>6.25E-2</v>
      </c>
      <c r="G204" s="31">
        <v>280</v>
      </c>
      <c r="H204" s="33">
        <v>0.15447154471544716</v>
      </c>
      <c r="I204" s="36">
        <f t="shared" si="32"/>
        <v>-0.6015550352443052</v>
      </c>
      <c r="J204" s="36">
        <f t="shared" si="33"/>
        <v>0.27373518361641763</v>
      </c>
      <c r="K204" s="36">
        <f t="shared" si="34"/>
        <v>-0.71991061667841161</v>
      </c>
      <c r="L204" s="36">
        <f t="shared" si="35"/>
        <v>0.23579001543288391</v>
      </c>
      <c r="M204" s="36">
        <f t="shared" si="36"/>
        <v>4.8125163544161467</v>
      </c>
      <c r="N204" s="35">
        <v>5.6</v>
      </c>
      <c r="O204" s="31">
        <f t="shared" si="40"/>
        <v>0.62013049206203541</v>
      </c>
      <c r="P204" s="31">
        <f t="shared" si="37"/>
        <v>0.62013049206203541</v>
      </c>
      <c r="Q204" s="31">
        <f t="shared" si="41"/>
        <v>0.14062207956854519</v>
      </c>
      <c r="R204" s="38">
        <f t="shared" si="38"/>
        <v>0.78748364558385298</v>
      </c>
      <c r="S204" s="37">
        <f t="shared" si="39"/>
        <v>0</v>
      </c>
    </row>
    <row r="205" spans="1:19" x14ac:dyDescent="0.25">
      <c r="A205" s="31">
        <f t="shared" si="42"/>
        <v>127</v>
      </c>
      <c r="B205" s="31">
        <v>6</v>
      </c>
      <c r="C205" s="31">
        <v>19</v>
      </c>
      <c r="D205" s="35">
        <v>0.30114139549685959</v>
      </c>
      <c r="E205" s="35">
        <v>257.2</v>
      </c>
      <c r="F205" s="31">
        <v>6.25E-2</v>
      </c>
      <c r="G205" s="31">
        <v>280</v>
      </c>
      <c r="H205" s="33">
        <v>5.6910569105691054E-2</v>
      </c>
      <c r="I205" s="36">
        <f t="shared" si="32"/>
        <v>-1.0968553952069398</v>
      </c>
      <c r="J205" s="36">
        <f t="shared" si="33"/>
        <v>0.1363523050137051</v>
      </c>
      <c r="K205" s="36">
        <f t="shared" si="34"/>
        <v>-1.1686954943302945</v>
      </c>
      <c r="L205" s="36">
        <f t="shared" si="35"/>
        <v>0.12126316896685467</v>
      </c>
      <c r="M205" s="36">
        <f t="shared" si="36"/>
        <v>1.2366812380388907</v>
      </c>
      <c r="N205" s="35">
        <v>1.45</v>
      </c>
      <c r="O205" s="31">
        <f t="shared" si="40"/>
        <v>4.5504894204620373E-2</v>
      </c>
      <c r="P205" s="31">
        <f t="shared" si="37"/>
        <v>4.5504894204620373E-2</v>
      </c>
      <c r="Q205" s="31">
        <f t="shared" si="41"/>
        <v>0.14711638755938566</v>
      </c>
      <c r="R205" s="38">
        <f t="shared" si="38"/>
        <v>0.21331876196110922</v>
      </c>
      <c r="S205" s="37">
        <f t="shared" si="39"/>
        <v>0</v>
      </c>
    </row>
    <row r="206" spans="1:19" x14ac:dyDescent="0.25">
      <c r="A206" s="31">
        <f t="shared" si="42"/>
        <v>127</v>
      </c>
      <c r="B206" s="31">
        <v>6</v>
      </c>
      <c r="C206" s="31">
        <v>42</v>
      </c>
      <c r="D206" s="35">
        <v>0.29985675184699195</v>
      </c>
      <c r="E206" s="35">
        <v>261.55</v>
      </c>
      <c r="F206" s="31">
        <v>6.25E-2</v>
      </c>
      <c r="G206" s="31">
        <v>280</v>
      </c>
      <c r="H206" s="33">
        <v>5.2845528455284556E-2</v>
      </c>
      <c r="I206" s="36">
        <f t="shared" si="32"/>
        <v>-0.90648654151965802</v>
      </c>
      <c r="J206" s="36">
        <f t="shared" si="33"/>
        <v>0.18233919260457213</v>
      </c>
      <c r="K206" s="36">
        <f t="shared" si="34"/>
        <v>-0.97541807734151564</v>
      </c>
      <c r="L206" s="36">
        <f t="shared" si="35"/>
        <v>0.16467646010497242</v>
      </c>
      <c r="M206" s="36">
        <f t="shared" si="36"/>
        <v>1.7334480288679472</v>
      </c>
      <c r="N206" s="35">
        <v>1.6</v>
      </c>
      <c r="O206" s="31">
        <f t="shared" si="40"/>
        <v>1.7808376408740459E-2</v>
      </c>
      <c r="P206" s="31">
        <f t="shared" si="37"/>
        <v>1.7808376408740459E-2</v>
      </c>
      <c r="Q206" s="31">
        <f t="shared" si="41"/>
        <v>8.3405018042466972E-2</v>
      </c>
      <c r="R206" s="38">
        <f t="shared" si="38"/>
        <v>-0.13344802886794715</v>
      </c>
      <c r="S206" s="37">
        <f t="shared" si="39"/>
        <v>1</v>
      </c>
    </row>
    <row r="207" spans="1:19" x14ac:dyDescent="0.25">
      <c r="A207" s="31">
        <f t="shared" si="42"/>
        <v>128</v>
      </c>
      <c r="B207" s="31">
        <v>7</v>
      </c>
      <c r="C207" s="31">
        <v>19</v>
      </c>
      <c r="D207" s="35">
        <v>0.29985675184699195</v>
      </c>
      <c r="E207" s="35">
        <v>261.55</v>
      </c>
      <c r="F207" s="31">
        <v>6.25E-2</v>
      </c>
      <c r="G207" s="31">
        <v>280</v>
      </c>
      <c r="H207" s="33">
        <v>0.14634146341463414</v>
      </c>
      <c r="I207" s="36">
        <f t="shared" si="32"/>
        <v>-0.45714555272816343</v>
      </c>
      <c r="J207" s="36">
        <f t="shared" si="33"/>
        <v>0.32378321512838193</v>
      </c>
      <c r="K207" s="36">
        <f t="shared" si="34"/>
        <v>-0.57185456206763596</v>
      </c>
      <c r="L207" s="36">
        <f t="shared" si="35"/>
        <v>0.28371025462150712</v>
      </c>
      <c r="M207" s="36">
        <f t="shared" si="36"/>
        <v>5.9698910206307545</v>
      </c>
      <c r="N207" s="35">
        <v>6</v>
      </c>
      <c r="O207" s="31">
        <f t="shared" si="40"/>
        <v>9.0655063865765139E-4</v>
      </c>
      <c r="P207" s="31">
        <f t="shared" si="37"/>
        <v>9.0655063865765139E-4</v>
      </c>
      <c r="Q207" s="31">
        <f t="shared" si="41"/>
        <v>5.0181632282075839E-3</v>
      </c>
      <c r="R207" s="38">
        <f t="shared" si="38"/>
        <v>3.0108979369245503E-2</v>
      </c>
      <c r="S207" s="37">
        <f t="shared" si="39"/>
        <v>0</v>
      </c>
    </row>
    <row r="208" spans="1:19" x14ac:dyDescent="0.25">
      <c r="A208" s="31">
        <f t="shared" si="42"/>
        <v>128</v>
      </c>
      <c r="B208" s="31">
        <v>7</v>
      </c>
      <c r="C208" s="31">
        <v>42</v>
      </c>
      <c r="D208" s="35">
        <v>0.29981828615436673</v>
      </c>
      <c r="E208" s="35">
        <v>263.75</v>
      </c>
      <c r="F208" s="31">
        <v>6.25E-2</v>
      </c>
      <c r="G208" s="31">
        <v>280</v>
      </c>
      <c r="H208" s="33">
        <v>4.878048780487805E-2</v>
      </c>
      <c r="I208" s="36">
        <f t="shared" si="32"/>
        <v>-0.82373418693763067</v>
      </c>
      <c r="J208" s="36">
        <f t="shared" si="33"/>
        <v>0.2050453049271892</v>
      </c>
      <c r="K208" s="36">
        <f t="shared" si="34"/>
        <v>-0.88995296870797413</v>
      </c>
      <c r="L208" s="36">
        <f t="shared" si="35"/>
        <v>0.18674557014052404</v>
      </c>
      <c r="M208" s="36">
        <f t="shared" si="36"/>
        <v>1.9511137184528806</v>
      </c>
      <c r="N208" s="35">
        <v>1.65</v>
      </c>
      <c r="O208" s="31">
        <f t="shared" si="40"/>
        <v>9.0669471440520705E-2</v>
      </c>
      <c r="P208" s="31">
        <f t="shared" si="37"/>
        <v>9.0669471440520705E-2</v>
      </c>
      <c r="Q208" s="31">
        <f t="shared" si="41"/>
        <v>0.1824931626987156</v>
      </c>
      <c r="R208" s="38">
        <f t="shared" si="38"/>
        <v>-0.30111371845288071</v>
      </c>
      <c r="S208" s="37">
        <f t="shared" si="39"/>
        <v>1</v>
      </c>
    </row>
    <row r="209" spans="1:19" x14ac:dyDescent="0.25">
      <c r="A209" s="31">
        <f t="shared" si="42"/>
        <v>128</v>
      </c>
      <c r="B209" s="31">
        <v>7</v>
      </c>
      <c r="C209" s="31">
        <v>60</v>
      </c>
      <c r="D209" s="35">
        <v>0.29981828615436673</v>
      </c>
      <c r="E209" s="35">
        <v>263.75</v>
      </c>
      <c r="F209" s="31">
        <v>6.25E-2</v>
      </c>
      <c r="G209" s="31">
        <v>280</v>
      </c>
      <c r="H209" s="33">
        <v>0.14227642276422764</v>
      </c>
      <c r="I209" s="36">
        <f t="shared" si="32"/>
        <v>-0.3935000224223576</v>
      </c>
      <c r="J209" s="36">
        <f t="shared" si="33"/>
        <v>0.34697510371541707</v>
      </c>
      <c r="K209" s="36">
        <f t="shared" si="34"/>
        <v>-0.50659012185277974</v>
      </c>
      <c r="L209" s="36">
        <f t="shared" si="35"/>
        <v>0.30622122040322958</v>
      </c>
      <c r="M209" s="36">
        <f t="shared" si="36"/>
        <v>6.5318030462331507</v>
      </c>
      <c r="N209" s="35">
        <v>6.65</v>
      </c>
      <c r="O209" s="31">
        <f t="shared" si="40"/>
        <v>1.3970519879762803E-2</v>
      </c>
      <c r="P209" s="31">
        <f t="shared" si="37"/>
        <v>1.3970519879762803E-2</v>
      </c>
      <c r="Q209" s="31">
        <f t="shared" si="41"/>
        <v>1.7773978010052583E-2</v>
      </c>
      <c r="R209" s="38">
        <f t="shared" si="38"/>
        <v>0.11819695376684969</v>
      </c>
      <c r="S209" s="37">
        <f t="shared" si="39"/>
        <v>0</v>
      </c>
    </row>
    <row r="210" spans="1:19" x14ac:dyDescent="0.25">
      <c r="A210" s="31">
        <f t="shared" si="42"/>
        <v>129</v>
      </c>
      <c r="B210" s="31">
        <v>8</v>
      </c>
      <c r="C210" s="31">
        <v>19</v>
      </c>
      <c r="D210" s="35">
        <v>0.29981828615436673</v>
      </c>
      <c r="E210" s="35">
        <v>263.75</v>
      </c>
      <c r="F210" s="31">
        <v>6.25E-2</v>
      </c>
      <c r="G210" s="31">
        <v>280</v>
      </c>
      <c r="H210" s="33">
        <v>0.21544715447154472</v>
      </c>
      <c r="I210" s="36">
        <f t="shared" si="32"/>
        <v>-0.26327898053364335</v>
      </c>
      <c r="J210" s="36">
        <f t="shared" si="33"/>
        <v>0.3961677797284982</v>
      </c>
      <c r="K210" s="36">
        <f t="shared" si="34"/>
        <v>-0.40244349173497418</v>
      </c>
      <c r="L210" s="36">
        <f t="shared" si="35"/>
        <v>0.3436788338597338</v>
      </c>
      <c r="M210" s="36">
        <f t="shared" si="36"/>
        <v>9.5462742833702237</v>
      </c>
      <c r="N210" s="35">
        <v>9</v>
      </c>
      <c r="O210" s="31">
        <f t="shared" si="40"/>
        <v>0.29841559267165141</v>
      </c>
      <c r="P210" s="31">
        <f t="shared" si="37"/>
        <v>0.29841559267165141</v>
      </c>
      <c r="Q210" s="31">
        <f t="shared" si="41"/>
        <v>6.0697142596691518E-2</v>
      </c>
      <c r="R210" s="38">
        <f t="shared" si="38"/>
        <v>-0.54627428337022366</v>
      </c>
      <c r="S210" s="37">
        <f t="shared" si="39"/>
        <v>1</v>
      </c>
    </row>
    <row r="211" spans="1:19" x14ac:dyDescent="0.25">
      <c r="A211" s="31">
        <f t="shared" si="42"/>
        <v>129</v>
      </c>
      <c r="B211" s="31">
        <v>8</v>
      </c>
      <c r="C211" s="31">
        <v>42</v>
      </c>
      <c r="D211" s="35">
        <v>0.3009003362109075</v>
      </c>
      <c r="E211" s="35">
        <v>259.10000000000002</v>
      </c>
      <c r="F211" s="31">
        <v>6.25E-2</v>
      </c>
      <c r="G211" s="31">
        <v>280</v>
      </c>
      <c r="H211" s="33">
        <v>4.4715447154471545E-2</v>
      </c>
      <c r="I211" s="36">
        <f t="shared" si="32"/>
        <v>-1.1434584597690933</v>
      </c>
      <c r="J211" s="36">
        <f t="shared" si="33"/>
        <v>0.12642414620660361</v>
      </c>
      <c r="K211" s="36">
        <f t="shared" si="34"/>
        <v>-1.2070869270792259</v>
      </c>
      <c r="L211" s="36">
        <f t="shared" si="35"/>
        <v>0.11369933444611217</v>
      </c>
      <c r="M211" s="36">
        <f t="shared" si="36"/>
        <v>1.0095304673557486</v>
      </c>
      <c r="N211" s="35">
        <v>1</v>
      </c>
      <c r="O211" s="31">
        <f t="shared" si="40"/>
        <v>9.0829808018989412E-5</v>
      </c>
      <c r="P211" s="31">
        <f t="shared" si="37"/>
        <v>9.0829808018989412E-5</v>
      </c>
      <c r="Q211" s="31">
        <f t="shared" si="41"/>
        <v>9.5304673557485842E-3</v>
      </c>
      <c r="R211" s="38">
        <f t="shared" si="38"/>
        <v>-9.5304673557485842E-3</v>
      </c>
      <c r="S211" s="37">
        <f t="shared" si="39"/>
        <v>1</v>
      </c>
    </row>
    <row r="212" spans="1:19" x14ac:dyDescent="0.25">
      <c r="A212" s="31">
        <f t="shared" si="42"/>
        <v>130</v>
      </c>
      <c r="B212" s="31">
        <v>9</v>
      </c>
      <c r="C212" s="31">
        <v>19</v>
      </c>
      <c r="D212" s="35">
        <v>0.3009003362109075</v>
      </c>
      <c r="E212" s="35">
        <v>259.10000000000002</v>
      </c>
      <c r="F212" s="31">
        <v>6.25E-2</v>
      </c>
      <c r="G212" s="31">
        <v>280</v>
      </c>
      <c r="H212" s="33">
        <v>0.13821138211382114</v>
      </c>
      <c r="I212" s="36">
        <f t="shared" si="32"/>
        <v>-0.56032140825462495</v>
      </c>
      <c r="J212" s="36">
        <f t="shared" si="33"/>
        <v>0.28763011378337161</v>
      </c>
      <c r="K212" s="36">
        <f t="shared" si="34"/>
        <v>-0.67218649866431324</v>
      </c>
      <c r="L212" s="36">
        <f t="shared" si="35"/>
        <v>0.25073248754995692</v>
      </c>
      <c r="M212" s="36">
        <f t="shared" si="36"/>
        <v>4.9237006504814786</v>
      </c>
      <c r="N212" s="35">
        <v>5.2</v>
      </c>
      <c r="O212" s="31">
        <f t="shared" si="40"/>
        <v>7.6341330544358127E-2</v>
      </c>
      <c r="P212" s="31">
        <f t="shared" si="37"/>
        <v>7.6341330544358127E-2</v>
      </c>
      <c r="Q212" s="31">
        <f t="shared" si="41"/>
        <v>5.313449029202337E-2</v>
      </c>
      <c r="R212" s="38">
        <f t="shared" si="38"/>
        <v>0.27629934951852153</v>
      </c>
      <c r="S212" s="37">
        <f t="shared" si="39"/>
        <v>0</v>
      </c>
    </row>
    <row r="213" spans="1:19" x14ac:dyDescent="0.25">
      <c r="A213" s="31">
        <f t="shared" si="42"/>
        <v>130</v>
      </c>
      <c r="B213" s="31">
        <v>9</v>
      </c>
      <c r="C213" s="31">
        <v>42</v>
      </c>
      <c r="D213" s="35">
        <v>0.30115758935190917</v>
      </c>
      <c r="E213" s="35">
        <v>262.75</v>
      </c>
      <c r="F213" s="31">
        <v>6.25E-2</v>
      </c>
      <c r="G213" s="31">
        <v>280</v>
      </c>
      <c r="H213" s="33">
        <v>4.065040650406504E-2</v>
      </c>
      <c r="I213" s="36">
        <f t="shared" si="32"/>
        <v>-0.97502109486360911</v>
      </c>
      <c r="J213" s="36">
        <f t="shared" si="33"/>
        <v>0.16477489811294596</v>
      </c>
      <c r="K213" s="36">
        <f t="shared" si="34"/>
        <v>-1.0357403252941353</v>
      </c>
      <c r="L213" s="36">
        <f t="shared" si="35"/>
        <v>0.15016165203860601</v>
      </c>
      <c r="M213" s="36">
        <f t="shared" si="36"/>
        <v>1.3560286375802804</v>
      </c>
      <c r="N213" s="35">
        <v>1.25</v>
      </c>
      <c r="O213" s="31">
        <f t="shared" si="40"/>
        <v>1.1242071987130441E-2</v>
      </c>
      <c r="P213" s="31">
        <f t="shared" si="37"/>
        <v>1.1242071987130441E-2</v>
      </c>
      <c r="Q213" s="31">
        <f t="shared" si="41"/>
        <v>8.4822910064224294E-2</v>
      </c>
      <c r="R213" s="38">
        <f t="shared" si="38"/>
        <v>-0.10602863758028036</v>
      </c>
      <c r="S213" s="37">
        <f t="shared" si="39"/>
        <v>1</v>
      </c>
    </row>
    <row r="214" spans="1:19" x14ac:dyDescent="0.25">
      <c r="A214" s="31">
        <f t="shared" si="42"/>
        <v>131</v>
      </c>
      <c r="B214" s="31">
        <v>10</v>
      </c>
      <c r="C214" s="31">
        <v>19</v>
      </c>
      <c r="D214" s="35">
        <v>0.30115758935190917</v>
      </c>
      <c r="E214" s="35">
        <v>262.75</v>
      </c>
      <c r="F214" s="31">
        <v>6.25E-2</v>
      </c>
      <c r="G214" s="31">
        <v>280</v>
      </c>
      <c r="H214" s="33">
        <v>0.13414634146341464</v>
      </c>
      <c r="I214" s="36">
        <f t="shared" si="32"/>
        <v>-0.44531562306768108</v>
      </c>
      <c r="J214" s="36">
        <f t="shared" si="33"/>
        <v>0.32804583955562583</v>
      </c>
      <c r="K214" s="36">
        <f t="shared" si="34"/>
        <v>-0.55561758277578688</v>
      </c>
      <c r="L214" s="36">
        <f t="shared" si="35"/>
        <v>0.28923615449074136</v>
      </c>
      <c r="M214" s="36">
        <f t="shared" si="36"/>
        <v>5.884082117502146</v>
      </c>
      <c r="N214" s="35">
        <v>6.1</v>
      </c>
      <c r="O214" s="31">
        <f t="shared" si="40"/>
        <v>4.6620531982356911E-2</v>
      </c>
      <c r="P214" s="31">
        <f t="shared" si="37"/>
        <v>4.6620531982356911E-2</v>
      </c>
      <c r="Q214" s="31">
        <f t="shared" si="41"/>
        <v>3.5396374179976001E-2</v>
      </c>
      <c r="R214" s="38">
        <f t="shared" si="38"/>
        <v>0.2159178824978536</v>
      </c>
      <c r="S214" s="37">
        <f t="shared" si="39"/>
        <v>0</v>
      </c>
    </row>
    <row r="215" spans="1:19" x14ac:dyDescent="0.25">
      <c r="A215" s="31">
        <f t="shared" si="42"/>
        <v>131</v>
      </c>
      <c r="B215" s="31">
        <v>10</v>
      </c>
      <c r="C215" s="31">
        <v>42</v>
      </c>
      <c r="D215" s="35">
        <v>0.3017747798842873</v>
      </c>
      <c r="E215" s="35">
        <v>257.75</v>
      </c>
      <c r="F215" s="31">
        <v>6.25E-2</v>
      </c>
      <c r="G215" s="31">
        <v>280</v>
      </c>
      <c r="H215" s="33">
        <v>3.6585365853658534E-2</v>
      </c>
      <c r="I215" s="36">
        <f t="shared" si="32"/>
        <v>-1.3659934656230972</v>
      </c>
      <c r="J215" s="36">
        <f t="shared" si="33"/>
        <v>8.5970507179245259E-2</v>
      </c>
      <c r="K215" s="36">
        <f t="shared" si="34"/>
        <v>-1.423714837296308</v>
      </c>
      <c r="L215" s="36">
        <f t="shared" si="35"/>
        <v>7.7264518440567323E-2</v>
      </c>
      <c r="M215" s="36">
        <f t="shared" si="36"/>
        <v>0.57424468542172846</v>
      </c>
      <c r="N215" s="35">
        <v>0.85</v>
      </c>
      <c r="O215" s="31">
        <f t="shared" si="40"/>
        <v>7.6040993518161487E-2</v>
      </c>
      <c r="P215" s="31">
        <f t="shared" si="37"/>
        <v>7.6040993518161487E-2</v>
      </c>
      <c r="Q215" s="31">
        <f t="shared" si="41"/>
        <v>0.32441801715090768</v>
      </c>
      <c r="R215" s="38">
        <f t="shared" si="38"/>
        <v>0.27575531457827152</v>
      </c>
      <c r="S215" s="37">
        <f t="shared" si="39"/>
        <v>0</v>
      </c>
    </row>
    <row r="216" spans="1:19" x14ac:dyDescent="0.25">
      <c r="A216" s="31">
        <f t="shared" si="42"/>
        <v>132</v>
      </c>
      <c r="B216" s="31">
        <v>11</v>
      </c>
      <c r="C216" s="31">
        <v>19</v>
      </c>
      <c r="D216" s="35">
        <v>0.3017747798842873</v>
      </c>
      <c r="E216" s="35">
        <v>257.75</v>
      </c>
      <c r="F216" s="31">
        <v>6.25E-2</v>
      </c>
      <c r="G216" s="31">
        <v>280</v>
      </c>
      <c r="H216" s="33">
        <v>0.13008130081300814</v>
      </c>
      <c r="I216" s="36">
        <f t="shared" si="32"/>
        <v>-0.63162425505111774</v>
      </c>
      <c r="J216" s="36">
        <f t="shared" si="33"/>
        <v>0.2638162167248802</v>
      </c>
      <c r="K216" s="36">
        <f t="shared" si="34"/>
        <v>-0.74046471726316176</v>
      </c>
      <c r="L216" s="36">
        <f t="shared" si="35"/>
        <v>0.22950903117208651</v>
      </c>
      <c r="M216" s="36">
        <f t="shared" si="36"/>
        <v>4.2564426402947362</v>
      </c>
      <c r="N216" s="35">
        <v>4.8</v>
      </c>
      <c r="O216" s="31">
        <f t="shared" si="40"/>
        <v>0.29545460328975737</v>
      </c>
      <c r="P216" s="31">
        <f t="shared" si="37"/>
        <v>0.29545460328975737</v>
      </c>
      <c r="Q216" s="31">
        <f t="shared" si="41"/>
        <v>0.11324111660526326</v>
      </c>
      <c r="R216" s="38">
        <f t="shared" si="38"/>
        <v>0.54355735970526364</v>
      </c>
      <c r="S216" s="37">
        <f t="shared" si="39"/>
        <v>0</v>
      </c>
    </row>
    <row r="217" spans="1:19" x14ac:dyDescent="0.25">
      <c r="A217" s="31">
        <f t="shared" si="42"/>
        <v>132</v>
      </c>
      <c r="B217" s="31">
        <v>11</v>
      </c>
      <c r="C217" s="31">
        <v>42</v>
      </c>
      <c r="D217" s="35">
        <v>0.30245307797354237</v>
      </c>
      <c r="E217" s="35">
        <v>251.6</v>
      </c>
      <c r="F217" s="31">
        <v>6.25E-2</v>
      </c>
      <c r="G217" s="31">
        <v>280</v>
      </c>
      <c r="H217" s="33">
        <v>3.2520325203252036E-2</v>
      </c>
      <c r="I217" s="36">
        <f t="shared" si="32"/>
        <v>-1.89630134035665</v>
      </c>
      <c r="J217" s="36">
        <f t="shared" si="33"/>
        <v>2.8960104575189525E-2</v>
      </c>
      <c r="K217" s="36">
        <f t="shared" si="34"/>
        <v>-1.9508438916207389</v>
      </c>
      <c r="L217" s="36">
        <f t="shared" si="35"/>
        <v>2.5537809411358942E-2</v>
      </c>
      <c r="M217" s="36">
        <f t="shared" si="36"/>
        <v>0.15029462857882248</v>
      </c>
      <c r="N217" s="35">
        <v>0.55000000000000004</v>
      </c>
      <c r="O217" s="31">
        <f t="shared" si="40"/>
        <v>0.15976438394294151</v>
      </c>
      <c r="P217" s="31">
        <f t="shared" si="37"/>
        <v>0.15976438394294151</v>
      </c>
      <c r="Q217" s="31">
        <f t="shared" si="41"/>
        <v>0.72673703894759556</v>
      </c>
      <c r="R217" s="38">
        <f t="shared" si="38"/>
        <v>0.39970537142117757</v>
      </c>
      <c r="S217" s="37">
        <f t="shared" si="39"/>
        <v>0</v>
      </c>
    </row>
    <row r="218" spans="1:19" x14ac:dyDescent="0.25">
      <c r="A218" s="31">
        <f t="shared" si="42"/>
        <v>133</v>
      </c>
      <c r="B218" s="31">
        <v>12</v>
      </c>
      <c r="C218" s="31">
        <v>19</v>
      </c>
      <c r="D218" s="35">
        <v>0.30245307797354237</v>
      </c>
      <c r="E218" s="35">
        <v>251.6</v>
      </c>
      <c r="F218" s="31">
        <v>6.25E-2</v>
      </c>
      <c r="G218" s="31">
        <v>280</v>
      </c>
      <c r="H218" s="33">
        <v>0.12601626016260162</v>
      </c>
      <c r="I218" s="36">
        <f t="shared" si="32"/>
        <v>-0.86906692954657561</v>
      </c>
      <c r="J218" s="36">
        <f t="shared" si="33"/>
        <v>0.19240526188280035</v>
      </c>
      <c r="K218" s="36">
        <f t="shared" si="34"/>
        <v>-0.97643404907710774</v>
      </c>
      <c r="L218" s="36">
        <f t="shared" si="35"/>
        <v>0.16442470761233868</v>
      </c>
      <c r="M218" s="36">
        <f t="shared" si="36"/>
        <v>2.7314248328870363</v>
      </c>
      <c r="N218" s="35">
        <v>3.4</v>
      </c>
      <c r="O218" s="31">
        <f t="shared" si="40"/>
        <v>0.44699275408012723</v>
      </c>
      <c r="P218" s="31">
        <f t="shared" si="37"/>
        <v>0.44699275408012723</v>
      </c>
      <c r="Q218" s="31">
        <f t="shared" si="41"/>
        <v>0.19663975503322459</v>
      </c>
      <c r="R218" s="38">
        <f t="shared" si="38"/>
        <v>0.66857516711296361</v>
      </c>
      <c r="S218" s="37">
        <f t="shared" si="39"/>
        <v>0</v>
      </c>
    </row>
    <row r="219" spans="1:19" x14ac:dyDescent="0.25">
      <c r="A219" s="31">
        <f t="shared" si="42"/>
        <v>133</v>
      </c>
      <c r="B219" s="31">
        <v>12</v>
      </c>
      <c r="C219" s="31">
        <v>42</v>
      </c>
      <c r="D219" s="35">
        <v>0.30350845097468127</v>
      </c>
      <c r="E219" s="35">
        <v>259.05</v>
      </c>
      <c r="F219" s="31">
        <v>6.25E-2</v>
      </c>
      <c r="G219" s="31">
        <v>280</v>
      </c>
      <c r="H219" s="33">
        <v>2.8455284552845527E-2</v>
      </c>
      <c r="I219" s="36">
        <f t="shared" si="32"/>
        <v>-1.4586423098229679</v>
      </c>
      <c r="J219" s="36">
        <f t="shared" si="33"/>
        <v>7.2331791027476042E-2</v>
      </c>
      <c r="K219" s="36">
        <f t="shared" si="34"/>
        <v>-1.5098402224253671</v>
      </c>
      <c r="L219" s="36">
        <f t="shared" si="35"/>
        <v>6.5542099442506427E-2</v>
      </c>
      <c r="M219" s="36">
        <f t="shared" si="36"/>
        <v>0.41837145057101566</v>
      </c>
      <c r="N219" s="35">
        <v>1.2</v>
      </c>
      <c r="O219" s="31">
        <f t="shared" si="40"/>
        <v>0.61094318928245817</v>
      </c>
      <c r="P219" s="31">
        <f t="shared" si="37"/>
        <v>0.61094318928245817</v>
      </c>
      <c r="Q219" s="31">
        <f t="shared" si="41"/>
        <v>0.65135712452415362</v>
      </c>
      <c r="R219" s="38">
        <f t="shared" si="38"/>
        <v>0.7816285494289843</v>
      </c>
      <c r="S219" s="37">
        <f t="shared" si="39"/>
        <v>0</v>
      </c>
    </row>
    <row r="220" spans="1:19" x14ac:dyDescent="0.25">
      <c r="A220" s="31">
        <f t="shared" si="42"/>
        <v>134</v>
      </c>
      <c r="B220" s="31">
        <v>13</v>
      </c>
      <c r="C220" s="31">
        <v>19</v>
      </c>
      <c r="D220" s="35">
        <v>0.30350845097468127</v>
      </c>
      <c r="E220" s="35">
        <v>259.05</v>
      </c>
      <c r="F220" s="31">
        <v>6.25E-2</v>
      </c>
      <c r="G220" s="31">
        <v>280</v>
      </c>
      <c r="H220" s="33">
        <v>0.12195121951219512</v>
      </c>
      <c r="I220" s="36">
        <f t="shared" si="32"/>
        <v>-0.60882911926198457</v>
      </c>
      <c r="J220" s="36">
        <f t="shared" si="33"/>
        <v>0.27131885511171366</v>
      </c>
      <c r="K220" s="36">
        <f t="shared" si="34"/>
        <v>-0.7148188678533911</v>
      </c>
      <c r="L220" s="36">
        <f t="shared" si="35"/>
        <v>0.23736048742773197</v>
      </c>
      <c r="M220" s="36">
        <f t="shared" si="36"/>
        <v>4.3288493526715968</v>
      </c>
      <c r="N220" s="35">
        <v>5.8</v>
      </c>
      <c r="O220" s="31">
        <f t="shared" si="40"/>
        <v>2.1642842271347793</v>
      </c>
      <c r="P220" s="31">
        <f t="shared" si="37"/>
        <v>2.1642842271347793</v>
      </c>
      <c r="Q220" s="31">
        <f t="shared" si="41"/>
        <v>0.25364666333248331</v>
      </c>
      <c r="R220" s="38">
        <f t="shared" si="38"/>
        <v>1.4711506473284031</v>
      </c>
      <c r="S220" s="37">
        <f t="shared" si="39"/>
        <v>0</v>
      </c>
    </row>
    <row r="221" spans="1:19" x14ac:dyDescent="0.25">
      <c r="A221" s="31">
        <f t="shared" si="42"/>
        <v>134</v>
      </c>
      <c r="B221" s="31">
        <v>13</v>
      </c>
      <c r="C221" s="31">
        <v>42</v>
      </c>
      <c r="D221" s="35">
        <v>0.30517619290994163</v>
      </c>
      <c r="E221" s="35">
        <v>259.55</v>
      </c>
      <c r="F221" s="31">
        <v>6.25E-2</v>
      </c>
      <c r="G221" s="31">
        <v>280</v>
      </c>
      <c r="H221" s="33">
        <v>2.4390243902439025E-2</v>
      </c>
      <c r="I221" s="36">
        <f t="shared" si="32"/>
        <v>-1.5354447964879541</v>
      </c>
      <c r="J221" s="36">
        <f t="shared" si="33"/>
        <v>6.2337303614849224E-2</v>
      </c>
      <c r="K221" s="36">
        <f t="shared" si="34"/>
        <v>-1.5831053105735426</v>
      </c>
      <c r="L221" s="36">
        <f t="shared" si="35"/>
        <v>5.6698731705250319E-2</v>
      </c>
      <c r="M221" s="36">
        <f t="shared" si="36"/>
        <v>0.32818451766126877</v>
      </c>
      <c r="N221" s="35">
        <v>0.8</v>
      </c>
      <c r="O221" s="31">
        <f t="shared" si="40"/>
        <v>0.22260984937452966</v>
      </c>
      <c r="P221" s="31">
        <f t="shared" si="37"/>
        <v>0.22260984937452966</v>
      </c>
      <c r="Q221" s="31">
        <f t="shared" si="41"/>
        <v>0.58976935292341404</v>
      </c>
      <c r="R221" s="38">
        <f t="shared" si="38"/>
        <v>0.47181548233873127</v>
      </c>
      <c r="S221" s="37">
        <f t="shared" si="39"/>
        <v>0</v>
      </c>
    </row>
    <row r="222" spans="1:19" x14ac:dyDescent="0.25">
      <c r="A222" s="31">
        <f t="shared" si="42"/>
        <v>135</v>
      </c>
      <c r="B222" s="31">
        <v>14</v>
      </c>
      <c r="C222" s="31">
        <v>19</v>
      </c>
      <c r="D222" s="35">
        <v>0.30517619290994163</v>
      </c>
      <c r="E222" s="35">
        <v>259.55</v>
      </c>
      <c r="F222" s="31">
        <v>6.25E-2</v>
      </c>
      <c r="G222" s="31">
        <v>280</v>
      </c>
      <c r="H222" s="33">
        <v>0.11788617886178862</v>
      </c>
      <c r="I222" s="36">
        <f t="shared" si="32"/>
        <v>-0.60109085731866096</v>
      </c>
      <c r="J222" s="36">
        <f t="shared" si="33"/>
        <v>0.27388973625751234</v>
      </c>
      <c r="K222" s="36">
        <f t="shared" si="34"/>
        <v>-0.70587175052298434</v>
      </c>
      <c r="L222" s="36">
        <f t="shared" si="35"/>
        <v>0.24013394837474333</v>
      </c>
      <c r="M222" s="36">
        <f t="shared" si="36"/>
        <v>4.3441532433497088</v>
      </c>
      <c r="N222" s="35">
        <v>5.7</v>
      </c>
      <c r="O222" s="31">
        <f t="shared" si="40"/>
        <v>1.8383204275191145</v>
      </c>
      <c r="P222" s="31">
        <f t="shared" si="37"/>
        <v>1.8383204275191145</v>
      </c>
      <c r="Q222" s="31">
        <f t="shared" si="41"/>
        <v>0.23786785204391075</v>
      </c>
      <c r="R222" s="38">
        <f t="shared" si="38"/>
        <v>1.3558467566502914</v>
      </c>
      <c r="S222" s="37">
        <f t="shared" si="39"/>
        <v>0</v>
      </c>
    </row>
    <row r="223" spans="1:19" x14ac:dyDescent="0.25">
      <c r="A223" s="31">
        <f t="shared" si="42"/>
        <v>135</v>
      </c>
      <c r="B223" s="31">
        <v>14</v>
      </c>
      <c r="C223" s="31">
        <v>42</v>
      </c>
      <c r="D223" s="35">
        <v>0.30685379857809414</v>
      </c>
      <c r="E223" s="35">
        <v>260.2</v>
      </c>
      <c r="F223" s="31">
        <v>6.25E-2</v>
      </c>
      <c r="G223" s="31">
        <v>280</v>
      </c>
      <c r="H223" s="33">
        <v>2.032520325203252E-2</v>
      </c>
      <c r="I223" s="36">
        <f t="shared" si="32"/>
        <v>-1.6255217080911577</v>
      </c>
      <c r="J223" s="36">
        <f t="shared" si="33"/>
        <v>5.2025721095061747E-2</v>
      </c>
      <c r="K223" s="36">
        <f t="shared" si="34"/>
        <v>-1.669268776216335</v>
      </c>
      <c r="L223" s="36">
        <f t="shared" si="35"/>
        <v>4.7532062638218443E-2</v>
      </c>
      <c r="M223" s="36">
        <f t="shared" si="36"/>
        <v>0.24501108585416809</v>
      </c>
      <c r="N223" s="35">
        <v>0.7</v>
      </c>
      <c r="O223" s="31">
        <f t="shared" si="40"/>
        <v>0.20701491199560315</v>
      </c>
      <c r="P223" s="31">
        <f t="shared" si="37"/>
        <v>0.20701491199560315</v>
      </c>
      <c r="Q223" s="31">
        <f t="shared" si="41"/>
        <v>0.64998416306547413</v>
      </c>
      <c r="R223" s="38">
        <f t="shared" si="38"/>
        <v>0.45498891414583187</v>
      </c>
      <c r="S223" s="37">
        <f t="shared" si="39"/>
        <v>0</v>
      </c>
    </row>
    <row r="224" spans="1:19" x14ac:dyDescent="0.25">
      <c r="A224" s="31">
        <f t="shared" si="42"/>
        <v>135</v>
      </c>
      <c r="B224" s="31">
        <v>14</v>
      </c>
      <c r="C224" s="31">
        <v>60</v>
      </c>
      <c r="D224" s="35">
        <v>0.30685379857809414</v>
      </c>
      <c r="E224" s="35">
        <v>260.2</v>
      </c>
      <c r="F224" s="31">
        <v>6.25E-2</v>
      </c>
      <c r="G224" s="31">
        <v>280</v>
      </c>
      <c r="H224" s="33">
        <v>0.11382113821138211</v>
      </c>
      <c r="I224" s="36">
        <f t="shared" si="32"/>
        <v>-0.58794376074985399</v>
      </c>
      <c r="J224" s="36">
        <f t="shared" si="33"/>
        <v>0.27828502108424957</v>
      </c>
      <c r="K224" s="36">
        <f t="shared" si="34"/>
        <v>-0.69146821887195098</v>
      </c>
      <c r="L224" s="36">
        <f t="shared" si="35"/>
        <v>0.24463567311270618</v>
      </c>
      <c r="M224" s="36">
        <f t="shared" si="36"/>
        <v>4.3973273354631459</v>
      </c>
      <c r="N224" s="35">
        <v>5.9</v>
      </c>
      <c r="O224" s="31">
        <f t="shared" si="40"/>
        <v>2.2580251367462898</v>
      </c>
      <c r="P224" s="31">
        <f t="shared" si="37"/>
        <v>2.2580251367462898</v>
      </c>
      <c r="Q224" s="31">
        <f t="shared" si="41"/>
        <v>0.25469028212489059</v>
      </c>
      <c r="R224" s="38">
        <f t="shared" si="38"/>
        <v>1.5026726645368544</v>
      </c>
      <c r="S224" s="37">
        <f t="shared" si="39"/>
        <v>0</v>
      </c>
    </row>
    <row r="225" spans="1:19" x14ac:dyDescent="0.25">
      <c r="A225" s="31">
        <f t="shared" si="42"/>
        <v>136</v>
      </c>
      <c r="B225" s="31">
        <v>15</v>
      </c>
      <c r="C225" s="31">
        <v>19</v>
      </c>
      <c r="D225" s="35">
        <v>0.30685379857809414</v>
      </c>
      <c r="E225" s="35">
        <v>260.2</v>
      </c>
      <c r="F225" s="31">
        <v>6.25E-2</v>
      </c>
      <c r="G225" s="31">
        <v>280</v>
      </c>
      <c r="H225" s="33">
        <v>0.18699186991869918</v>
      </c>
      <c r="I225" s="36">
        <f t="shared" si="32"/>
        <v>-0.39828147737138109</v>
      </c>
      <c r="J225" s="36">
        <f t="shared" si="33"/>
        <v>0.34521135622132193</v>
      </c>
      <c r="K225" s="36">
        <f t="shared" si="34"/>
        <v>-0.53097290482564363</v>
      </c>
      <c r="L225" s="36">
        <f t="shared" si="35"/>
        <v>0.29771877769022509</v>
      </c>
      <c r="M225" s="36">
        <f t="shared" si="36"/>
        <v>7.4313086092848835</v>
      </c>
      <c r="N225" s="35">
        <v>9.1999999999999993</v>
      </c>
      <c r="O225" s="31">
        <f t="shared" si="40"/>
        <v>3.1282692355897703</v>
      </c>
      <c r="P225" s="31">
        <f t="shared" si="37"/>
        <v>3.1282692355897703</v>
      </c>
      <c r="Q225" s="31">
        <f t="shared" si="41"/>
        <v>0.19224906420816479</v>
      </c>
      <c r="R225" s="38">
        <f t="shared" si="38"/>
        <v>1.7686913907151158</v>
      </c>
      <c r="S225" s="37">
        <f t="shared" si="39"/>
        <v>0</v>
      </c>
    </row>
    <row r="226" spans="1:19" x14ac:dyDescent="0.25">
      <c r="A226" s="31">
        <f t="shared" si="42"/>
        <v>136</v>
      </c>
      <c r="B226" s="31">
        <v>15</v>
      </c>
      <c r="C226" s="31">
        <v>42</v>
      </c>
      <c r="D226" s="35">
        <v>0.3023000139020951</v>
      </c>
      <c r="E226" s="35">
        <v>261.5</v>
      </c>
      <c r="F226" s="31">
        <v>6.25E-2</v>
      </c>
      <c r="G226" s="31">
        <v>280</v>
      </c>
      <c r="H226" s="33">
        <v>1.6260162601626018E-2</v>
      </c>
      <c r="I226" s="36">
        <f t="shared" si="32"/>
        <v>-1.7276195886341112</v>
      </c>
      <c r="J226" s="36">
        <f t="shared" si="33"/>
        <v>4.2028224261021492E-2</v>
      </c>
      <c r="K226" s="36">
        <f t="shared" si="34"/>
        <v>-1.7661674784786512</v>
      </c>
      <c r="L226" s="36">
        <f t="shared" si="35"/>
        <v>3.8683877692417913E-2</v>
      </c>
      <c r="M226" s="36">
        <f t="shared" si="36"/>
        <v>0.16989690645134381</v>
      </c>
      <c r="N226" s="35">
        <v>0.6</v>
      </c>
      <c r="O226" s="31">
        <f t="shared" si="40"/>
        <v>0.18498867108012407</v>
      </c>
      <c r="P226" s="31">
        <f t="shared" si="37"/>
        <v>0.18498867108012407</v>
      </c>
      <c r="Q226" s="31">
        <f t="shared" si="41"/>
        <v>0.71683848924776028</v>
      </c>
      <c r="R226" s="38">
        <f t="shared" si="38"/>
        <v>0.43010309354865617</v>
      </c>
      <c r="S226" s="37">
        <f t="shared" si="39"/>
        <v>0</v>
      </c>
    </row>
    <row r="227" spans="1:19" x14ac:dyDescent="0.25">
      <c r="A227" s="31">
        <f t="shared" si="42"/>
        <v>137</v>
      </c>
      <c r="B227" s="31">
        <v>16</v>
      </c>
      <c r="C227" s="31">
        <v>19</v>
      </c>
      <c r="D227" s="35">
        <v>0.3023000139020951</v>
      </c>
      <c r="E227" s="35">
        <v>261.5</v>
      </c>
      <c r="F227" s="31">
        <v>6.25E-2</v>
      </c>
      <c r="G227" s="31">
        <v>280</v>
      </c>
      <c r="H227" s="33">
        <v>0.10975609756097561</v>
      </c>
      <c r="I227" s="36">
        <f t="shared" si="32"/>
        <v>-0.56395722574286444</v>
      </c>
      <c r="J227" s="36">
        <f t="shared" si="33"/>
        <v>0.28639162147004116</v>
      </c>
      <c r="K227" s="36">
        <f t="shared" si="34"/>
        <v>-0.66410758134583148</v>
      </c>
      <c r="L227" s="36">
        <f t="shared" si="35"/>
        <v>0.25331072909816965</v>
      </c>
      <c r="M227" s="36">
        <f t="shared" si="36"/>
        <v>4.4492818458313934</v>
      </c>
      <c r="N227" s="35">
        <v>5.9</v>
      </c>
      <c r="O227" s="31">
        <f t="shared" si="40"/>
        <v>2.1045831628343699</v>
      </c>
      <c r="P227" s="31">
        <f t="shared" si="37"/>
        <v>2.1045831628343699</v>
      </c>
      <c r="Q227" s="31">
        <f t="shared" si="41"/>
        <v>0.24588443290993336</v>
      </c>
      <c r="R227" s="38">
        <f t="shared" si="38"/>
        <v>1.4507181541686069</v>
      </c>
      <c r="S227" s="37">
        <f t="shared" si="39"/>
        <v>0</v>
      </c>
    </row>
    <row r="228" spans="1:19" x14ac:dyDescent="0.25">
      <c r="A228" s="31">
        <f t="shared" si="42"/>
        <v>137</v>
      </c>
      <c r="B228" s="31">
        <v>16</v>
      </c>
      <c r="C228" s="31">
        <v>42</v>
      </c>
      <c r="D228" s="35">
        <v>0.3019266006267215</v>
      </c>
      <c r="E228" s="35">
        <v>266.35000000000002</v>
      </c>
      <c r="F228" s="31">
        <v>6.25E-2</v>
      </c>
      <c r="G228" s="31">
        <v>280</v>
      </c>
      <c r="H228" s="33">
        <v>1.2195121951219513E-2</v>
      </c>
      <c r="I228" s="36">
        <f t="shared" si="32"/>
        <v>-1.459420816253217</v>
      </c>
      <c r="J228" s="36">
        <f t="shared" si="33"/>
        <v>7.2224660047758252E-2</v>
      </c>
      <c r="K228" s="36">
        <f t="shared" si="34"/>
        <v>-1.4927630315230165</v>
      </c>
      <c r="L228" s="36">
        <f t="shared" si="35"/>
        <v>6.7749613724368912E-2</v>
      </c>
      <c r="M228" s="36">
        <f t="shared" si="36"/>
        <v>0.28159961112553944</v>
      </c>
      <c r="N228" s="35">
        <v>0.65</v>
      </c>
      <c r="O228" s="31">
        <f t="shared" si="40"/>
        <v>0.13571884652285379</v>
      </c>
      <c r="P228" s="31">
        <f t="shared" si="37"/>
        <v>0.13571884652285379</v>
      </c>
      <c r="Q228" s="31">
        <f t="shared" si="41"/>
        <v>0.56676982903763162</v>
      </c>
      <c r="R228" s="38">
        <f t="shared" si="38"/>
        <v>0.36840038887446058</v>
      </c>
      <c r="S228" s="37">
        <f t="shared" si="39"/>
        <v>0</v>
      </c>
    </row>
    <row r="229" spans="1:19" x14ac:dyDescent="0.25">
      <c r="A229" s="31">
        <f t="shared" si="42"/>
        <v>138</v>
      </c>
      <c r="B229" s="31">
        <v>17</v>
      </c>
      <c r="C229" s="31">
        <v>19</v>
      </c>
      <c r="D229" s="35">
        <v>0.3019266006267215</v>
      </c>
      <c r="E229" s="35">
        <v>266.35000000000002</v>
      </c>
      <c r="F229" s="31">
        <v>6.25E-2</v>
      </c>
      <c r="G229" s="31">
        <v>280</v>
      </c>
      <c r="H229" s="33">
        <v>0.10569105691056911</v>
      </c>
      <c r="I229" s="36">
        <f t="shared" si="32"/>
        <v>-0.39279284034035178</v>
      </c>
      <c r="J229" s="36">
        <f t="shared" si="33"/>
        <v>0.34723624656275076</v>
      </c>
      <c r="K229" s="36">
        <f t="shared" si="34"/>
        <v>-0.49094966434584997</v>
      </c>
      <c r="L229" s="36">
        <f t="shared" si="35"/>
        <v>0.31173102463943592</v>
      </c>
      <c r="M229" s="36">
        <f t="shared" si="36"/>
        <v>5.776362894454607</v>
      </c>
      <c r="N229" s="35">
        <v>7.35</v>
      </c>
      <c r="O229" s="31">
        <f t="shared" si="40"/>
        <v>2.4763337399492813</v>
      </c>
      <c r="P229" s="31">
        <f t="shared" si="37"/>
        <v>2.4763337399492813</v>
      </c>
      <c r="Q229" s="31">
        <f t="shared" si="41"/>
        <v>0.21410028646876092</v>
      </c>
      <c r="R229" s="38">
        <f t="shared" si="38"/>
        <v>1.5736371055453926</v>
      </c>
      <c r="S229" s="37">
        <f t="shared" si="39"/>
        <v>0</v>
      </c>
    </row>
    <row r="230" spans="1:19" x14ac:dyDescent="0.25">
      <c r="A230" s="31">
        <f t="shared" si="42"/>
        <v>138</v>
      </c>
      <c r="B230" s="31">
        <v>17</v>
      </c>
      <c r="C230" s="31">
        <v>42</v>
      </c>
      <c r="D230" s="35">
        <v>0.30062006645463424</v>
      </c>
      <c r="E230" s="35">
        <v>266.85000000000002</v>
      </c>
      <c r="F230" s="31">
        <v>6.25E-2</v>
      </c>
      <c r="G230" s="31">
        <v>280</v>
      </c>
      <c r="H230" s="33">
        <v>8.130081300813009E-3</v>
      </c>
      <c r="I230" s="36">
        <f t="shared" si="32"/>
        <v>-1.7423229269075182</v>
      </c>
      <c r="J230" s="36">
        <f t="shared" si="33"/>
        <v>4.0725976911728919E-2</v>
      </c>
      <c r="K230" s="36">
        <f t="shared" si="34"/>
        <v>-1.7694289254569031</v>
      </c>
      <c r="L230" s="36">
        <f t="shared" si="35"/>
        <v>3.8411161026770772E-2</v>
      </c>
      <c r="M230" s="36">
        <f t="shared" si="36"/>
        <v>0.11806546575319743</v>
      </c>
      <c r="N230" s="35">
        <v>0.45</v>
      </c>
      <c r="O230" s="31">
        <f t="shared" si="40"/>
        <v>0.11018053502564176</v>
      </c>
      <c r="P230" s="31">
        <f t="shared" si="37"/>
        <v>0.11018053502564176</v>
      </c>
      <c r="Q230" s="31">
        <f t="shared" si="41"/>
        <v>0.7376322983262279</v>
      </c>
      <c r="R230" s="38">
        <f t="shared" si="38"/>
        <v>0.33193453424680258</v>
      </c>
      <c r="S230" s="37">
        <f t="shared" si="39"/>
        <v>0</v>
      </c>
    </row>
    <row r="231" spans="1:19" x14ac:dyDescent="0.25">
      <c r="A231" s="31">
        <f t="shared" si="42"/>
        <v>138</v>
      </c>
      <c r="B231" s="31">
        <v>17</v>
      </c>
      <c r="C231" s="31">
        <v>60</v>
      </c>
      <c r="D231" s="35">
        <v>0.30062006645463424</v>
      </c>
      <c r="E231" s="35">
        <v>266.85000000000002</v>
      </c>
      <c r="F231" s="31">
        <v>6.25E-2</v>
      </c>
      <c r="G231" s="31">
        <v>280</v>
      </c>
      <c r="H231" s="33">
        <v>0.1016260162601626</v>
      </c>
      <c r="I231" s="36">
        <f t="shared" si="32"/>
        <v>-0.38774454825674293</v>
      </c>
      <c r="J231" s="36">
        <f t="shared" si="33"/>
        <v>0.34910254257518591</v>
      </c>
      <c r="K231" s="36">
        <f t="shared" si="34"/>
        <v>-0.48357872518225692</v>
      </c>
      <c r="L231" s="36">
        <f t="shared" si="35"/>
        <v>0.31434243820686314</v>
      </c>
      <c r="M231" s="36">
        <f t="shared" si="36"/>
        <v>5.6994030925131085</v>
      </c>
      <c r="N231" s="35">
        <v>7.2</v>
      </c>
      <c r="O231" s="31">
        <f t="shared" si="40"/>
        <v>2.251791078759223</v>
      </c>
      <c r="P231" s="31">
        <f t="shared" si="37"/>
        <v>2.251791078759223</v>
      </c>
      <c r="Q231" s="31">
        <f t="shared" si="41"/>
        <v>0.20841623715095717</v>
      </c>
      <c r="R231" s="38">
        <f t="shared" si="38"/>
        <v>1.5005969074868917</v>
      </c>
      <c r="S231" s="37">
        <f t="shared" si="39"/>
        <v>0</v>
      </c>
    </row>
    <row r="232" spans="1:19" x14ac:dyDescent="0.25">
      <c r="A232" s="31">
        <f t="shared" si="42"/>
        <v>139</v>
      </c>
      <c r="B232" s="31">
        <v>18</v>
      </c>
      <c r="C232" s="31">
        <v>19</v>
      </c>
      <c r="D232" s="35">
        <v>0.30062006645463424</v>
      </c>
      <c r="E232" s="35">
        <v>266.85000000000002</v>
      </c>
      <c r="F232" s="31">
        <v>6.25E-2</v>
      </c>
      <c r="G232" s="31">
        <v>280</v>
      </c>
      <c r="H232" s="33">
        <v>0.17479674796747968</v>
      </c>
      <c r="I232" s="36">
        <f t="shared" si="32"/>
        <v>-0.23296034044012007</v>
      </c>
      <c r="J232" s="36">
        <f t="shared" si="33"/>
        <v>0.40789610113021935</v>
      </c>
      <c r="K232" s="36">
        <f t="shared" si="34"/>
        <v>-0.35864568518334794</v>
      </c>
      <c r="L232" s="36">
        <f t="shared" si="35"/>
        <v>0.35993008276689348</v>
      </c>
      <c r="M232" s="36">
        <f t="shared" si="36"/>
        <v>9.1616647611815267</v>
      </c>
      <c r="N232" s="35">
        <v>9.4499999999999993</v>
      </c>
      <c r="O232" s="31">
        <f t="shared" si="40"/>
        <v>8.3137209944505602E-2</v>
      </c>
      <c r="P232" s="31">
        <f t="shared" si="37"/>
        <v>8.3137209944505602E-2</v>
      </c>
      <c r="Q232" s="31">
        <f t="shared" si="41"/>
        <v>3.0511665483436253E-2</v>
      </c>
      <c r="R232" s="38">
        <f t="shared" si="38"/>
        <v>0.28833523881847256</v>
      </c>
      <c r="S232" s="37">
        <f t="shared" si="39"/>
        <v>0</v>
      </c>
    </row>
    <row r="233" spans="1:19" x14ac:dyDescent="0.25">
      <c r="A233" s="31">
        <f t="shared" si="42"/>
        <v>139</v>
      </c>
      <c r="B233" s="31">
        <v>18</v>
      </c>
      <c r="C233" s="31">
        <v>42</v>
      </c>
      <c r="D233" s="35">
        <v>0.30169312694989392</v>
      </c>
      <c r="E233" s="35">
        <v>271.85000000000002</v>
      </c>
      <c r="F233" s="31">
        <v>6.25E-2</v>
      </c>
      <c r="G233" s="31">
        <v>280</v>
      </c>
      <c r="H233" s="33">
        <v>4.0650406504065045E-3</v>
      </c>
      <c r="I233" s="36">
        <f t="shared" si="32"/>
        <v>-1.5128524579068829</v>
      </c>
      <c r="J233" s="36">
        <f t="shared" si="33"/>
        <v>6.5158570211598557E-2</v>
      </c>
      <c r="K233" s="36">
        <f t="shared" si="34"/>
        <v>-1.5320877091303344</v>
      </c>
      <c r="L233" s="36">
        <f t="shared" si="35"/>
        <v>6.2750396165697289E-2</v>
      </c>
      <c r="M233" s="36">
        <f t="shared" si="36"/>
        <v>0.14770976955565729</v>
      </c>
      <c r="N233" s="35">
        <v>0.35</v>
      </c>
      <c r="O233" s="31">
        <f t="shared" si="40"/>
        <v>4.0921337333225269E-2</v>
      </c>
      <c r="P233" s="31">
        <f t="shared" si="37"/>
        <v>4.0921337333225269E-2</v>
      </c>
      <c r="Q233" s="31">
        <f t="shared" si="41"/>
        <v>0.57797208698383629</v>
      </c>
      <c r="R233" s="38">
        <f t="shared" si="38"/>
        <v>0.20229023044434269</v>
      </c>
      <c r="S233" s="37">
        <f t="shared" si="39"/>
        <v>0</v>
      </c>
    </row>
    <row r="234" spans="1:19" x14ac:dyDescent="0.25">
      <c r="A234" s="31">
        <f t="shared" si="42"/>
        <v>140</v>
      </c>
      <c r="B234" s="31">
        <v>19</v>
      </c>
      <c r="C234" s="31">
        <v>42</v>
      </c>
      <c r="D234" s="35">
        <v>0.30169312694989392</v>
      </c>
      <c r="E234" s="35">
        <v>271.85000000000002</v>
      </c>
      <c r="F234" s="31">
        <v>6.25E-2</v>
      </c>
      <c r="G234" s="31">
        <v>280</v>
      </c>
      <c r="H234" s="33">
        <v>9.7560975609756101E-2</v>
      </c>
      <c r="I234" s="36">
        <f t="shared" si="32"/>
        <v>-0.20164527852311701</v>
      </c>
      <c r="J234" s="36">
        <f t="shared" si="33"/>
        <v>0.42009702254642523</v>
      </c>
      <c r="K234" s="36">
        <f t="shared" si="34"/>
        <v>-0.29587837966652047</v>
      </c>
      <c r="L234" s="36">
        <f t="shared" si="35"/>
        <v>0.38366148137050976</v>
      </c>
      <c r="M234" s="36">
        <f t="shared" si="36"/>
        <v>7.4311995976627827</v>
      </c>
      <c r="N234" s="35">
        <v>8.85</v>
      </c>
      <c r="O234" s="31">
        <f t="shared" si="40"/>
        <v>2.0129945816722485</v>
      </c>
      <c r="P234" s="31">
        <f t="shared" si="37"/>
        <v>2.0129945816722485</v>
      </c>
      <c r="Q234" s="31">
        <f t="shared" si="41"/>
        <v>0.16031642964262338</v>
      </c>
      <c r="R234" s="38">
        <f t="shared" si="38"/>
        <v>1.4188004023372169</v>
      </c>
      <c r="S234" s="37">
        <f t="shared" si="39"/>
        <v>0</v>
      </c>
    </row>
    <row r="235" spans="1:19" x14ac:dyDescent="0.25">
      <c r="A235" s="31">
        <f t="shared" si="42"/>
        <v>141</v>
      </c>
      <c r="B235" s="31">
        <v>20</v>
      </c>
      <c r="C235" s="31">
        <v>42</v>
      </c>
      <c r="D235" s="35">
        <v>0.29683269610655633</v>
      </c>
      <c r="E235" s="35">
        <v>287.7</v>
      </c>
      <c r="F235" s="31">
        <v>6.25E-2</v>
      </c>
      <c r="G235" s="31">
        <v>280</v>
      </c>
      <c r="H235" s="33">
        <v>9.3495934959349589E-2</v>
      </c>
      <c r="I235" s="36">
        <f t="shared" si="32"/>
        <v>0.40865962604808792</v>
      </c>
      <c r="J235" s="36">
        <f t="shared" si="33"/>
        <v>0.65860526667686592</v>
      </c>
      <c r="K235" s="36">
        <f t="shared" si="34"/>
        <v>0.31789678091377299</v>
      </c>
      <c r="L235" s="36">
        <f t="shared" si="35"/>
        <v>0.62471838274978764</v>
      </c>
      <c r="M235" s="36">
        <f t="shared" si="36"/>
        <v>15.57875840642572</v>
      </c>
      <c r="N235" s="35">
        <v>16.55</v>
      </c>
      <c r="O235" s="31">
        <f t="shared" si="40"/>
        <v>0.94331023308870765</v>
      </c>
      <c r="P235" s="31">
        <f t="shared" si="37"/>
        <v>0.94331023308870765</v>
      </c>
      <c r="Q235" s="31">
        <f t="shared" si="41"/>
        <v>5.8685292663098514E-2</v>
      </c>
      <c r="R235" s="38">
        <f t="shared" si="38"/>
        <v>0.97124159357428042</v>
      </c>
      <c r="S235" s="37">
        <f t="shared" si="39"/>
        <v>0</v>
      </c>
    </row>
    <row r="236" spans="1:19" x14ac:dyDescent="0.25">
      <c r="A236" s="31">
        <f t="shared" si="42"/>
        <v>142</v>
      </c>
      <c r="B236" s="31">
        <v>21</v>
      </c>
      <c r="C236" s="31">
        <v>42</v>
      </c>
      <c r="D236" s="35">
        <v>0.2933527395818859</v>
      </c>
      <c r="E236" s="35">
        <v>286.75</v>
      </c>
      <c r="F236" s="31">
        <v>6.25E-2</v>
      </c>
      <c r="G236" s="31">
        <v>280</v>
      </c>
      <c r="H236" s="33">
        <v>8.943089430894309E-2</v>
      </c>
      <c r="I236" s="36">
        <f t="shared" si="32"/>
        <v>0.379114278569741</v>
      </c>
      <c r="J236" s="36">
        <f t="shared" si="33"/>
        <v>0.6476984981935624</v>
      </c>
      <c r="K236" s="36">
        <f t="shared" si="34"/>
        <v>0.29138714581528186</v>
      </c>
      <c r="L236" s="36">
        <f t="shared" si="35"/>
        <v>0.61462237780551643</v>
      </c>
      <c r="M236" s="36">
        <f t="shared" si="36"/>
        <v>14.592504317044074</v>
      </c>
      <c r="N236" s="35">
        <v>16.7</v>
      </c>
      <c r="O236" s="31">
        <f t="shared" si="40"/>
        <v>4.4415380536778599</v>
      </c>
      <c r="P236" s="31">
        <f t="shared" si="37"/>
        <v>4.4415380536778599</v>
      </c>
      <c r="Q236" s="31">
        <f t="shared" si="41"/>
        <v>0.12619734628478593</v>
      </c>
      <c r="R236" s="38">
        <f t="shared" si="38"/>
        <v>2.1074956829559248</v>
      </c>
      <c r="S236" s="37">
        <f t="shared" si="39"/>
        <v>0</v>
      </c>
    </row>
    <row r="237" spans="1:19" x14ac:dyDescent="0.25">
      <c r="A237" s="31">
        <f t="shared" si="42"/>
        <v>143</v>
      </c>
      <c r="B237" s="31">
        <v>22</v>
      </c>
      <c r="C237" s="31">
        <v>42</v>
      </c>
      <c r="D237" s="35">
        <v>0.2958450719289224</v>
      </c>
      <c r="E237" s="35">
        <v>297.39999999999998</v>
      </c>
      <c r="F237" s="31">
        <v>6.25E-2</v>
      </c>
      <c r="G237" s="31">
        <v>280</v>
      </c>
      <c r="H237" s="33">
        <v>8.5365853658536592E-2</v>
      </c>
      <c r="I237" s="36">
        <f t="shared" si="32"/>
        <v>0.80241693495039879</v>
      </c>
      <c r="J237" s="36">
        <f t="shared" si="33"/>
        <v>0.78884408990875987</v>
      </c>
      <c r="K237" s="36">
        <f t="shared" si="34"/>
        <v>0.71597859191058599</v>
      </c>
      <c r="L237" s="36">
        <f t="shared" si="35"/>
        <v>0.76299771602981914</v>
      </c>
      <c r="M237" s="36">
        <f t="shared" si="36"/>
        <v>22.099680657306976</v>
      </c>
      <c r="N237" s="35">
        <v>22.5</v>
      </c>
      <c r="O237" s="31">
        <f t="shared" si="40"/>
        <v>0.16025557613417465</v>
      </c>
      <c r="P237" s="31">
        <f t="shared" si="37"/>
        <v>0.16025557613417465</v>
      </c>
      <c r="Q237" s="31">
        <f t="shared" si="41"/>
        <v>1.7791970786356616E-2</v>
      </c>
      <c r="R237" s="38">
        <f t="shared" si="38"/>
        <v>0.40031934269302383</v>
      </c>
      <c r="S237" s="37">
        <f t="shared" si="39"/>
        <v>0</v>
      </c>
    </row>
    <row r="238" spans="1:19" x14ac:dyDescent="0.25">
      <c r="A238" s="31">
        <f t="shared" si="42"/>
        <v>144</v>
      </c>
      <c r="B238" s="31">
        <v>23</v>
      </c>
      <c r="C238" s="31">
        <v>42</v>
      </c>
      <c r="D238" s="35">
        <v>0.29584416316115353</v>
      </c>
      <c r="E238" s="35">
        <v>293.5</v>
      </c>
      <c r="F238" s="31">
        <v>6.25E-2</v>
      </c>
      <c r="G238" s="31">
        <v>280</v>
      </c>
      <c r="H238" s="33">
        <v>8.1300813008130079E-2</v>
      </c>
      <c r="I238" s="36">
        <f t="shared" si="32"/>
        <v>0.66062785225884557</v>
      </c>
      <c r="J238" s="36">
        <f t="shared" si="33"/>
        <v>0.74557449864545122</v>
      </c>
      <c r="K238" s="36">
        <f t="shared" si="34"/>
        <v>0.57627292610039882</v>
      </c>
      <c r="L238" s="36">
        <f t="shared" si="35"/>
        <v>0.71778464016813714</v>
      </c>
      <c r="M238" s="36">
        <f t="shared" si="36"/>
        <v>18.865064194105344</v>
      </c>
      <c r="N238" s="35">
        <v>20.9</v>
      </c>
      <c r="O238" s="31">
        <f t="shared" si="40"/>
        <v>4.1409637341121286</v>
      </c>
      <c r="P238" s="31">
        <f t="shared" si="37"/>
        <v>4.1409637341121286</v>
      </c>
      <c r="Q238" s="31">
        <f t="shared" si="41"/>
        <v>9.7365349564337567E-2</v>
      </c>
      <c r="R238" s="38">
        <f t="shared" si="38"/>
        <v>2.0349358058946549</v>
      </c>
      <c r="S238" s="37">
        <f t="shared" si="39"/>
        <v>0</v>
      </c>
    </row>
    <row r="239" spans="1:19" x14ac:dyDescent="0.25">
      <c r="A239" s="31">
        <f t="shared" si="42"/>
        <v>145</v>
      </c>
      <c r="B239" s="31">
        <v>24</v>
      </c>
      <c r="C239" s="31">
        <v>42</v>
      </c>
      <c r="D239" s="35">
        <v>0.30031565823082862</v>
      </c>
      <c r="E239" s="35">
        <v>295.10000000000002</v>
      </c>
      <c r="F239" s="31">
        <v>6.25E-2</v>
      </c>
      <c r="G239" s="31">
        <v>280</v>
      </c>
      <c r="H239" s="33">
        <v>7.7235772357723581E-2</v>
      </c>
      <c r="I239" s="36">
        <f t="shared" si="32"/>
        <v>0.72889532086057152</v>
      </c>
      <c r="J239" s="36">
        <f t="shared" si="33"/>
        <v>0.76696715137577631</v>
      </c>
      <c r="K239" s="36">
        <f t="shared" si="34"/>
        <v>0.64543362142704619</v>
      </c>
      <c r="L239" s="36">
        <f t="shared" si="35"/>
        <v>0.74067688936923948</v>
      </c>
      <c r="M239" s="36">
        <f t="shared" si="36"/>
        <v>19.941183067593499</v>
      </c>
      <c r="N239" s="35">
        <v>22.95</v>
      </c>
      <c r="O239" s="31">
        <f t="shared" si="40"/>
        <v>9.0529793327360597</v>
      </c>
      <c r="P239" s="31">
        <f t="shared" si="37"/>
        <v>9.0529793327360597</v>
      </c>
      <c r="Q239" s="31">
        <f t="shared" si="41"/>
        <v>0.13110313430965143</v>
      </c>
      <c r="R239" s="38">
        <f t="shared" si="38"/>
        <v>3.0088169324064999</v>
      </c>
      <c r="S239" s="37">
        <f t="shared" si="39"/>
        <v>0</v>
      </c>
    </row>
    <row r="240" spans="1:19" x14ac:dyDescent="0.25">
      <c r="A240" s="31">
        <f t="shared" si="42"/>
        <v>146</v>
      </c>
      <c r="B240" s="31">
        <v>25</v>
      </c>
      <c r="C240" s="31">
        <v>42</v>
      </c>
      <c r="D240" s="35">
        <v>0.30084921901664174</v>
      </c>
      <c r="E240" s="35">
        <v>293.89999999999998</v>
      </c>
      <c r="F240" s="31">
        <v>6.25E-2</v>
      </c>
      <c r="G240" s="31">
        <v>280</v>
      </c>
      <c r="H240" s="33">
        <v>7.3170731707317069E-2</v>
      </c>
      <c r="I240" s="36">
        <f t="shared" si="32"/>
        <v>0.69224016238397357</v>
      </c>
      <c r="J240" s="36">
        <f t="shared" si="33"/>
        <v>0.75560673960526548</v>
      </c>
      <c r="K240" s="36">
        <f t="shared" si="34"/>
        <v>0.61086018076375825</v>
      </c>
      <c r="L240" s="36">
        <f t="shared" si="35"/>
        <v>0.72935392594536352</v>
      </c>
      <c r="M240" s="36">
        <f t="shared" si="36"/>
        <v>18.785518056583498</v>
      </c>
      <c r="N240" s="35">
        <v>21.45</v>
      </c>
      <c r="O240" s="31">
        <f t="shared" si="40"/>
        <v>7.0994640267925728</v>
      </c>
      <c r="P240" s="31">
        <f t="shared" si="37"/>
        <v>7.0994640267925728</v>
      </c>
      <c r="Q240" s="31">
        <f t="shared" si="41"/>
        <v>0.12421827242034969</v>
      </c>
      <c r="R240" s="38">
        <f t="shared" si="38"/>
        <v>2.6644819434165008</v>
      </c>
      <c r="S240" s="37">
        <f t="shared" si="39"/>
        <v>0</v>
      </c>
    </row>
    <row r="241" spans="1:19" x14ac:dyDescent="0.25">
      <c r="A241" s="31">
        <f t="shared" si="42"/>
        <v>147</v>
      </c>
      <c r="B241" s="31">
        <v>26</v>
      </c>
      <c r="C241" s="31">
        <v>42</v>
      </c>
      <c r="D241" s="35">
        <v>0.29923705151498498</v>
      </c>
      <c r="E241" s="35">
        <v>299.25</v>
      </c>
      <c r="F241" s="31">
        <v>6.25E-2</v>
      </c>
      <c r="G241" s="31">
        <v>280</v>
      </c>
      <c r="H241" s="33">
        <v>6.910569105691057E-2</v>
      </c>
      <c r="I241" s="36">
        <f t="shared" si="32"/>
        <v>0.9394824118638303</v>
      </c>
      <c r="J241" s="36">
        <f t="shared" si="33"/>
        <v>0.82625844087003797</v>
      </c>
      <c r="K241" s="36">
        <f t="shared" si="34"/>
        <v>0.86081909149466462</v>
      </c>
      <c r="L241" s="36">
        <f t="shared" si="35"/>
        <v>0.80533115579007564</v>
      </c>
      <c r="M241" s="36">
        <f t="shared" si="36"/>
        <v>22.736941493182428</v>
      </c>
      <c r="N241" s="35">
        <v>24.65</v>
      </c>
      <c r="O241" s="31">
        <f t="shared" si="40"/>
        <v>3.6597928505070723</v>
      </c>
      <c r="P241" s="31">
        <f t="shared" si="37"/>
        <v>3.6597928505070723</v>
      </c>
      <c r="Q241" s="31">
        <f t="shared" si="41"/>
        <v>7.760886437393795E-2</v>
      </c>
      <c r="R241" s="38">
        <f t="shared" si="38"/>
        <v>1.9130585068175705</v>
      </c>
      <c r="S241" s="37">
        <f t="shared" si="39"/>
        <v>0</v>
      </c>
    </row>
    <row r="242" spans="1:19" x14ac:dyDescent="0.25">
      <c r="A242" s="31">
        <f t="shared" si="42"/>
        <v>148</v>
      </c>
      <c r="B242" s="31">
        <v>27</v>
      </c>
      <c r="C242" s="31">
        <v>42</v>
      </c>
      <c r="D242" s="35">
        <v>0.29655504683834533</v>
      </c>
      <c r="E242" s="35">
        <v>308.5</v>
      </c>
      <c r="F242" s="31">
        <v>6.25E-2</v>
      </c>
      <c r="G242" s="31">
        <v>280</v>
      </c>
      <c r="H242" s="33">
        <v>6.5040650406504072E-2</v>
      </c>
      <c r="I242" s="36">
        <f t="shared" si="32"/>
        <v>1.3732170166668827</v>
      </c>
      <c r="J242" s="36">
        <f t="shared" si="33"/>
        <v>0.91515755444045555</v>
      </c>
      <c r="K242" s="36">
        <f t="shared" si="34"/>
        <v>1.2975863798646681</v>
      </c>
      <c r="L242" s="36">
        <f t="shared" si="35"/>
        <v>0.90278524754642309</v>
      </c>
      <c r="M242" s="36">
        <f t="shared" si="36"/>
        <v>30.571710965878225</v>
      </c>
      <c r="N242" s="35">
        <v>31.75</v>
      </c>
      <c r="O242" s="31">
        <f t="shared" si="40"/>
        <v>1.3883650479316256</v>
      </c>
      <c r="P242" s="31">
        <f t="shared" si="37"/>
        <v>1.3883650479316256</v>
      </c>
      <c r="Q242" s="31">
        <f t="shared" si="41"/>
        <v>3.711146564163071E-2</v>
      </c>
      <c r="R242" s="38">
        <f t="shared" si="38"/>
        <v>1.1782890341217751</v>
      </c>
      <c r="S242" s="37">
        <f t="shared" si="39"/>
        <v>0</v>
      </c>
    </row>
    <row r="243" spans="1:19" x14ac:dyDescent="0.25">
      <c r="A243" s="31">
        <f t="shared" si="42"/>
        <v>149</v>
      </c>
      <c r="B243" s="31">
        <v>28</v>
      </c>
      <c r="C243" s="31">
        <v>42</v>
      </c>
      <c r="D243" s="35">
        <v>0.29762638597484525</v>
      </c>
      <c r="E243" s="35">
        <v>304.05</v>
      </c>
      <c r="F243" s="31">
        <v>6.25E-2</v>
      </c>
      <c r="G243" s="31">
        <v>280</v>
      </c>
      <c r="H243" s="33">
        <v>6.097560975609756E-2</v>
      </c>
      <c r="I243" s="36">
        <f t="shared" si="32"/>
        <v>1.2098222351237313</v>
      </c>
      <c r="J243" s="36">
        <f t="shared" si="33"/>
        <v>0.88682644389125265</v>
      </c>
      <c r="K243" s="36">
        <f t="shared" si="34"/>
        <v>1.1363286375809292</v>
      </c>
      <c r="L243" s="36">
        <f t="shared" si="35"/>
        <v>0.87209047511018989</v>
      </c>
      <c r="M243" s="36">
        <f t="shared" si="36"/>
        <v>26.383060616013523</v>
      </c>
      <c r="N243" s="35">
        <v>28.55</v>
      </c>
      <c r="O243" s="31">
        <f t="shared" si="40"/>
        <v>4.6956262938716939</v>
      </c>
      <c r="P243" s="31">
        <f t="shared" si="37"/>
        <v>4.6956262938716939</v>
      </c>
      <c r="Q243" s="31">
        <f t="shared" si="41"/>
        <v>7.5899803291995707E-2</v>
      </c>
      <c r="R243" s="38">
        <f t="shared" si="38"/>
        <v>2.1669393839864775</v>
      </c>
      <c r="S243" s="37">
        <f t="shared" si="39"/>
        <v>0</v>
      </c>
    </row>
    <row r="244" spans="1:19" x14ac:dyDescent="0.25">
      <c r="A244" s="31">
        <f t="shared" si="42"/>
        <v>150</v>
      </c>
      <c r="B244" s="31">
        <v>29</v>
      </c>
      <c r="C244" s="31">
        <v>42</v>
      </c>
      <c r="D244" s="35">
        <v>0.29910688856984652</v>
      </c>
      <c r="E244" s="35">
        <v>308.7</v>
      </c>
      <c r="F244" s="31">
        <v>6.25E-2</v>
      </c>
      <c r="G244" s="31">
        <v>280</v>
      </c>
      <c r="H244" s="33">
        <v>5.6910569105691054E-2</v>
      </c>
      <c r="I244" s="36">
        <f t="shared" si="32"/>
        <v>1.4530636183916179</v>
      </c>
      <c r="J244" s="36">
        <f t="shared" si="33"/>
        <v>0.92689695439583797</v>
      </c>
      <c r="K244" s="36">
        <f t="shared" si="34"/>
        <v>1.381708869942363</v>
      </c>
      <c r="L244" s="36">
        <f t="shared" si="35"/>
        <v>0.91646944510066797</v>
      </c>
      <c r="M244" s="36">
        <f t="shared" si="36"/>
        <v>30.432767801944948</v>
      </c>
      <c r="N244" s="35">
        <v>32.4</v>
      </c>
      <c r="O244" s="31">
        <f t="shared" si="40"/>
        <v>3.8700025210645062</v>
      </c>
      <c r="P244" s="31">
        <f t="shared" si="37"/>
        <v>3.8700025210645062</v>
      </c>
      <c r="Q244" s="31">
        <f t="shared" si="41"/>
        <v>6.0717043149847244E-2</v>
      </c>
      <c r="R244" s="38">
        <f t="shared" si="38"/>
        <v>1.9672321980550507</v>
      </c>
      <c r="S244" s="37">
        <f t="shared" si="39"/>
        <v>0</v>
      </c>
    </row>
    <row r="245" spans="1:19" x14ac:dyDescent="0.25">
      <c r="A245" s="31">
        <f t="shared" si="42"/>
        <v>150</v>
      </c>
      <c r="B245" s="31">
        <v>29</v>
      </c>
      <c r="C245" s="31">
        <v>60</v>
      </c>
      <c r="D245" s="35">
        <v>0.29980870870253801</v>
      </c>
      <c r="E245" s="35">
        <v>317.39999999999998</v>
      </c>
      <c r="F245" s="31">
        <v>6.25E-2</v>
      </c>
      <c r="G245" s="31">
        <v>280</v>
      </c>
      <c r="H245" s="33">
        <v>5.2845528455284556E-2</v>
      </c>
      <c r="I245" s="36">
        <f t="shared" si="32"/>
        <v>1.9014819034243264</v>
      </c>
      <c r="J245" s="36">
        <f t="shared" si="33"/>
        <v>0.97138053968740856</v>
      </c>
      <c r="K245" s="36">
        <f t="shared" si="34"/>
        <v>1.8325614118351317</v>
      </c>
      <c r="L245" s="36">
        <f t="shared" si="35"/>
        <v>0.96656608942770417</v>
      </c>
      <c r="M245" s="36">
        <f t="shared" si="36"/>
        <v>38.570080887952543</v>
      </c>
      <c r="N245" s="35">
        <v>38.700000000000003</v>
      </c>
      <c r="O245" s="31">
        <f t="shared" si="40"/>
        <v>1.6878975675200549E-2</v>
      </c>
      <c r="P245" s="31">
        <f t="shared" si="37"/>
        <v>1.6878975675200549E-2</v>
      </c>
      <c r="Q245" s="31">
        <f t="shared" si="41"/>
        <v>3.3570829986423853E-3</v>
      </c>
      <c r="R245" s="38">
        <f t="shared" si="38"/>
        <v>0.12991911204746032</v>
      </c>
      <c r="S245" s="37">
        <f t="shared" si="39"/>
        <v>0</v>
      </c>
    </row>
    <row r="246" spans="1:19" x14ac:dyDescent="0.25">
      <c r="A246" s="31">
        <f t="shared" si="42"/>
        <v>151</v>
      </c>
      <c r="B246" s="31">
        <v>30</v>
      </c>
      <c r="C246" s="31">
        <v>42</v>
      </c>
      <c r="D246" s="35">
        <v>0.29980870870253801</v>
      </c>
      <c r="E246" s="35">
        <v>317.39999999999998</v>
      </c>
      <c r="F246" s="31">
        <v>6.25E-2</v>
      </c>
      <c r="G246" s="31">
        <v>280</v>
      </c>
      <c r="H246" s="33">
        <v>0.12601626016260162</v>
      </c>
      <c r="I246" s="36">
        <f t="shared" si="32"/>
        <v>1.3052223105710483</v>
      </c>
      <c r="J246" s="36">
        <f t="shared" si="33"/>
        <v>0.90409142036450629</v>
      </c>
      <c r="K246" s="36">
        <f t="shared" si="34"/>
        <v>1.1987939095799507</v>
      </c>
      <c r="L246" s="36">
        <f t="shared" si="35"/>
        <v>0.88469595432859272</v>
      </c>
      <c r="M246" s="36">
        <f t="shared" si="36"/>
        <v>41.187092986006775</v>
      </c>
      <c r="N246" s="35">
        <v>40.25</v>
      </c>
      <c r="O246" s="31">
        <f t="shared" si="40"/>
        <v>0.87814326442309321</v>
      </c>
      <c r="P246" s="31">
        <f t="shared" si="37"/>
        <v>0.87814326442309321</v>
      </c>
      <c r="Q246" s="31">
        <f t="shared" si="41"/>
        <v>2.3281813316938502E-2</v>
      </c>
      <c r="R246" s="38">
        <f t="shared" si="38"/>
        <v>-0.93709298600677471</v>
      </c>
      <c r="S246" s="37">
        <f t="shared" si="39"/>
        <v>1</v>
      </c>
    </row>
    <row r="247" spans="1:19" x14ac:dyDescent="0.25">
      <c r="A247" s="31">
        <f t="shared" si="42"/>
        <v>152</v>
      </c>
      <c r="B247" s="31">
        <v>31</v>
      </c>
      <c r="C247" s="31">
        <v>42</v>
      </c>
      <c r="D247" s="35">
        <v>0.29781426982202597</v>
      </c>
      <c r="E247" s="35">
        <v>304.45</v>
      </c>
      <c r="F247" s="31">
        <v>6.25E-2</v>
      </c>
      <c r="G247" s="31">
        <v>280</v>
      </c>
      <c r="H247" s="33">
        <v>4.878048780487805E-2</v>
      </c>
      <c r="I247" s="36">
        <f t="shared" si="32"/>
        <v>1.3519987776008144</v>
      </c>
      <c r="J247" s="36">
        <f t="shared" si="33"/>
        <v>0.91181214683476319</v>
      </c>
      <c r="K247" s="36">
        <f t="shared" si="34"/>
        <v>1.2862226089941895</v>
      </c>
      <c r="L247" s="36">
        <f t="shared" si="35"/>
        <v>0.90081730863704912</v>
      </c>
      <c r="M247" s="36">
        <f t="shared" si="36"/>
        <v>26.140181019845414</v>
      </c>
      <c r="N247" s="35">
        <v>26.25</v>
      </c>
      <c r="O247" s="31">
        <f t="shared" si="40"/>
        <v>1.2060208402193285E-2</v>
      </c>
      <c r="P247" s="31">
        <f t="shared" si="37"/>
        <v>1.2060208402193285E-2</v>
      </c>
      <c r="Q247" s="31">
        <f t="shared" si="41"/>
        <v>4.183580196365169E-3</v>
      </c>
      <c r="R247" s="38">
        <f t="shared" si="38"/>
        <v>0.10981898015458569</v>
      </c>
      <c r="S247" s="37">
        <f t="shared" si="39"/>
        <v>0</v>
      </c>
    </row>
    <row r="248" spans="1:19" x14ac:dyDescent="0.25">
      <c r="A248" s="31">
        <f t="shared" si="42"/>
        <v>152</v>
      </c>
      <c r="B248" s="31">
        <v>31</v>
      </c>
      <c r="C248" s="31">
        <v>60</v>
      </c>
      <c r="D248" s="35">
        <v>0.29934060672099477</v>
      </c>
      <c r="E248" s="35">
        <v>294.14999999999998</v>
      </c>
      <c r="F248" s="31">
        <v>6.25E-2</v>
      </c>
      <c r="G248" s="31">
        <v>280</v>
      </c>
      <c r="H248" s="33">
        <v>4.4715447154471545E-2</v>
      </c>
      <c r="I248" s="36">
        <f t="shared" si="32"/>
        <v>0.8546519699088686</v>
      </c>
      <c r="J248" s="36">
        <f t="shared" si="33"/>
        <v>0.80362807619452847</v>
      </c>
      <c r="K248" s="36">
        <f t="shared" si="34"/>
        <v>0.7913533234228376</v>
      </c>
      <c r="L248" s="36">
        <f t="shared" si="35"/>
        <v>0.78563108009935811</v>
      </c>
      <c r="M248" s="36">
        <f t="shared" si="36"/>
        <v>17.024410215998387</v>
      </c>
      <c r="N248" s="35">
        <v>18.899999999999999</v>
      </c>
      <c r="O248" s="31">
        <f t="shared" si="40"/>
        <v>3.5178370378512129</v>
      </c>
      <c r="P248" s="31">
        <f t="shared" si="37"/>
        <v>3.5178370378512129</v>
      </c>
      <c r="Q248" s="31">
        <f t="shared" si="41"/>
        <v>9.9237554709079995E-2</v>
      </c>
      <c r="R248" s="38">
        <f t="shared" si="38"/>
        <v>1.8755897840016118</v>
      </c>
      <c r="S248" s="37">
        <f t="shared" si="39"/>
        <v>0</v>
      </c>
    </row>
    <row r="249" spans="1:19" x14ac:dyDescent="0.25">
      <c r="A249" s="31">
        <f t="shared" si="42"/>
        <v>153</v>
      </c>
      <c r="B249" s="31">
        <v>32</v>
      </c>
      <c r="C249" s="31">
        <v>42</v>
      </c>
      <c r="D249" s="35">
        <v>0.29934060672099477</v>
      </c>
      <c r="E249" s="35">
        <v>294.14999999999998</v>
      </c>
      <c r="F249" s="31">
        <v>6.25E-2</v>
      </c>
      <c r="G249" s="31">
        <v>280</v>
      </c>
      <c r="H249" s="33">
        <v>0.11788617886178862</v>
      </c>
      <c r="I249" s="36">
        <f t="shared" si="32"/>
        <v>0.60275689029993673</v>
      </c>
      <c r="J249" s="36">
        <f t="shared" si="33"/>
        <v>0.72666478538534385</v>
      </c>
      <c r="K249" s="36">
        <f t="shared" si="34"/>
        <v>0.49997961974854133</v>
      </c>
      <c r="L249" s="36">
        <f t="shared" si="35"/>
        <v>0.69145528605756623</v>
      </c>
      <c r="M249" s="36">
        <f t="shared" si="36"/>
        <v>21.562202220886803</v>
      </c>
      <c r="N249" s="35">
        <v>24.4</v>
      </c>
      <c r="O249" s="31">
        <f t="shared" si="40"/>
        <v>8.053096235139785</v>
      </c>
      <c r="P249" s="31">
        <f t="shared" si="37"/>
        <v>8.053096235139785</v>
      </c>
      <c r="Q249" s="31">
        <f t="shared" si="41"/>
        <v>0.11630318766857359</v>
      </c>
      <c r="R249" s="38">
        <f t="shared" si="38"/>
        <v>2.8377977791131954</v>
      </c>
      <c r="S249" s="37">
        <f t="shared" si="39"/>
        <v>0</v>
      </c>
    </row>
    <row r="250" spans="1:19" x14ac:dyDescent="0.25">
      <c r="A250" s="31">
        <f t="shared" si="42"/>
        <v>153</v>
      </c>
      <c r="B250" s="31">
        <v>32</v>
      </c>
      <c r="C250" s="31">
        <v>60</v>
      </c>
      <c r="D250" s="35">
        <v>0.30285457111583236</v>
      </c>
      <c r="E250" s="35">
        <v>294.89999999999998</v>
      </c>
      <c r="F250" s="31">
        <v>6.25E-2</v>
      </c>
      <c r="G250" s="31">
        <v>280</v>
      </c>
      <c r="H250" s="33">
        <v>4.065040650406504E-2</v>
      </c>
      <c r="I250" s="36">
        <f t="shared" si="32"/>
        <v>0.92123062798540722</v>
      </c>
      <c r="J250" s="36">
        <f t="shared" si="33"/>
        <v>0.8215349845839871</v>
      </c>
      <c r="K250" s="36">
        <f t="shared" si="34"/>
        <v>0.86016925300862612</v>
      </c>
      <c r="L250" s="36">
        <f t="shared" si="35"/>
        <v>0.80515212457062291</v>
      </c>
      <c r="M250" s="36">
        <f t="shared" si="36"/>
        <v>17.400115904964906</v>
      </c>
      <c r="N250" s="35">
        <v>18.850000000000001</v>
      </c>
      <c r="O250" s="31">
        <f t="shared" si="40"/>
        <v>2.1021638890357375</v>
      </c>
      <c r="P250" s="31">
        <f t="shared" si="37"/>
        <v>2.1021638890357375</v>
      </c>
      <c r="Q250" s="31">
        <f t="shared" si="41"/>
        <v>7.6916928118572689E-2</v>
      </c>
      <c r="R250" s="38">
        <f t="shared" si="38"/>
        <v>1.4498840950350953</v>
      </c>
      <c r="S250" s="37">
        <f t="shared" si="39"/>
        <v>0</v>
      </c>
    </row>
    <row r="251" spans="1:19" x14ac:dyDescent="0.25">
      <c r="A251" s="31">
        <f t="shared" si="42"/>
        <v>154</v>
      </c>
      <c r="B251" s="31">
        <v>33</v>
      </c>
      <c r="C251" s="31">
        <v>42</v>
      </c>
      <c r="D251" s="35">
        <v>0.30285457111583236</v>
      </c>
      <c r="E251" s="35">
        <v>294.89999999999998</v>
      </c>
      <c r="F251" s="31">
        <v>6.25E-2</v>
      </c>
      <c r="G251" s="31">
        <v>280</v>
      </c>
      <c r="H251" s="33">
        <v>0.11382113821138211</v>
      </c>
      <c r="I251" s="36">
        <f t="shared" si="32"/>
        <v>0.62814075555125704</v>
      </c>
      <c r="J251" s="36">
        <f t="shared" si="33"/>
        <v>0.73504413171296301</v>
      </c>
      <c r="K251" s="36">
        <f t="shared" si="34"/>
        <v>0.52596553233469534</v>
      </c>
      <c r="L251" s="36">
        <f t="shared" si="35"/>
        <v>0.70054392231492213</v>
      </c>
      <c r="M251" s="36">
        <f t="shared" si="36"/>
        <v>22.002657022115812</v>
      </c>
      <c r="N251" s="35">
        <v>22.9</v>
      </c>
      <c r="O251" s="31">
        <f t="shared" si="40"/>
        <v>0.80522441995805905</v>
      </c>
      <c r="P251" s="31">
        <f t="shared" si="37"/>
        <v>0.80522441995805905</v>
      </c>
      <c r="Q251" s="31">
        <f t="shared" si="41"/>
        <v>3.91852828770387E-2</v>
      </c>
      <c r="R251" s="38">
        <f t="shared" si="38"/>
        <v>0.89734297788418615</v>
      </c>
      <c r="S251" s="37">
        <f t="shared" si="39"/>
        <v>0</v>
      </c>
    </row>
    <row r="252" spans="1:19" x14ac:dyDescent="0.25">
      <c r="A252" s="31">
        <f t="shared" si="42"/>
        <v>155</v>
      </c>
      <c r="B252" s="31">
        <v>34</v>
      </c>
      <c r="C252" s="31">
        <v>42</v>
      </c>
      <c r="D252" s="35">
        <v>0.30022491206164492</v>
      </c>
      <c r="E252" s="35">
        <v>292.7</v>
      </c>
      <c r="F252" s="31">
        <v>6.25E-2</v>
      </c>
      <c r="G252" s="31">
        <v>280</v>
      </c>
      <c r="H252" s="33">
        <v>3.6585365853658534E-2</v>
      </c>
      <c r="I252" s="36">
        <f t="shared" si="32"/>
        <v>0.84099348589843881</v>
      </c>
      <c r="J252" s="36">
        <f t="shared" si="33"/>
        <v>0.79982420813346866</v>
      </c>
      <c r="K252" s="36">
        <f t="shared" si="34"/>
        <v>0.78356856211484083</v>
      </c>
      <c r="L252" s="36">
        <f t="shared" si="35"/>
        <v>0.78335334565633008</v>
      </c>
      <c r="M252" s="36">
        <f t="shared" si="36"/>
        <v>15.270573172886941</v>
      </c>
      <c r="N252" s="35">
        <v>16.850000000000001</v>
      </c>
      <c r="O252" s="31">
        <f t="shared" si="40"/>
        <v>2.4945891022044293</v>
      </c>
      <c r="P252" s="31">
        <f t="shared" si="37"/>
        <v>2.4945891022044293</v>
      </c>
      <c r="Q252" s="31">
        <f t="shared" si="41"/>
        <v>9.3734529798994673E-2</v>
      </c>
      <c r="R252" s="38">
        <f t="shared" si="38"/>
        <v>1.5794268271130605</v>
      </c>
      <c r="S252" s="37">
        <f t="shared" si="39"/>
        <v>0</v>
      </c>
    </row>
    <row r="253" spans="1:19" x14ac:dyDescent="0.25">
      <c r="A253" s="31">
        <f t="shared" si="42"/>
        <v>156</v>
      </c>
      <c r="B253" s="31">
        <v>35</v>
      </c>
      <c r="C253" s="31">
        <v>42</v>
      </c>
      <c r="D253" s="35">
        <v>0.29999856970027117</v>
      </c>
      <c r="E253" s="35">
        <v>302.10000000000002</v>
      </c>
      <c r="F253" s="31">
        <v>6.25E-2</v>
      </c>
      <c r="G253" s="31">
        <v>280</v>
      </c>
      <c r="H253" s="33">
        <v>3.2520325203252036E-2</v>
      </c>
      <c r="I253" s="36">
        <f t="shared" si="32"/>
        <v>1.4688451666938327</v>
      </c>
      <c r="J253" s="36">
        <f t="shared" si="33"/>
        <v>0.92906260493999127</v>
      </c>
      <c r="K253" s="36">
        <f t="shared" si="34"/>
        <v>1.4147452465453536</v>
      </c>
      <c r="L253" s="36">
        <f t="shared" si="35"/>
        <v>0.92142839852713943</v>
      </c>
      <c r="M253" s="36">
        <f t="shared" si="36"/>
        <v>23.193718954332439</v>
      </c>
      <c r="N253" s="35">
        <v>24.1</v>
      </c>
      <c r="O253" s="31">
        <f t="shared" si="40"/>
        <v>0.82134533373628971</v>
      </c>
      <c r="P253" s="31">
        <f t="shared" si="37"/>
        <v>0.82134533373628971</v>
      </c>
      <c r="Q253" s="31">
        <f t="shared" si="41"/>
        <v>3.7605022641807553E-2</v>
      </c>
      <c r="R253" s="38">
        <f t="shared" si="38"/>
        <v>0.90628104566756207</v>
      </c>
      <c r="S253" s="37">
        <f t="shared" si="39"/>
        <v>0</v>
      </c>
    </row>
    <row r="254" spans="1:19" x14ac:dyDescent="0.25">
      <c r="A254" s="31">
        <f t="shared" si="42"/>
        <v>157</v>
      </c>
      <c r="B254" s="31">
        <v>36</v>
      </c>
      <c r="C254" s="31">
        <v>42</v>
      </c>
      <c r="D254" s="35">
        <v>0.29794295921243752</v>
      </c>
      <c r="E254" s="35">
        <v>307.64999999999998</v>
      </c>
      <c r="F254" s="31">
        <v>6.25E-2</v>
      </c>
      <c r="G254" s="31">
        <v>280</v>
      </c>
      <c r="H254" s="33">
        <v>2.8455284552845527E-2</v>
      </c>
      <c r="I254" s="36">
        <f t="shared" si="32"/>
        <v>1.9342693902426336</v>
      </c>
      <c r="J254" s="36">
        <f t="shared" si="33"/>
        <v>0.9734599926624703</v>
      </c>
      <c r="K254" s="36">
        <f t="shared" si="34"/>
        <v>1.8840103034288334</v>
      </c>
      <c r="L254" s="36">
        <f t="shared" si="35"/>
        <v>0.97021820910536571</v>
      </c>
      <c r="M254" s="36">
        <f t="shared" si="36"/>
        <v>28.306575945123313</v>
      </c>
      <c r="N254" s="35">
        <v>29</v>
      </c>
      <c r="O254" s="31">
        <f t="shared" si="40"/>
        <v>0.48083691988162602</v>
      </c>
      <c r="P254" s="31">
        <f t="shared" si="37"/>
        <v>0.48083691988162602</v>
      </c>
      <c r="Q254" s="31">
        <f t="shared" si="41"/>
        <v>2.3911174306092641E-2</v>
      </c>
      <c r="R254" s="38">
        <f t="shared" si="38"/>
        <v>0.69342405487668657</v>
      </c>
      <c r="S254" s="37">
        <f t="shared" si="39"/>
        <v>0</v>
      </c>
    </row>
    <row r="255" spans="1:19" x14ac:dyDescent="0.25">
      <c r="A255" s="31">
        <f t="shared" si="42"/>
        <v>157</v>
      </c>
      <c r="B255" s="31">
        <v>36</v>
      </c>
      <c r="C255" s="31">
        <v>60</v>
      </c>
      <c r="D255" s="35">
        <v>0.30058123195693348</v>
      </c>
      <c r="E255" s="35">
        <v>307</v>
      </c>
      <c r="F255" s="31">
        <v>6.25E-2</v>
      </c>
      <c r="G255" s="31">
        <v>280</v>
      </c>
      <c r="H255" s="33">
        <v>2.4390243902439025E-2</v>
      </c>
      <c r="I255" s="36">
        <f t="shared" si="32"/>
        <v>2.0170110740648473</v>
      </c>
      <c r="J255" s="36">
        <f t="shared" si="33"/>
        <v>0.978152821165718</v>
      </c>
      <c r="K255" s="36">
        <f t="shared" si="34"/>
        <v>1.9700681723170212</v>
      </c>
      <c r="L255" s="36">
        <f t="shared" si="35"/>
        <v>0.97558472098952831</v>
      </c>
      <c r="M255" s="36">
        <f t="shared" si="36"/>
        <v>27.545285110403825</v>
      </c>
      <c r="N255" s="35">
        <v>28.15</v>
      </c>
      <c r="O255" s="31">
        <f t="shared" si="40"/>
        <v>0.36568009769931292</v>
      </c>
      <c r="P255" s="31">
        <f t="shared" si="37"/>
        <v>0.36568009769931292</v>
      </c>
      <c r="Q255" s="31">
        <f t="shared" si="41"/>
        <v>2.1481878848887179E-2</v>
      </c>
      <c r="R255" s="38">
        <f t="shared" si="38"/>
        <v>0.60471488959617403</v>
      </c>
      <c r="S255" s="37">
        <f t="shared" si="39"/>
        <v>0</v>
      </c>
    </row>
    <row r="256" spans="1:19" x14ac:dyDescent="0.25">
      <c r="A256" s="31">
        <f t="shared" si="42"/>
        <v>158</v>
      </c>
      <c r="B256" s="31">
        <v>37</v>
      </c>
      <c r="C256" s="31">
        <v>42</v>
      </c>
      <c r="D256" s="35">
        <v>0.30058123195693348</v>
      </c>
      <c r="E256" s="35">
        <v>307</v>
      </c>
      <c r="F256" s="31">
        <v>6.25E-2</v>
      </c>
      <c r="G256" s="31">
        <v>280</v>
      </c>
      <c r="H256" s="33">
        <v>9.7560975609756101E-2</v>
      </c>
      <c r="I256" s="36">
        <f t="shared" si="32"/>
        <v>1.0924226413775044</v>
      </c>
      <c r="J256" s="36">
        <f t="shared" si="33"/>
        <v>0.86267631216940188</v>
      </c>
      <c r="K256" s="36">
        <f t="shared" si="34"/>
        <v>0.99853683788185243</v>
      </c>
      <c r="L256" s="36">
        <f t="shared" si="35"/>
        <v>0.84099044466010597</v>
      </c>
      <c r="M256" s="36">
        <f t="shared" si="36"/>
        <v>30.795772006757176</v>
      </c>
      <c r="N256" s="35">
        <v>31</v>
      </c>
      <c r="O256" s="31">
        <f t="shared" si="40"/>
        <v>4.1709073223991117E-2</v>
      </c>
      <c r="P256" s="31">
        <f t="shared" si="37"/>
        <v>4.1709073223991117E-2</v>
      </c>
      <c r="Q256" s="31">
        <f t="shared" si="41"/>
        <v>6.5879997820265926E-3</v>
      </c>
      <c r="R256" s="38">
        <f t="shared" si="38"/>
        <v>0.20422799324282437</v>
      </c>
      <c r="S256" s="37">
        <f t="shared" si="39"/>
        <v>0</v>
      </c>
    </row>
    <row r="257" spans="1:19" x14ac:dyDescent="0.25">
      <c r="A257" s="31">
        <f t="shared" si="42"/>
        <v>158</v>
      </c>
      <c r="B257" s="31">
        <v>37</v>
      </c>
      <c r="C257" s="31">
        <v>60</v>
      </c>
      <c r="D257" s="35">
        <v>0.30152056668397736</v>
      </c>
      <c r="E257" s="35">
        <v>302.45</v>
      </c>
      <c r="F257" s="31">
        <v>6.25E-2</v>
      </c>
      <c r="G257" s="31">
        <v>280</v>
      </c>
      <c r="H257" s="33">
        <v>2.032520325203252E-2</v>
      </c>
      <c r="I257" s="36">
        <f t="shared" si="32"/>
        <v>1.8452352549101851</v>
      </c>
      <c r="J257" s="36">
        <f t="shared" si="33"/>
        <v>0.96749833793105511</v>
      </c>
      <c r="K257" s="36">
        <f t="shared" si="34"/>
        <v>1.8022485269211914</v>
      </c>
      <c r="L257" s="36">
        <f t="shared" si="35"/>
        <v>0.9642468435326873</v>
      </c>
      <c r="M257" s="36">
        <f t="shared" si="36"/>
        <v>22.97351234496432</v>
      </c>
      <c r="N257" s="35">
        <v>23.65</v>
      </c>
      <c r="O257" s="31">
        <f t="shared" si="40"/>
        <v>0.45763554741567164</v>
      </c>
      <c r="P257" s="31">
        <f t="shared" si="37"/>
        <v>0.45763554741567164</v>
      </c>
      <c r="Q257" s="31">
        <f t="shared" si="41"/>
        <v>2.8604129176984308E-2</v>
      </c>
      <c r="R257" s="38">
        <f t="shared" si="38"/>
        <v>0.67648765503567887</v>
      </c>
      <c r="S257" s="37">
        <f t="shared" si="39"/>
        <v>0</v>
      </c>
    </row>
    <row r="258" spans="1:19" x14ac:dyDescent="0.25">
      <c r="A258" s="31">
        <f t="shared" si="42"/>
        <v>159</v>
      </c>
      <c r="B258" s="31">
        <v>38</v>
      </c>
      <c r="C258" s="31">
        <v>42</v>
      </c>
      <c r="D258" s="35">
        <v>0.30152056668397736</v>
      </c>
      <c r="E258" s="35">
        <v>302.45</v>
      </c>
      <c r="F258" s="31">
        <v>6.25E-2</v>
      </c>
      <c r="G258" s="31">
        <v>280</v>
      </c>
      <c r="H258" s="33">
        <v>9.3495934959349589E-2</v>
      </c>
      <c r="I258" s="36">
        <f t="shared" si="32"/>
        <v>0.94602473343820437</v>
      </c>
      <c r="J258" s="36">
        <f t="shared" si="33"/>
        <v>0.82793201443984821</v>
      </c>
      <c r="K258" s="36">
        <f t="shared" si="34"/>
        <v>0.85382847319561772</v>
      </c>
      <c r="L258" s="36">
        <f t="shared" si="35"/>
        <v>0.80339998219114761</v>
      </c>
      <c r="M258" s="36">
        <f t="shared" si="36"/>
        <v>26.766715636835073</v>
      </c>
      <c r="N258" s="35">
        <v>28.55</v>
      </c>
      <c r="O258" s="31">
        <f t="shared" si="40"/>
        <v>3.1801031199085412</v>
      </c>
      <c r="P258" s="31">
        <f t="shared" si="37"/>
        <v>3.1801031199085412</v>
      </c>
      <c r="Q258" s="31">
        <f t="shared" si="41"/>
        <v>6.2461799060067512E-2</v>
      </c>
      <c r="R258" s="38">
        <f t="shared" si="38"/>
        <v>1.7832843631649276</v>
      </c>
      <c r="S258" s="37">
        <f t="shared" si="39"/>
        <v>0</v>
      </c>
    </row>
    <row r="259" spans="1:19" x14ac:dyDescent="0.25">
      <c r="A259" s="31">
        <f t="shared" si="42"/>
        <v>159</v>
      </c>
      <c r="B259" s="31">
        <v>38</v>
      </c>
      <c r="C259" s="31">
        <v>60</v>
      </c>
      <c r="D259" s="35">
        <v>0.3010426211845062</v>
      </c>
      <c r="E259" s="35">
        <v>300.45</v>
      </c>
      <c r="F259" s="31">
        <v>6.25E-2</v>
      </c>
      <c r="G259" s="31">
        <v>280</v>
      </c>
      <c r="H259" s="33">
        <v>1.6260162601626018E-2</v>
      </c>
      <c r="I259" s="36">
        <f t="shared" ref="I259:I322" si="43">(LN(E259/G259)+(F259+(D259^2)/2)*H259)/(D259*H259^0.5)</f>
        <v>1.8819852862286264</v>
      </c>
      <c r="J259" s="36">
        <f t="shared" ref="J259:J322" si="44">NORMSDIST(I259)</f>
        <v>0.97008099328361508</v>
      </c>
      <c r="K259" s="36">
        <f t="shared" ref="K259:K322" si="45">I259-(D259*H259^(0.5))</f>
        <v>1.8435977332472686</v>
      </c>
      <c r="L259" s="36">
        <f t="shared" ref="L259:L322" si="46">NORMSDIST(K259)</f>
        <v>0.96737910668757476</v>
      </c>
      <c r="M259" s="36">
        <f t="shared" ref="M259:M322" si="47">(E259*J259)-(G259*(EXP(-F259*H259))*L259)</f>
        <v>20.869815211214302</v>
      </c>
      <c r="N259" s="35">
        <v>21.4</v>
      </c>
      <c r="O259" s="31">
        <f t="shared" si="40"/>
        <v>0.28109591025973363</v>
      </c>
      <c r="P259" s="31">
        <f t="shared" ref="P259:P322" si="48">(M259-N259)^2</f>
        <v>0.28109591025973363</v>
      </c>
      <c r="Q259" s="31">
        <f t="shared" si="41"/>
        <v>2.4774990130172737E-2</v>
      </c>
      <c r="R259" s="38">
        <f t="shared" ref="R259:R322" si="49">N259-M259</f>
        <v>0.53018478878569653</v>
      </c>
      <c r="S259" s="37">
        <f t="shared" ref="S259:S322" si="50">IF(R259&lt;0,1,0)</f>
        <v>0</v>
      </c>
    </row>
    <row r="260" spans="1:19" x14ac:dyDescent="0.25">
      <c r="A260" s="31">
        <f t="shared" si="42"/>
        <v>160</v>
      </c>
      <c r="B260" s="31">
        <v>39</v>
      </c>
      <c r="C260" s="31">
        <v>42</v>
      </c>
      <c r="D260" s="35">
        <v>0.3010426211845062</v>
      </c>
      <c r="E260" s="35">
        <v>300.45</v>
      </c>
      <c r="F260" s="31">
        <v>6.25E-2</v>
      </c>
      <c r="G260" s="31">
        <v>280</v>
      </c>
      <c r="H260" s="33">
        <v>8.943089430894309E-2</v>
      </c>
      <c r="I260" s="36">
        <f t="shared" si="43"/>
        <v>0.89010825077490097</v>
      </c>
      <c r="J260" s="36">
        <f t="shared" si="44"/>
        <v>0.81329611844959793</v>
      </c>
      <c r="K260" s="36">
        <f t="shared" si="45"/>
        <v>0.80008145903249217</v>
      </c>
      <c r="L260" s="36">
        <f t="shared" si="46"/>
        <v>0.78816819864129517</v>
      </c>
      <c r="M260" s="36">
        <f t="shared" si="47"/>
        <v>24.897797528565405</v>
      </c>
      <c r="N260" s="35">
        <v>29.8</v>
      </c>
      <c r="O260" s="31">
        <f t="shared" ref="O260:O323" si="51">(N260-M260)^2</f>
        <v>24.031589070939454</v>
      </c>
      <c r="P260" s="31">
        <f t="shared" si="48"/>
        <v>24.031589070939454</v>
      </c>
      <c r="Q260" s="31">
        <f t="shared" ref="Q260:Q323" si="52">ABS(N260-M260)/N260</f>
        <v>0.16450343863874481</v>
      </c>
      <c r="R260" s="38">
        <f t="shared" si="49"/>
        <v>4.9022024714345953</v>
      </c>
      <c r="S260" s="37">
        <f t="shared" si="50"/>
        <v>0</v>
      </c>
    </row>
    <row r="261" spans="1:19" x14ac:dyDescent="0.25">
      <c r="A261" s="31">
        <f t="shared" ref="A261:A282" si="53">$A$195+B261</f>
        <v>160</v>
      </c>
      <c r="B261" s="31">
        <v>39</v>
      </c>
      <c r="C261" s="31">
        <v>60</v>
      </c>
      <c r="D261" s="35">
        <v>0.30182693435592306</v>
      </c>
      <c r="E261" s="35">
        <v>308</v>
      </c>
      <c r="F261" s="31">
        <v>6.25E-2</v>
      </c>
      <c r="G261" s="31">
        <v>280</v>
      </c>
      <c r="H261" s="33">
        <v>1.2195121951219513E-2</v>
      </c>
      <c r="I261" s="36">
        <f t="shared" si="43"/>
        <v>2.8990205472260748</v>
      </c>
      <c r="J261" s="36">
        <f t="shared" si="44"/>
        <v>0.99812834818819174</v>
      </c>
      <c r="K261" s="36">
        <f t="shared" si="45"/>
        <v>2.8656893382546578</v>
      </c>
      <c r="L261" s="36">
        <f t="shared" si="46"/>
        <v>0.99791948819298459</v>
      </c>
      <c r="M261" s="36">
        <f t="shared" si="47"/>
        <v>28.218964028439473</v>
      </c>
      <c r="N261" s="35">
        <v>28</v>
      </c>
      <c r="O261" s="31">
        <f t="shared" si="51"/>
        <v>4.7945245750442213E-2</v>
      </c>
      <c r="P261" s="31">
        <f t="shared" si="48"/>
        <v>4.7945245750442213E-2</v>
      </c>
      <c r="Q261" s="31">
        <f t="shared" si="52"/>
        <v>7.8201438728383119E-3</v>
      </c>
      <c r="R261" s="38">
        <f t="shared" si="49"/>
        <v>-0.21896402843947271</v>
      </c>
      <c r="S261" s="37">
        <f t="shared" si="50"/>
        <v>1</v>
      </c>
    </row>
    <row r="262" spans="1:19" x14ac:dyDescent="0.25">
      <c r="A262" s="31">
        <f t="shared" si="53"/>
        <v>161</v>
      </c>
      <c r="B262" s="31">
        <v>40</v>
      </c>
      <c r="C262" s="31">
        <v>42</v>
      </c>
      <c r="D262" s="35">
        <v>0.30182693435592306</v>
      </c>
      <c r="E262" s="35">
        <v>308</v>
      </c>
      <c r="F262" s="31">
        <v>6.25E-2</v>
      </c>
      <c r="G262" s="31">
        <v>280</v>
      </c>
      <c r="H262" s="33">
        <v>8.5365853658536592E-2</v>
      </c>
      <c r="I262" s="36">
        <f t="shared" si="43"/>
        <v>1.1853789988106014</v>
      </c>
      <c r="J262" s="36">
        <f t="shared" si="44"/>
        <v>0.88206618430408912</v>
      </c>
      <c r="K262" s="36">
        <f t="shared" si="45"/>
        <v>1.0971929089751067</v>
      </c>
      <c r="L262" s="36">
        <f t="shared" si="46"/>
        <v>0.86372146385258997</v>
      </c>
      <c r="M262" s="36">
        <f t="shared" si="47"/>
        <v>31.121254449079373</v>
      </c>
      <c r="N262" s="35">
        <v>31.5</v>
      </c>
      <c r="O262" s="31">
        <f t="shared" si="51"/>
        <v>0.1434481923421691</v>
      </c>
      <c r="P262" s="31">
        <f t="shared" si="48"/>
        <v>0.1434481923421691</v>
      </c>
      <c r="Q262" s="31">
        <f t="shared" si="52"/>
        <v>1.20236682831945E-2</v>
      </c>
      <c r="R262" s="38">
        <f t="shared" si="49"/>
        <v>0.37874555092062678</v>
      </c>
      <c r="S262" s="37">
        <f t="shared" si="50"/>
        <v>0</v>
      </c>
    </row>
    <row r="263" spans="1:19" x14ac:dyDescent="0.25">
      <c r="A263" s="31">
        <f t="shared" si="53"/>
        <v>161</v>
      </c>
      <c r="B263" s="31">
        <v>40</v>
      </c>
      <c r="C263" s="31">
        <v>60</v>
      </c>
      <c r="D263" s="35">
        <v>0.30154769177742285</v>
      </c>
      <c r="E263" s="35">
        <v>305.35000000000002</v>
      </c>
      <c r="F263" s="31">
        <v>6.25E-2</v>
      </c>
      <c r="G263" s="31">
        <v>280</v>
      </c>
      <c r="H263" s="33">
        <v>8.130081300813009E-3</v>
      </c>
      <c r="I263" s="36">
        <f t="shared" si="43"/>
        <v>3.2198596882929418</v>
      </c>
      <c r="J263" s="36">
        <f t="shared" si="44"/>
        <v>0.9993587332310131</v>
      </c>
      <c r="K263" s="36">
        <f t="shared" si="45"/>
        <v>3.1926700485849659</v>
      </c>
      <c r="L263" s="36">
        <f t="shared" si="46"/>
        <v>0.99929518041042664</v>
      </c>
      <c r="M263" s="36">
        <f t="shared" si="47"/>
        <v>25.493678704854517</v>
      </c>
      <c r="N263" s="35">
        <v>24.95</v>
      </c>
      <c r="O263" s="31">
        <f t="shared" si="51"/>
        <v>0.2955865341122858</v>
      </c>
      <c r="P263" s="31">
        <f t="shared" si="48"/>
        <v>0.2955865341122858</v>
      </c>
      <c r="Q263" s="31">
        <f t="shared" si="52"/>
        <v>2.1790729653487686E-2</v>
      </c>
      <c r="R263" s="38">
        <f t="shared" si="49"/>
        <v>-0.54367870485451775</v>
      </c>
      <c r="S263" s="37">
        <f t="shared" si="50"/>
        <v>1</v>
      </c>
    </row>
    <row r="264" spans="1:19" x14ac:dyDescent="0.25">
      <c r="A264" s="31">
        <f t="shared" si="53"/>
        <v>162</v>
      </c>
      <c r="B264" s="31">
        <v>41</v>
      </c>
      <c r="C264" s="31">
        <v>42</v>
      </c>
      <c r="D264" s="35">
        <v>0.30154769177742285</v>
      </c>
      <c r="E264" s="35">
        <v>305.35000000000002</v>
      </c>
      <c r="F264" s="31">
        <v>6.25E-2</v>
      </c>
      <c r="G264" s="31">
        <v>280</v>
      </c>
      <c r="H264" s="33">
        <v>8.1300813008130079E-2</v>
      </c>
      <c r="I264" s="36">
        <f t="shared" si="43"/>
        <v>1.1100886087706996</v>
      </c>
      <c r="J264" s="36">
        <f t="shared" si="44"/>
        <v>0.86651957730123186</v>
      </c>
      <c r="K264" s="36">
        <f t="shared" si="45"/>
        <v>1.0241074185341412</v>
      </c>
      <c r="L264" s="36">
        <f t="shared" si="46"/>
        <v>0.84710772959883784</v>
      </c>
      <c r="M264" s="36">
        <f t="shared" si="47"/>
        <v>28.603766316044698</v>
      </c>
      <c r="N264" s="35">
        <v>29</v>
      </c>
      <c r="O264" s="31">
        <f t="shared" si="51"/>
        <v>0.15700113230078999</v>
      </c>
      <c r="P264" s="31">
        <f t="shared" si="48"/>
        <v>0.15700113230078999</v>
      </c>
      <c r="Q264" s="31">
        <f t="shared" si="52"/>
        <v>1.3663230481217302E-2</v>
      </c>
      <c r="R264" s="38">
        <f t="shared" si="49"/>
        <v>0.39623368395530179</v>
      </c>
      <c r="S264" s="37">
        <f t="shared" si="50"/>
        <v>0</v>
      </c>
    </row>
    <row r="265" spans="1:19" x14ac:dyDescent="0.25">
      <c r="A265" s="31">
        <f t="shared" si="53"/>
        <v>162</v>
      </c>
      <c r="B265" s="31">
        <v>41</v>
      </c>
      <c r="C265" s="31">
        <v>60</v>
      </c>
      <c r="D265" s="35">
        <v>0.30329510585659686</v>
      </c>
      <c r="E265" s="35">
        <v>309.7</v>
      </c>
      <c r="F265" s="31">
        <v>6.25E-2</v>
      </c>
      <c r="G265" s="31">
        <v>280</v>
      </c>
      <c r="H265" s="33">
        <v>4.0650406504065045E-3</v>
      </c>
      <c r="I265" s="36">
        <f t="shared" si="43"/>
        <v>5.2362556636884481</v>
      </c>
      <c r="J265" s="36">
        <f t="shared" si="44"/>
        <v>0.9999999180665371</v>
      </c>
      <c r="K265" s="36">
        <f t="shared" si="45"/>
        <v>5.2169182740204239</v>
      </c>
      <c r="L265" s="36">
        <f t="shared" si="46"/>
        <v>0.99999990903776059</v>
      </c>
      <c r="M265" s="36">
        <f t="shared" si="47"/>
        <v>29.771129263444607</v>
      </c>
      <c r="N265" s="35">
        <v>29.2</v>
      </c>
      <c r="O265" s="31">
        <f t="shared" si="51"/>
        <v>0.32618863556277983</v>
      </c>
      <c r="P265" s="31">
        <f t="shared" si="48"/>
        <v>0.32618863556277983</v>
      </c>
      <c r="Q265" s="31">
        <f t="shared" si="52"/>
        <v>1.9559221350842721E-2</v>
      </c>
      <c r="R265" s="38">
        <f t="shared" si="49"/>
        <v>-0.57112926344460746</v>
      </c>
      <c r="S265" s="37">
        <f t="shared" si="50"/>
        <v>1</v>
      </c>
    </row>
    <row r="266" spans="1:19" x14ac:dyDescent="0.25">
      <c r="A266" s="31">
        <f t="shared" si="53"/>
        <v>163</v>
      </c>
      <c r="B266" s="31">
        <v>42</v>
      </c>
      <c r="C266" s="31">
        <v>60</v>
      </c>
      <c r="D266" s="35">
        <v>0.30329510585659686</v>
      </c>
      <c r="E266" s="35">
        <v>309.7</v>
      </c>
      <c r="F266" s="31">
        <v>6.25E-2</v>
      </c>
      <c r="G266" s="31">
        <v>280</v>
      </c>
      <c r="H266" s="33">
        <v>7.7235772357723581E-2</v>
      </c>
      <c r="I266" s="36">
        <f t="shared" si="43"/>
        <v>1.2954615233595164</v>
      </c>
      <c r="J266" s="36">
        <f t="shared" si="44"/>
        <v>0.90241946684827024</v>
      </c>
      <c r="K266" s="36">
        <f t="shared" si="45"/>
        <v>1.2111717959647295</v>
      </c>
      <c r="L266" s="36">
        <f t="shared" si="46"/>
        <v>0.88708521515122041</v>
      </c>
      <c r="M266" s="36">
        <f t="shared" si="47"/>
        <v>32.291566801137691</v>
      </c>
      <c r="N266" s="35">
        <v>33.6</v>
      </c>
      <c r="O266" s="31">
        <f t="shared" si="51"/>
        <v>1.7119974358850587</v>
      </c>
      <c r="P266" s="31">
        <f t="shared" si="48"/>
        <v>1.7119974358850587</v>
      </c>
      <c r="Q266" s="31">
        <f t="shared" si="52"/>
        <v>3.8941464251854477E-2</v>
      </c>
      <c r="R266" s="38">
        <f t="shared" si="49"/>
        <v>1.3084331988623106</v>
      </c>
      <c r="S266" s="37">
        <f t="shared" si="50"/>
        <v>0</v>
      </c>
    </row>
    <row r="267" spans="1:19" x14ac:dyDescent="0.25">
      <c r="A267" s="31">
        <f t="shared" si="53"/>
        <v>164</v>
      </c>
      <c r="B267" s="31">
        <v>43</v>
      </c>
      <c r="C267" s="31">
        <v>60</v>
      </c>
      <c r="D267" s="35">
        <v>0.3013350557104244</v>
      </c>
      <c r="E267" s="35">
        <v>308.60000000000002</v>
      </c>
      <c r="F267" s="31">
        <v>6.25E-2</v>
      </c>
      <c r="G267" s="31">
        <v>280</v>
      </c>
      <c r="H267" s="33">
        <v>7.3170731707317069E-2</v>
      </c>
      <c r="I267" s="36">
        <f t="shared" si="43"/>
        <v>1.2900227525825123</v>
      </c>
      <c r="J267" s="36">
        <f t="shared" si="44"/>
        <v>0.90147862079173546</v>
      </c>
      <c r="K267" s="36">
        <f t="shared" si="45"/>
        <v>1.2085113517040398</v>
      </c>
      <c r="L267" s="36">
        <f t="shared" si="46"/>
        <v>0.88657468398312822</v>
      </c>
      <c r="M267" s="36">
        <f t="shared" si="47"/>
        <v>31.088047042937717</v>
      </c>
      <c r="N267" s="35">
        <v>32</v>
      </c>
      <c r="O267" s="31">
        <f t="shared" si="51"/>
        <v>0.83165819589464229</v>
      </c>
      <c r="P267" s="31">
        <f t="shared" si="48"/>
        <v>0.83165819589464229</v>
      </c>
      <c r="Q267" s="31">
        <f t="shared" si="52"/>
        <v>2.8498529908196346E-2</v>
      </c>
      <c r="R267" s="38">
        <f t="shared" si="49"/>
        <v>0.91195295706228308</v>
      </c>
      <c r="S267" s="37">
        <f t="shared" si="50"/>
        <v>0</v>
      </c>
    </row>
    <row r="268" spans="1:19" x14ac:dyDescent="0.25">
      <c r="A268" s="31">
        <f t="shared" si="53"/>
        <v>166</v>
      </c>
      <c r="B268" s="31">
        <v>45</v>
      </c>
      <c r="C268" s="31">
        <v>60</v>
      </c>
      <c r="D268" s="35">
        <v>0.30189296813546784</v>
      </c>
      <c r="E268" s="35">
        <v>309.60000000000002</v>
      </c>
      <c r="F268" s="31">
        <v>6.25E-2</v>
      </c>
      <c r="G268" s="31">
        <v>280</v>
      </c>
      <c r="H268" s="33">
        <v>6.910569105691057E-2</v>
      </c>
      <c r="I268" s="36">
        <f t="shared" si="43"/>
        <v>1.3603543215767331</v>
      </c>
      <c r="J268" s="36">
        <f t="shared" si="44"/>
        <v>0.91314108700350005</v>
      </c>
      <c r="K268" s="36">
        <f t="shared" si="45"/>
        <v>1.2809928148735787</v>
      </c>
      <c r="L268" s="36">
        <f t="shared" si="46"/>
        <v>0.89990190507725676</v>
      </c>
      <c r="M268" s="36">
        <f t="shared" si="47"/>
        <v>31.821896264996951</v>
      </c>
      <c r="N268" s="35">
        <v>31.6</v>
      </c>
      <c r="O268" s="31">
        <f t="shared" si="51"/>
        <v>4.9237952419596574E-2</v>
      </c>
      <c r="P268" s="31">
        <f t="shared" si="48"/>
        <v>4.9237952419596574E-2</v>
      </c>
      <c r="Q268" s="31">
        <f t="shared" si="52"/>
        <v>7.0220337024351201E-3</v>
      </c>
      <c r="R268" s="38">
        <f t="shared" si="49"/>
        <v>-0.22189626499694981</v>
      </c>
      <c r="S268" s="37">
        <f t="shared" si="50"/>
        <v>1</v>
      </c>
    </row>
    <row r="269" spans="1:19" x14ac:dyDescent="0.25">
      <c r="A269" s="31">
        <f t="shared" si="53"/>
        <v>167</v>
      </c>
      <c r="B269" s="31">
        <v>46</v>
      </c>
      <c r="C269" s="31">
        <v>60</v>
      </c>
      <c r="D269" s="35">
        <v>0.30014213237534787</v>
      </c>
      <c r="E269" s="35">
        <v>296.39999999999998</v>
      </c>
      <c r="F269" s="31">
        <v>6.25E-2</v>
      </c>
      <c r="G269" s="31">
        <v>280</v>
      </c>
      <c r="H269" s="33">
        <v>6.097560975609756E-2</v>
      </c>
      <c r="I269" s="36">
        <f t="shared" si="43"/>
        <v>0.85647879342815036</v>
      </c>
      <c r="J269" s="36">
        <f t="shared" si="44"/>
        <v>0.80413350102504955</v>
      </c>
      <c r="K269" s="36">
        <f t="shared" si="45"/>
        <v>0.78236397659098789</v>
      </c>
      <c r="L269" s="36">
        <f t="shared" si="46"/>
        <v>0.78299965093318902</v>
      </c>
      <c r="M269" s="36">
        <f t="shared" si="47"/>
        <v>19.939195314047396</v>
      </c>
      <c r="N269" s="35">
        <v>21.7</v>
      </c>
      <c r="O269" s="31">
        <f t="shared" si="51"/>
        <v>3.1004331420726463</v>
      </c>
      <c r="P269" s="31">
        <f t="shared" si="48"/>
        <v>3.1004331420726463</v>
      </c>
      <c r="Q269" s="31">
        <f t="shared" si="52"/>
        <v>8.1143073085373427E-2</v>
      </c>
      <c r="R269" s="38">
        <f t="shared" si="49"/>
        <v>1.7608046859526034</v>
      </c>
      <c r="S269" s="37">
        <f t="shared" si="50"/>
        <v>0</v>
      </c>
    </row>
    <row r="270" spans="1:19" x14ac:dyDescent="0.25">
      <c r="A270" s="31">
        <f t="shared" si="53"/>
        <v>168</v>
      </c>
      <c r="B270" s="31">
        <v>47</v>
      </c>
      <c r="C270" s="31">
        <v>60</v>
      </c>
      <c r="D270" s="35">
        <v>0.29799521611252094</v>
      </c>
      <c r="E270" s="35">
        <v>296.55</v>
      </c>
      <c r="F270" s="31">
        <v>6.25E-2</v>
      </c>
      <c r="G270" s="31">
        <v>280</v>
      </c>
      <c r="H270" s="33">
        <v>5.6910569105691054E-2</v>
      </c>
      <c r="I270" s="36">
        <f t="shared" si="43"/>
        <v>0.89338037607592802</v>
      </c>
      <c r="J270" s="36">
        <f t="shared" si="44"/>
        <v>0.81417324598758256</v>
      </c>
      <c r="K270" s="36">
        <f t="shared" si="45"/>
        <v>0.82229082749863103</v>
      </c>
      <c r="L270" s="36">
        <f t="shared" si="46"/>
        <v>0.79454430206159876</v>
      </c>
      <c r="M270" s="36">
        <f t="shared" si="47"/>
        <v>19.760580317269472</v>
      </c>
      <c r="N270" s="35">
        <v>21.45</v>
      </c>
      <c r="O270" s="31">
        <f t="shared" si="51"/>
        <v>2.8541388643973153</v>
      </c>
      <c r="P270" s="31">
        <f t="shared" si="48"/>
        <v>2.8541388643973153</v>
      </c>
      <c r="Q270" s="31">
        <f t="shared" si="52"/>
        <v>7.8760824369721552E-2</v>
      </c>
      <c r="R270" s="38">
        <f t="shared" si="49"/>
        <v>1.6894196827305272</v>
      </c>
      <c r="S270" s="37">
        <f t="shared" si="50"/>
        <v>0</v>
      </c>
    </row>
    <row r="271" spans="1:19" x14ac:dyDescent="0.25">
      <c r="A271" s="31">
        <f t="shared" si="53"/>
        <v>169</v>
      </c>
      <c r="B271" s="31">
        <v>48</v>
      </c>
      <c r="C271" s="31">
        <v>60</v>
      </c>
      <c r="D271" s="35">
        <v>0.29640345240957555</v>
      </c>
      <c r="E271" s="35">
        <v>296.45</v>
      </c>
      <c r="F271" s="31">
        <v>6.25E-2</v>
      </c>
      <c r="G271" s="31">
        <v>280</v>
      </c>
      <c r="H271" s="33">
        <v>5.2845528455284556E-2</v>
      </c>
      <c r="I271" s="36">
        <f t="shared" si="43"/>
        <v>0.92038911701592219</v>
      </c>
      <c r="J271" s="36">
        <f t="shared" si="44"/>
        <v>0.82131527313260655</v>
      </c>
      <c r="K271" s="36">
        <f t="shared" si="45"/>
        <v>0.85225143103205425</v>
      </c>
      <c r="L271" s="36">
        <f t="shared" si="46"/>
        <v>0.8029627216673334</v>
      </c>
      <c r="M271" s="36">
        <f t="shared" si="47"/>
        <v>19.390703006953856</v>
      </c>
      <c r="N271" s="35">
        <v>19.600000000000001</v>
      </c>
      <c r="O271" s="31">
        <f t="shared" si="51"/>
        <v>4.3805231298158075E-2</v>
      </c>
      <c r="P271" s="31">
        <f t="shared" si="48"/>
        <v>4.3805231298158075E-2</v>
      </c>
      <c r="Q271" s="31">
        <f t="shared" si="52"/>
        <v>1.0678418012558418E-2</v>
      </c>
      <c r="R271" s="38">
        <f t="shared" si="49"/>
        <v>0.20929699304614502</v>
      </c>
      <c r="S271" s="37">
        <f t="shared" si="50"/>
        <v>0</v>
      </c>
    </row>
    <row r="272" spans="1:19" x14ac:dyDescent="0.25">
      <c r="A272" s="31">
        <f t="shared" si="53"/>
        <v>170</v>
      </c>
      <c r="B272" s="31">
        <v>49</v>
      </c>
      <c r="C272" s="31">
        <v>60</v>
      </c>
      <c r="D272" s="35">
        <v>0.29126950100276183</v>
      </c>
      <c r="E272" s="35">
        <v>291.64999999999998</v>
      </c>
      <c r="F272" s="31">
        <v>6.25E-2</v>
      </c>
      <c r="G272" s="31">
        <v>280</v>
      </c>
      <c r="H272" s="33">
        <v>4.878048780487805E-2</v>
      </c>
      <c r="I272" s="36">
        <f t="shared" si="43"/>
        <v>0.713234409456311</v>
      </c>
      <c r="J272" s="36">
        <f t="shared" si="44"/>
        <v>0.76214964146124675</v>
      </c>
      <c r="K272" s="36">
        <f t="shared" si="45"/>
        <v>0.64890373846672289</v>
      </c>
      <c r="L272" s="36">
        <f t="shared" si="46"/>
        <v>0.74179970091386616</v>
      </c>
      <c r="M272" s="36">
        <f t="shared" si="47"/>
        <v>15.209305993233272</v>
      </c>
      <c r="N272" s="35">
        <v>17.3</v>
      </c>
      <c r="O272" s="31">
        <f t="shared" si="51"/>
        <v>4.3710014299303177</v>
      </c>
      <c r="P272" s="31">
        <f t="shared" si="48"/>
        <v>4.3710014299303177</v>
      </c>
      <c r="Q272" s="31">
        <f t="shared" si="52"/>
        <v>0.12084936455299009</v>
      </c>
      <c r="R272" s="38">
        <f t="shared" si="49"/>
        <v>2.0906940067667286</v>
      </c>
      <c r="S272" s="37">
        <f t="shared" si="50"/>
        <v>0</v>
      </c>
    </row>
    <row r="273" spans="1:19" x14ac:dyDescent="0.25">
      <c r="A273" s="31">
        <f t="shared" si="53"/>
        <v>171</v>
      </c>
      <c r="B273" s="31">
        <v>50</v>
      </c>
      <c r="C273" s="31">
        <v>60</v>
      </c>
      <c r="D273" s="35">
        <v>0.29049649432237057</v>
      </c>
      <c r="E273" s="35">
        <v>284.85000000000002</v>
      </c>
      <c r="F273" s="31">
        <v>6.25E-2</v>
      </c>
      <c r="G273" s="31">
        <v>280</v>
      </c>
      <c r="H273" s="33">
        <v>4.4715447154471545E-2</v>
      </c>
      <c r="I273" s="36">
        <f t="shared" si="43"/>
        <v>0.35577261224469664</v>
      </c>
      <c r="J273" s="36">
        <f t="shared" si="44"/>
        <v>0.63899456943101629</v>
      </c>
      <c r="K273" s="36">
        <f t="shared" si="45"/>
        <v>0.29434414418295485</v>
      </c>
      <c r="L273" s="36">
        <f t="shared" si="46"/>
        <v>0.61575252815843762</v>
      </c>
      <c r="M273" s="36">
        <f t="shared" si="47"/>
        <v>10.08806141216769</v>
      </c>
      <c r="N273" s="35">
        <v>12.55</v>
      </c>
      <c r="O273" s="31">
        <f t="shared" si="51"/>
        <v>6.0611416102577529</v>
      </c>
      <c r="P273" s="31">
        <f t="shared" si="48"/>
        <v>6.0611416102577529</v>
      </c>
      <c r="Q273" s="31">
        <f t="shared" si="52"/>
        <v>0.196170405404965</v>
      </c>
      <c r="R273" s="38">
        <f t="shared" si="49"/>
        <v>2.4619385878323108</v>
      </c>
      <c r="S273" s="37">
        <f t="shared" si="50"/>
        <v>0</v>
      </c>
    </row>
    <row r="274" spans="1:19" x14ac:dyDescent="0.25">
      <c r="A274" s="31">
        <f t="shared" si="53"/>
        <v>172</v>
      </c>
      <c r="B274" s="31">
        <v>51</v>
      </c>
      <c r="C274" s="31">
        <v>60</v>
      </c>
      <c r="D274" s="35">
        <v>0.29151798690682251</v>
      </c>
      <c r="E274" s="35">
        <v>282.60000000000002</v>
      </c>
      <c r="F274" s="31">
        <v>6.25E-2</v>
      </c>
      <c r="G274" s="31">
        <v>280</v>
      </c>
      <c r="H274" s="33">
        <v>4.065040650406504E-2</v>
      </c>
      <c r="I274" s="36">
        <f t="shared" si="43"/>
        <v>0.22987066279045806</v>
      </c>
      <c r="J274" s="36">
        <f t="shared" si="44"/>
        <v>0.59090386319166122</v>
      </c>
      <c r="K274" s="36">
        <f t="shared" si="45"/>
        <v>0.17109496379601979</v>
      </c>
      <c r="L274" s="36">
        <f t="shared" si="46"/>
        <v>0.5679254521033259</v>
      </c>
      <c r="M274" s="36">
        <f t="shared" si="47"/>
        <v>8.3738043653726209</v>
      </c>
      <c r="N274" s="35">
        <v>10.4</v>
      </c>
      <c r="O274" s="31">
        <f t="shared" si="51"/>
        <v>4.1054687497830491</v>
      </c>
      <c r="P274" s="31">
        <f t="shared" si="48"/>
        <v>4.1054687497830491</v>
      </c>
      <c r="Q274" s="31">
        <f t="shared" si="52"/>
        <v>0.19482650332955573</v>
      </c>
      <c r="R274" s="38">
        <f t="shared" si="49"/>
        <v>2.0261956346273795</v>
      </c>
      <c r="S274" s="37">
        <f t="shared" si="50"/>
        <v>0</v>
      </c>
    </row>
    <row r="275" spans="1:19" x14ac:dyDescent="0.25">
      <c r="A275" s="31">
        <f t="shared" si="53"/>
        <v>173</v>
      </c>
      <c r="B275" s="31">
        <v>52</v>
      </c>
      <c r="C275" s="31">
        <v>60</v>
      </c>
      <c r="D275" s="35">
        <v>0.29344041584480957</v>
      </c>
      <c r="E275" s="35">
        <v>285.3</v>
      </c>
      <c r="F275" s="31">
        <v>6.25E-2</v>
      </c>
      <c r="G275" s="31">
        <v>280</v>
      </c>
      <c r="H275" s="33">
        <v>3.6585365853658534E-2</v>
      </c>
      <c r="I275" s="36">
        <f t="shared" si="43"/>
        <v>0.40289485937871311</v>
      </c>
      <c r="J275" s="36">
        <f t="shared" si="44"/>
        <v>0.65648721339405514</v>
      </c>
      <c r="K275" s="36">
        <f t="shared" si="45"/>
        <v>0.34676762663443128</v>
      </c>
      <c r="L275" s="36">
        <f t="shared" si="46"/>
        <v>0.63561705002262681</v>
      </c>
      <c r="M275" s="36">
        <f t="shared" si="47"/>
        <v>9.7295130070808113</v>
      </c>
      <c r="N275" s="35">
        <v>11.5</v>
      </c>
      <c r="O275" s="31">
        <f t="shared" si="51"/>
        <v>3.1346241920960312</v>
      </c>
      <c r="P275" s="31">
        <f t="shared" si="48"/>
        <v>3.1346241920960312</v>
      </c>
      <c r="Q275" s="31">
        <f t="shared" si="52"/>
        <v>0.1539553906886251</v>
      </c>
      <c r="R275" s="38">
        <f t="shared" si="49"/>
        <v>1.7704869929191887</v>
      </c>
      <c r="S275" s="37">
        <f t="shared" si="50"/>
        <v>0</v>
      </c>
    </row>
    <row r="276" spans="1:19" x14ac:dyDescent="0.25">
      <c r="A276" s="31">
        <f t="shared" si="53"/>
        <v>174</v>
      </c>
      <c r="B276" s="31">
        <v>53</v>
      </c>
      <c r="C276" s="31">
        <v>60</v>
      </c>
      <c r="D276" s="35">
        <v>0.29346427679405279</v>
      </c>
      <c r="E276" s="35">
        <v>290.64999999999998</v>
      </c>
      <c r="F276" s="31">
        <v>6.25E-2</v>
      </c>
      <c r="G276" s="31">
        <v>280</v>
      </c>
      <c r="H276" s="33">
        <v>3.2520325203252036E-2</v>
      </c>
      <c r="I276" s="36">
        <f t="shared" si="43"/>
        <v>0.7702541865925342</v>
      </c>
      <c r="J276" s="36">
        <f t="shared" si="44"/>
        <v>0.7794254366893113</v>
      </c>
      <c r="K276" s="36">
        <f t="shared" si="45"/>
        <v>0.717332621143567</v>
      </c>
      <c r="L276" s="36">
        <f t="shared" si="46"/>
        <v>0.76341555822751928</v>
      </c>
      <c r="M276" s="36">
        <f t="shared" si="47"/>
        <v>13.217669779261911</v>
      </c>
      <c r="N276" s="35">
        <v>14.05</v>
      </c>
      <c r="O276" s="31">
        <f t="shared" si="51"/>
        <v>0.69277359635391733</v>
      </c>
      <c r="P276" s="31">
        <f t="shared" si="48"/>
        <v>0.69277359635391733</v>
      </c>
      <c r="Q276" s="31">
        <f t="shared" si="52"/>
        <v>5.9240585105913866E-2</v>
      </c>
      <c r="R276" s="38">
        <f t="shared" si="49"/>
        <v>0.83233022073808982</v>
      </c>
      <c r="S276" s="37">
        <f t="shared" si="50"/>
        <v>0</v>
      </c>
    </row>
    <row r="277" spans="1:19" x14ac:dyDescent="0.25">
      <c r="A277" s="31">
        <f t="shared" si="53"/>
        <v>175</v>
      </c>
      <c r="B277" s="31">
        <v>54</v>
      </c>
      <c r="C277" s="31">
        <v>60</v>
      </c>
      <c r="D277" s="35">
        <v>0.29305709537632485</v>
      </c>
      <c r="E277" s="35">
        <v>285.3</v>
      </c>
      <c r="F277" s="31">
        <v>6.25E-2</v>
      </c>
      <c r="G277" s="31">
        <v>280</v>
      </c>
      <c r="H277" s="33">
        <v>2.8455284552845527E-2</v>
      </c>
      <c r="I277" s="36">
        <f t="shared" si="43"/>
        <v>0.44001328821631797</v>
      </c>
      <c r="J277" s="36">
        <f t="shared" si="44"/>
        <v>0.67003625845199222</v>
      </c>
      <c r="K277" s="36">
        <f t="shared" si="45"/>
        <v>0.39057838283425445</v>
      </c>
      <c r="L277" s="36">
        <f t="shared" si="46"/>
        <v>0.651945546553376</v>
      </c>
      <c r="M277" s="36">
        <f t="shared" si="47"/>
        <v>8.940950667480962</v>
      </c>
      <c r="N277" s="35">
        <v>10.050000000000001</v>
      </c>
      <c r="O277" s="31">
        <f t="shared" si="51"/>
        <v>1.2299904219609252</v>
      </c>
      <c r="P277" s="31">
        <f t="shared" si="48"/>
        <v>1.2299904219609252</v>
      </c>
      <c r="Q277" s="31">
        <f t="shared" si="52"/>
        <v>0.11035316741482971</v>
      </c>
      <c r="R277" s="38">
        <f t="shared" si="49"/>
        <v>1.1090493325190387</v>
      </c>
      <c r="S277" s="37">
        <f t="shared" si="50"/>
        <v>0</v>
      </c>
    </row>
    <row r="278" spans="1:19" x14ac:dyDescent="0.25">
      <c r="A278" s="31">
        <f t="shared" si="53"/>
        <v>176</v>
      </c>
      <c r="B278" s="31">
        <v>55</v>
      </c>
      <c r="C278" s="31">
        <v>60</v>
      </c>
      <c r="D278" s="35">
        <v>0.29394999319714238</v>
      </c>
      <c r="E278" s="35">
        <v>273.8</v>
      </c>
      <c r="F278" s="31">
        <v>6.25E-2</v>
      </c>
      <c r="G278" s="31">
        <v>280</v>
      </c>
      <c r="H278" s="33">
        <v>2.4390243902439025E-2</v>
      </c>
      <c r="I278" s="36">
        <f t="shared" si="43"/>
        <v>-0.4315995782295885</v>
      </c>
      <c r="J278" s="36">
        <f t="shared" si="44"/>
        <v>0.33301623252303769</v>
      </c>
      <c r="K278" s="36">
        <f t="shared" si="45"/>
        <v>-0.4775068544743164</v>
      </c>
      <c r="L278" s="36">
        <f t="shared" si="46"/>
        <v>0.31650062051985578</v>
      </c>
      <c r="M278" s="36">
        <f t="shared" si="47"/>
        <v>2.6946595335627848</v>
      </c>
      <c r="N278" s="35">
        <v>4</v>
      </c>
      <c r="O278" s="31">
        <f t="shared" si="51"/>
        <v>1.7039137333185266</v>
      </c>
      <c r="P278" s="31">
        <f t="shared" si="48"/>
        <v>1.7039137333185266</v>
      </c>
      <c r="Q278" s="31">
        <f t="shared" si="52"/>
        <v>0.32633511660930381</v>
      </c>
      <c r="R278" s="38">
        <f t="shared" si="49"/>
        <v>1.3053404664372152</v>
      </c>
      <c r="S278" s="37">
        <f t="shared" si="50"/>
        <v>0</v>
      </c>
    </row>
    <row r="279" spans="1:19" x14ac:dyDescent="0.25">
      <c r="A279" s="31">
        <f t="shared" si="53"/>
        <v>177</v>
      </c>
      <c r="B279" s="31">
        <v>56</v>
      </c>
      <c r="C279" s="31">
        <v>60</v>
      </c>
      <c r="D279" s="35">
        <v>0.29410311028747121</v>
      </c>
      <c r="E279" s="35">
        <v>271.5</v>
      </c>
      <c r="F279" s="31">
        <v>6.25E-2</v>
      </c>
      <c r="G279" s="31">
        <v>280</v>
      </c>
      <c r="H279" s="33">
        <v>2.032520325203252E-2</v>
      </c>
      <c r="I279" s="36">
        <f t="shared" si="43"/>
        <v>-0.68396428647041096</v>
      </c>
      <c r="J279" s="36">
        <f t="shared" si="44"/>
        <v>0.24699885888317835</v>
      </c>
      <c r="K279" s="36">
        <f t="shared" si="45"/>
        <v>-0.7258935337575293</v>
      </c>
      <c r="L279" s="36">
        <f t="shared" si="46"/>
        <v>0.23395202043125557</v>
      </c>
      <c r="M279" s="36">
        <f t="shared" si="47"/>
        <v>1.6367862749906124</v>
      </c>
      <c r="N279" s="35">
        <v>2.4</v>
      </c>
      <c r="O279" s="31">
        <f t="shared" si="51"/>
        <v>0.582495190042705</v>
      </c>
      <c r="P279" s="31">
        <f t="shared" si="48"/>
        <v>0.582495190042705</v>
      </c>
      <c r="Q279" s="31">
        <f t="shared" si="52"/>
        <v>0.31800571875391148</v>
      </c>
      <c r="R279" s="38">
        <f t="shared" si="49"/>
        <v>0.76321372500938756</v>
      </c>
      <c r="S279" s="37">
        <f t="shared" si="50"/>
        <v>0</v>
      </c>
    </row>
    <row r="280" spans="1:19" x14ac:dyDescent="0.25">
      <c r="A280" s="31">
        <f t="shared" si="53"/>
        <v>178</v>
      </c>
      <c r="B280" s="31">
        <v>57</v>
      </c>
      <c r="C280" s="31">
        <v>60</v>
      </c>
      <c r="D280" s="35">
        <v>0.29997398218111698</v>
      </c>
      <c r="E280" s="35">
        <v>270.60000000000002</v>
      </c>
      <c r="F280" s="31">
        <v>6.25E-2</v>
      </c>
      <c r="G280" s="31">
        <v>280</v>
      </c>
      <c r="H280" s="33">
        <v>1.6260162601626018E-2</v>
      </c>
      <c r="I280" s="36">
        <f t="shared" si="43"/>
        <v>-0.84703159039240472</v>
      </c>
      <c r="J280" s="36">
        <f t="shared" si="44"/>
        <v>0.19848875680830544</v>
      </c>
      <c r="K280" s="36">
        <f t="shared" si="45"/>
        <v>-0.88528287550511608</v>
      </c>
      <c r="L280" s="36">
        <f t="shared" si="46"/>
        <v>0.18800204179101634</v>
      </c>
      <c r="M280" s="36">
        <f t="shared" si="47"/>
        <v>1.1239552328167335</v>
      </c>
      <c r="N280" s="35">
        <v>2.2999999999999998</v>
      </c>
      <c r="O280" s="31">
        <f t="shared" si="51"/>
        <v>1.3830812944191431</v>
      </c>
      <c r="P280" s="31">
        <f t="shared" si="48"/>
        <v>1.3830812944191431</v>
      </c>
      <c r="Q280" s="31">
        <f t="shared" si="52"/>
        <v>0.51132381181881148</v>
      </c>
      <c r="R280" s="38">
        <f t="shared" si="49"/>
        <v>1.1760447671832663</v>
      </c>
      <c r="S280" s="37">
        <f t="shared" si="50"/>
        <v>0</v>
      </c>
    </row>
    <row r="281" spans="1:19" x14ac:dyDescent="0.25">
      <c r="A281" s="31">
        <f t="shared" si="53"/>
        <v>179</v>
      </c>
      <c r="B281" s="31">
        <v>58</v>
      </c>
      <c r="C281" s="31">
        <v>60</v>
      </c>
      <c r="D281" s="35">
        <v>0.30016426086301018</v>
      </c>
      <c r="E281" s="35">
        <v>270.39999999999998</v>
      </c>
      <c r="F281" s="31">
        <v>6.25E-2</v>
      </c>
      <c r="G281" s="31">
        <v>280</v>
      </c>
      <c r="H281" s="33">
        <v>1.2195121951219513E-2</v>
      </c>
      <c r="I281" s="36">
        <f t="shared" si="43"/>
        <v>-1.0129145067857024</v>
      </c>
      <c r="J281" s="36">
        <f t="shared" si="44"/>
        <v>0.15555049928966139</v>
      </c>
      <c r="K281" s="36">
        <f t="shared" si="45"/>
        <v>-1.046062104185933</v>
      </c>
      <c r="L281" s="36">
        <f t="shared" si="46"/>
        <v>0.14776618004420944</v>
      </c>
      <c r="M281" s="36">
        <f t="shared" si="47"/>
        <v>0.71784804576303429</v>
      </c>
      <c r="N281" s="35">
        <v>0.95</v>
      </c>
      <c r="O281" s="31">
        <f t="shared" si="51"/>
        <v>5.3894529856042199E-2</v>
      </c>
      <c r="P281" s="31">
        <f t="shared" si="48"/>
        <v>5.3894529856042199E-2</v>
      </c>
      <c r="Q281" s="31">
        <f t="shared" si="52"/>
        <v>0.2443704781441744</v>
      </c>
      <c r="R281" s="38">
        <f t="shared" si="49"/>
        <v>0.23215195423696566</v>
      </c>
      <c r="S281" s="37">
        <f t="shared" si="50"/>
        <v>0</v>
      </c>
    </row>
    <row r="282" spans="1:19" x14ac:dyDescent="0.25">
      <c r="A282" s="31">
        <f t="shared" si="53"/>
        <v>180</v>
      </c>
      <c r="B282" s="31">
        <v>59</v>
      </c>
      <c r="C282" s="31">
        <v>60</v>
      </c>
      <c r="D282" s="35">
        <v>0.29777099710001276</v>
      </c>
      <c r="E282" s="35">
        <v>270.89999999999998</v>
      </c>
      <c r="F282" s="31">
        <v>6.25E-2</v>
      </c>
      <c r="G282" s="31">
        <v>280</v>
      </c>
      <c r="H282" s="33">
        <v>8.130081300813009E-3</v>
      </c>
      <c r="I282" s="36">
        <f t="shared" si="43"/>
        <v>-1.1982255943479969</v>
      </c>
      <c r="J282" s="36">
        <f t="shared" si="44"/>
        <v>0.11541460197329018</v>
      </c>
      <c r="K282" s="36">
        <f t="shared" si="45"/>
        <v>-1.2250747009649694</v>
      </c>
      <c r="L282" s="36">
        <f t="shared" si="46"/>
        <v>0.11027353812318524</v>
      </c>
      <c r="M282" s="36">
        <f t="shared" si="47"/>
        <v>0.40491033916835306</v>
      </c>
      <c r="N282" s="35">
        <v>1.55</v>
      </c>
      <c r="O282" s="31">
        <f t="shared" si="51"/>
        <v>1.3112303313435363</v>
      </c>
      <c r="P282" s="31">
        <f t="shared" si="48"/>
        <v>1.3112303313435363</v>
      </c>
      <c r="Q282" s="31">
        <f t="shared" si="52"/>
        <v>0.73876752311719163</v>
      </c>
      <c r="R282" s="38">
        <f t="shared" si="49"/>
        <v>1.145089660831647</v>
      </c>
      <c r="S282" s="37">
        <f t="shared" si="50"/>
        <v>0</v>
      </c>
    </row>
    <row r="283" spans="1:19" x14ac:dyDescent="0.25">
      <c r="A283" s="31">
        <f>$A$282+B283</f>
        <v>181</v>
      </c>
      <c r="B283" s="31">
        <v>1</v>
      </c>
      <c r="C283" s="31">
        <v>17</v>
      </c>
      <c r="D283" s="35">
        <v>0.29688172879958208</v>
      </c>
      <c r="E283" s="35">
        <v>263.85000000000002</v>
      </c>
      <c r="F283" s="31">
        <v>6.25E-2</v>
      </c>
      <c r="G283" s="31">
        <v>280</v>
      </c>
      <c r="H283" s="33">
        <v>4.0650406504065045E-3</v>
      </c>
      <c r="I283" s="36">
        <f t="shared" si="43"/>
        <v>-3.1157076807096051</v>
      </c>
      <c r="J283" s="36">
        <f t="shared" si="44"/>
        <v>9.1752040386723264E-4</v>
      </c>
      <c r="K283" s="36">
        <f t="shared" si="45"/>
        <v>-3.1346361683912649</v>
      </c>
      <c r="L283" s="36">
        <f t="shared" si="46"/>
        <v>8.6033687455252085E-4</v>
      </c>
      <c r="M283" s="36">
        <f t="shared" si="47"/>
        <v>1.2546287380143517E-3</v>
      </c>
      <c r="N283" s="35">
        <v>0.3</v>
      </c>
      <c r="O283" s="31">
        <f t="shared" si="51"/>
        <v>8.9248796850461637E-2</v>
      </c>
      <c r="P283" s="31">
        <f t="shared" si="48"/>
        <v>8.9248796850461637E-2</v>
      </c>
      <c r="Q283" s="31">
        <f t="shared" si="52"/>
        <v>0.99581790420661886</v>
      </c>
      <c r="R283" s="38">
        <f t="shared" si="49"/>
        <v>0.29874537126198564</v>
      </c>
      <c r="S283" s="37">
        <f t="shared" si="50"/>
        <v>0</v>
      </c>
    </row>
    <row r="284" spans="1:19" x14ac:dyDescent="0.25">
      <c r="A284" s="31">
        <f t="shared" ref="A284:A347" si="54">$A$282+B284</f>
        <v>182</v>
      </c>
      <c r="B284" s="31">
        <v>2</v>
      </c>
      <c r="C284" s="31">
        <v>17</v>
      </c>
      <c r="D284" s="35">
        <v>0.29029131424935195</v>
      </c>
      <c r="E284" s="35">
        <v>273.85000000000002</v>
      </c>
      <c r="F284" s="31">
        <v>6.25E-2</v>
      </c>
      <c r="G284" s="31">
        <v>275</v>
      </c>
      <c r="H284" s="33">
        <v>6.5040650406504072E-2</v>
      </c>
      <c r="I284" s="36">
        <f t="shared" si="43"/>
        <v>3.5320792367354754E-2</v>
      </c>
      <c r="J284" s="36">
        <f t="shared" si="44"/>
        <v>0.51408802811882315</v>
      </c>
      <c r="K284" s="36">
        <f t="shared" si="45"/>
        <v>-3.8712400420620623E-2</v>
      </c>
      <c r="L284" s="36">
        <f t="shared" si="46"/>
        <v>0.484559843357661</v>
      </c>
      <c r="M284" s="36">
        <f t="shared" si="47"/>
        <v>8.0696328378307953</v>
      </c>
      <c r="N284" s="35">
        <v>10.050000000000001</v>
      </c>
      <c r="O284" s="31">
        <f t="shared" si="51"/>
        <v>3.9218540969981119</v>
      </c>
      <c r="P284" s="31">
        <f t="shared" si="48"/>
        <v>3.9218540969981119</v>
      </c>
      <c r="Q284" s="31">
        <f t="shared" si="52"/>
        <v>0.19705145892230899</v>
      </c>
      <c r="R284" s="38">
        <f t="shared" si="49"/>
        <v>1.9803671621692054</v>
      </c>
      <c r="S284" s="37">
        <f t="shared" si="50"/>
        <v>0</v>
      </c>
    </row>
    <row r="285" spans="1:19" x14ac:dyDescent="0.25">
      <c r="A285" s="31">
        <f t="shared" si="54"/>
        <v>183</v>
      </c>
      <c r="B285" s="31">
        <v>3</v>
      </c>
      <c r="C285" s="31">
        <v>17</v>
      </c>
      <c r="D285" s="35">
        <v>0.28927269159168434</v>
      </c>
      <c r="E285" s="35">
        <v>271.7</v>
      </c>
      <c r="F285" s="31">
        <v>6.25E-2</v>
      </c>
      <c r="G285" s="31">
        <v>275</v>
      </c>
      <c r="H285" s="33">
        <v>6.097560975609756E-2</v>
      </c>
      <c r="I285" s="36">
        <f t="shared" si="43"/>
        <v>-7.9943470722799545E-2</v>
      </c>
      <c r="J285" s="36">
        <f t="shared" si="44"/>
        <v>0.46814110790479008</v>
      </c>
      <c r="K285" s="36">
        <f t="shared" si="45"/>
        <v>-0.15137427046969842</v>
      </c>
      <c r="L285" s="36">
        <f t="shared" si="46"/>
        <v>0.43984024237775865</v>
      </c>
      <c r="M285" s="36">
        <f t="shared" si="47"/>
        <v>6.6979557436121411</v>
      </c>
      <c r="N285" s="35">
        <v>8.8000000000000007</v>
      </c>
      <c r="O285" s="31">
        <f t="shared" si="51"/>
        <v>4.4185900558131896</v>
      </c>
      <c r="P285" s="31">
        <f t="shared" si="48"/>
        <v>4.4185900558131896</v>
      </c>
      <c r="Q285" s="31">
        <f t="shared" si="52"/>
        <v>0.2388686654986204</v>
      </c>
      <c r="R285" s="38">
        <f t="shared" si="49"/>
        <v>2.1020442563878596</v>
      </c>
      <c r="S285" s="37">
        <f t="shared" si="50"/>
        <v>0</v>
      </c>
    </row>
    <row r="286" spans="1:19" x14ac:dyDescent="0.25">
      <c r="A286" s="31">
        <f t="shared" si="54"/>
        <v>184</v>
      </c>
      <c r="B286" s="31">
        <v>4</v>
      </c>
      <c r="C286" s="31">
        <v>17</v>
      </c>
      <c r="D286" s="35">
        <v>0.28842980939743035</v>
      </c>
      <c r="E286" s="35">
        <v>271.35000000000002</v>
      </c>
      <c r="F286" s="31">
        <v>6.25E-2</v>
      </c>
      <c r="G286" s="31">
        <v>275</v>
      </c>
      <c r="H286" s="33">
        <v>5.6910569105691054E-2</v>
      </c>
      <c r="I286" s="36">
        <f t="shared" si="43"/>
        <v>-0.1080903584787497</v>
      </c>
      <c r="J286" s="36">
        <f t="shared" si="44"/>
        <v>0.45696200808166176</v>
      </c>
      <c r="K286" s="36">
        <f t="shared" si="45"/>
        <v>-0.17689798973467177</v>
      </c>
      <c r="L286" s="36">
        <f t="shared" si="46"/>
        <v>0.42979425883982486</v>
      </c>
      <c r="M286" s="36">
        <f t="shared" si="47"/>
        <v>6.2228763579803115</v>
      </c>
      <c r="N286" s="35">
        <v>8.5500000000000007</v>
      </c>
      <c r="O286" s="31">
        <f t="shared" si="51"/>
        <v>5.4155044452469827</v>
      </c>
      <c r="P286" s="31">
        <f t="shared" si="48"/>
        <v>5.4155044452469827</v>
      </c>
      <c r="Q286" s="31">
        <f t="shared" si="52"/>
        <v>0.27217820374499285</v>
      </c>
      <c r="R286" s="38">
        <f t="shared" si="49"/>
        <v>2.3271236420196892</v>
      </c>
      <c r="S286" s="37">
        <f t="shared" si="50"/>
        <v>0</v>
      </c>
    </row>
    <row r="287" spans="1:19" x14ac:dyDescent="0.25">
      <c r="A287" s="31">
        <f t="shared" si="54"/>
        <v>185</v>
      </c>
      <c r="B287" s="31">
        <v>5</v>
      </c>
      <c r="C287" s="31">
        <v>17</v>
      </c>
      <c r="D287" s="35">
        <v>0.29060244443162403</v>
      </c>
      <c r="E287" s="35">
        <v>258.35000000000002</v>
      </c>
      <c r="F287" s="31">
        <v>6.25E-2</v>
      </c>
      <c r="G287" s="31">
        <v>275</v>
      </c>
      <c r="H287" s="33">
        <v>5.2845528455284556E-2</v>
      </c>
      <c r="I287" s="36">
        <f t="shared" si="43"/>
        <v>-0.85206694804016692</v>
      </c>
      <c r="J287" s="36">
        <f t="shared" si="44"/>
        <v>0.19708846766198587</v>
      </c>
      <c r="K287" s="36">
        <f t="shared" si="45"/>
        <v>-0.91887108930052264</v>
      </c>
      <c r="L287" s="36">
        <f t="shared" si="46"/>
        <v>0.17908150168285286</v>
      </c>
      <c r="M287" s="36">
        <f t="shared" si="47"/>
        <v>1.8327809360605016</v>
      </c>
      <c r="N287" s="35">
        <v>5.0999999999999996</v>
      </c>
      <c r="O287" s="31">
        <f t="shared" si="51"/>
        <v>10.674720411769689</v>
      </c>
      <c r="P287" s="31">
        <f t="shared" si="48"/>
        <v>10.674720411769689</v>
      </c>
      <c r="Q287" s="31">
        <f t="shared" si="52"/>
        <v>0.64063118900774474</v>
      </c>
      <c r="R287" s="38">
        <f t="shared" si="49"/>
        <v>3.267219063939498</v>
      </c>
      <c r="S287" s="37">
        <f t="shared" si="50"/>
        <v>0</v>
      </c>
    </row>
    <row r="288" spans="1:19" x14ac:dyDescent="0.25">
      <c r="A288" s="31">
        <f t="shared" si="54"/>
        <v>186</v>
      </c>
      <c r="B288" s="31">
        <v>6</v>
      </c>
      <c r="C288" s="31">
        <v>17</v>
      </c>
      <c r="D288" s="35">
        <v>0.29022495089527889</v>
      </c>
      <c r="E288" s="35">
        <v>265.75</v>
      </c>
      <c r="F288" s="31">
        <v>6.25E-2</v>
      </c>
      <c r="G288" s="31">
        <v>275</v>
      </c>
      <c r="H288" s="33">
        <v>4.878048780487805E-2</v>
      </c>
      <c r="I288" s="36">
        <f t="shared" si="43"/>
        <v>-0.45416398284407672</v>
      </c>
      <c r="J288" s="36">
        <f t="shared" si="44"/>
        <v>0.3248554021502541</v>
      </c>
      <c r="K288" s="36">
        <f t="shared" si="45"/>
        <v>-0.51826395130880276</v>
      </c>
      <c r="L288" s="36">
        <f t="shared" si="46"/>
        <v>0.30213706037616817</v>
      </c>
      <c r="M288" s="36">
        <f t="shared" si="47"/>
        <v>3.4955618904120627</v>
      </c>
      <c r="N288" s="35">
        <v>6.5</v>
      </c>
      <c r="O288" s="31">
        <f t="shared" si="51"/>
        <v>9.0266483543443385</v>
      </c>
      <c r="P288" s="31">
        <f t="shared" si="48"/>
        <v>9.0266483543443385</v>
      </c>
      <c r="Q288" s="31">
        <f t="shared" si="52"/>
        <v>0.46222124762891342</v>
      </c>
      <c r="R288" s="38">
        <f t="shared" si="49"/>
        <v>3.0044381095879373</v>
      </c>
      <c r="S288" s="37">
        <f t="shared" si="50"/>
        <v>0</v>
      </c>
    </row>
    <row r="289" spans="1:19" x14ac:dyDescent="0.25">
      <c r="A289" s="31">
        <f t="shared" si="54"/>
        <v>187</v>
      </c>
      <c r="B289" s="31">
        <v>7</v>
      </c>
      <c r="C289" s="31">
        <v>17</v>
      </c>
      <c r="D289" s="35">
        <v>0.28264515116343342</v>
      </c>
      <c r="E289" s="35">
        <v>262.95</v>
      </c>
      <c r="F289" s="31">
        <v>6.25E-2</v>
      </c>
      <c r="G289" s="31">
        <v>275</v>
      </c>
      <c r="H289" s="33">
        <v>4.4715447154471545E-2</v>
      </c>
      <c r="I289" s="36">
        <f t="shared" si="43"/>
        <v>-0.67303930867138262</v>
      </c>
      <c r="J289" s="36">
        <f t="shared" si="44"/>
        <v>0.25046114170746492</v>
      </c>
      <c r="K289" s="36">
        <f t="shared" si="45"/>
        <v>-0.73280752956351369</v>
      </c>
      <c r="L289" s="36">
        <f t="shared" si="46"/>
        <v>0.23183791413038113</v>
      </c>
      <c r="M289" s="36">
        <f t="shared" si="47"/>
        <v>2.2812603540745329</v>
      </c>
      <c r="N289" s="35">
        <v>5</v>
      </c>
      <c r="O289" s="31">
        <f t="shared" si="51"/>
        <v>7.3915452623269342</v>
      </c>
      <c r="P289" s="31">
        <f t="shared" si="48"/>
        <v>7.3915452623269342</v>
      </c>
      <c r="Q289" s="31">
        <f t="shared" si="52"/>
        <v>0.5437479291850934</v>
      </c>
      <c r="R289" s="38">
        <f t="shared" si="49"/>
        <v>2.7187396459254671</v>
      </c>
      <c r="S289" s="37">
        <f t="shared" si="50"/>
        <v>0</v>
      </c>
    </row>
    <row r="290" spans="1:19" x14ac:dyDescent="0.25">
      <c r="A290" s="31">
        <f t="shared" si="54"/>
        <v>188</v>
      </c>
      <c r="B290" s="31">
        <v>8</v>
      </c>
      <c r="C290" s="31">
        <v>17</v>
      </c>
      <c r="D290" s="35">
        <v>0.29102879453690744</v>
      </c>
      <c r="E290" s="35">
        <v>278.64999999999998</v>
      </c>
      <c r="F290" s="31">
        <v>6.25E-2</v>
      </c>
      <c r="G290" s="31">
        <v>275</v>
      </c>
      <c r="H290" s="33">
        <v>4.065040650406504E-2</v>
      </c>
      <c r="I290" s="36">
        <f t="shared" si="43"/>
        <v>0.29734897183423964</v>
      </c>
      <c r="J290" s="36">
        <f t="shared" si="44"/>
        <v>0.61689995137028453</v>
      </c>
      <c r="K290" s="36">
        <f t="shared" si="45"/>
        <v>0.23867190354108189</v>
      </c>
      <c r="L290" s="36">
        <f t="shared" si="46"/>
        <v>0.59431999754323184</v>
      </c>
      <c r="M290" s="36">
        <f t="shared" si="47"/>
        <v>8.8758839024626184</v>
      </c>
      <c r="N290" s="35">
        <v>11.1</v>
      </c>
      <c r="O290" s="31">
        <f t="shared" si="51"/>
        <v>4.9466924153249101</v>
      </c>
      <c r="P290" s="31">
        <f t="shared" si="48"/>
        <v>4.9466924153249101</v>
      </c>
      <c r="Q290" s="31">
        <f t="shared" si="52"/>
        <v>0.2003708195979623</v>
      </c>
      <c r="R290" s="38">
        <f t="shared" si="49"/>
        <v>2.2241160975373813</v>
      </c>
      <c r="S290" s="37">
        <f t="shared" si="50"/>
        <v>0</v>
      </c>
    </row>
    <row r="291" spans="1:19" x14ac:dyDescent="0.25">
      <c r="A291" s="31">
        <f t="shared" si="54"/>
        <v>188</v>
      </c>
      <c r="B291" s="31">
        <v>8</v>
      </c>
      <c r="C291" s="31">
        <v>40</v>
      </c>
      <c r="D291" s="35">
        <v>0.29368001958834522</v>
      </c>
      <c r="E291" s="35">
        <v>262.14999999999998</v>
      </c>
      <c r="F291" s="31">
        <v>6.25E-2</v>
      </c>
      <c r="G291" s="31">
        <v>275</v>
      </c>
      <c r="H291" s="33">
        <v>3.6585365853658534E-2</v>
      </c>
      <c r="I291" s="36">
        <f t="shared" si="43"/>
        <v>-0.7831146259526407</v>
      </c>
      <c r="J291" s="36">
        <f t="shared" si="44"/>
        <v>0.21677990153881643</v>
      </c>
      <c r="K291" s="36">
        <f t="shared" si="45"/>
        <v>-0.83928768842709489</v>
      </c>
      <c r="L291" s="36">
        <f t="shared" si="46"/>
        <v>0.20065394513839532</v>
      </c>
      <c r="M291" s="36">
        <f t="shared" si="47"/>
        <v>1.7750455351022083</v>
      </c>
      <c r="N291" s="35">
        <v>5.35</v>
      </c>
      <c r="O291" s="31">
        <f t="shared" si="51"/>
        <v>12.780299426092654</v>
      </c>
      <c r="P291" s="31">
        <f t="shared" si="48"/>
        <v>12.780299426092654</v>
      </c>
      <c r="Q291" s="31">
        <f t="shared" si="52"/>
        <v>0.66821578783136293</v>
      </c>
      <c r="R291" s="38">
        <f t="shared" si="49"/>
        <v>3.5749544648977913</v>
      </c>
      <c r="S291" s="37">
        <f t="shared" si="50"/>
        <v>0</v>
      </c>
    </row>
    <row r="292" spans="1:19" x14ac:dyDescent="0.25">
      <c r="A292" s="31">
        <f t="shared" si="54"/>
        <v>189</v>
      </c>
      <c r="B292" s="31">
        <v>9</v>
      </c>
      <c r="C292" s="31">
        <v>17</v>
      </c>
      <c r="D292" s="35">
        <v>0.29368001958834522</v>
      </c>
      <c r="E292" s="35">
        <v>262.14999999999998</v>
      </c>
      <c r="F292" s="31">
        <v>6.25E-2</v>
      </c>
      <c r="G292" s="31">
        <v>275</v>
      </c>
      <c r="H292" s="33">
        <v>0.13008130081300814</v>
      </c>
      <c r="I292" s="36">
        <f t="shared" si="43"/>
        <v>-0.32207544192573012</v>
      </c>
      <c r="J292" s="36">
        <f t="shared" si="44"/>
        <v>0.37369777116358038</v>
      </c>
      <c r="K292" s="36">
        <f t="shared" si="45"/>
        <v>-0.42799638431426917</v>
      </c>
      <c r="L292" s="36">
        <f t="shared" si="46"/>
        <v>0.33432687639823533</v>
      </c>
      <c r="M292" s="36">
        <f t="shared" si="47"/>
        <v>6.7694281758452775</v>
      </c>
      <c r="N292" s="35">
        <v>13.25</v>
      </c>
      <c r="O292" s="31">
        <f t="shared" si="51"/>
        <v>41.997811168028065</v>
      </c>
      <c r="P292" s="31">
        <f t="shared" si="48"/>
        <v>41.997811168028065</v>
      </c>
      <c r="Q292" s="31">
        <f t="shared" si="52"/>
        <v>0.48909976031356395</v>
      </c>
      <c r="R292" s="38">
        <f t="shared" si="49"/>
        <v>6.4805718241547225</v>
      </c>
      <c r="S292" s="37">
        <f t="shared" si="50"/>
        <v>0</v>
      </c>
    </row>
    <row r="293" spans="1:19" x14ac:dyDescent="0.25">
      <c r="A293" s="31">
        <f t="shared" si="54"/>
        <v>189</v>
      </c>
      <c r="B293" s="31">
        <v>9</v>
      </c>
      <c r="C293" s="31">
        <v>40</v>
      </c>
      <c r="D293" s="35">
        <v>0.29372352785762329</v>
      </c>
      <c r="E293" s="35">
        <v>263.75</v>
      </c>
      <c r="F293" s="31">
        <v>6.25E-2</v>
      </c>
      <c r="G293" s="31">
        <v>275</v>
      </c>
      <c r="H293" s="33">
        <v>3.2520325203252036E-2</v>
      </c>
      <c r="I293" s="36">
        <f t="shared" si="43"/>
        <v>-0.72371699263267952</v>
      </c>
      <c r="J293" s="36">
        <f t="shared" si="44"/>
        <v>0.2346197493587972</v>
      </c>
      <c r="K293" s="36">
        <f t="shared" si="45"/>
        <v>-0.77668530984400208</v>
      </c>
      <c r="L293" s="36">
        <f t="shared" si="46"/>
        <v>0.21867222796458174</v>
      </c>
      <c r="M293" s="36">
        <f t="shared" si="47"/>
        <v>1.8681974051718413</v>
      </c>
      <c r="N293" s="35">
        <v>5.15</v>
      </c>
      <c r="O293" s="31">
        <f t="shared" si="51"/>
        <v>10.770228271420837</v>
      </c>
      <c r="P293" s="31">
        <f t="shared" si="48"/>
        <v>10.770228271420837</v>
      </c>
      <c r="Q293" s="31">
        <f t="shared" si="52"/>
        <v>0.63724322229672992</v>
      </c>
      <c r="R293" s="38">
        <f t="shared" si="49"/>
        <v>3.2818025948281591</v>
      </c>
      <c r="S293" s="37">
        <f t="shared" si="50"/>
        <v>0</v>
      </c>
    </row>
    <row r="294" spans="1:19" x14ac:dyDescent="0.25">
      <c r="A294" s="31">
        <f t="shared" si="54"/>
        <v>190</v>
      </c>
      <c r="B294" s="31">
        <v>10</v>
      </c>
      <c r="C294" s="31">
        <v>17</v>
      </c>
      <c r="D294" s="35">
        <v>0.29372352785762329</v>
      </c>
      <c r="E294" s="35">
        <v>263.75</v>
      </c>
      <c r="F294" s="31">
        <v>6.25E-2</v>
      </c>
      <c r="G294" s="31">
        <v>275</v>
      </c>
      <c r="H294" s="33">
        <v>0.12601626016260162</v>
      </c>
      <c r="I294" s="36">
        <f t="shared" si="43"/>
        <v>-0.27292553250140511</v>
      </c>
      <c r="J294" s="36">
        <f t="shared" si="44"/>
        <v>0.3924552296223166</v>
      </c>
      <c r="K294" s="36">
        <f t="shared" si="45"/>
        <v>-0.37719376920018233</v>
      </c>
      <c r="L294" s="36">
        <f t="shared" si="46"/>
        <v>0.35301480518705841</v>
      </c>
      <c r="M294" s="36">
        <f t="shared" si="47"/>
        <v>7.1925886342175858</v>
      </c>
      <c r="N294" s="35">
        <v>13.25</v>
      </c>
      <c r="O294" s="31">
        <f t="shared" si="51"/>
        <v>36.692232454309973</v>
      </c>
      <c r="P294" s="31">
        <f t="shared" si="48"/>
        <v>36.692232454309973</v>
      </c>
      <c r="Q294" s="31">
        <f t="shared" si="52"/>
        <v>0.45716312194584258</v>
      </c>
      <c r="R294" s="38">
        <f t="shared" si="49"/>
        <v>6.0574113657824142</v>
      </c>
      <c r="S294" s="37">
        <f t="shared" si="50"/>
        <v>0</v>
      </c>
    </row>
    <row r="295" spans="1:19" x14ac:dyDescent="0.25">
      <c r="A295" s="31">
        <f t="shared" si="54"/>
        <v>191</v>
      </c>
      <c r="B295" s="31">
        <v>11</v>
      </c>
      <c r="C295" s="31">
        <v>17</v>
      </c>
      <c r="D295" s="35">
        <v>0.3028142684263731</v>
      </c>
      <c r="E295" s="35">
        <v>263.2</v>
      </c>
      <c r="F295" s="31">
        <v>6.25E-2</v>
      </c>
      <c r="G295" s="31">
        <v>275</v>
      </c>
      <c r="H295" s="33">
        <v>2.8455284552845527E-2</v>
      </c>
      <c r="I295" s="36">
        <f t="shared" si="43"/>
        <v>-0.79822179303088359</v>
      </c>
      <c r="J295" s="36">
        <f t="shared" si="44"/>
        <v>0.21237089642764836</v>
      </c>
      <c r="K295" s="36">
        <f t="shared" si="45"/>
        <v>-0.84930260610170705</v>
      </c>
      <c r="L295" s="36">
        <f t="shared" si="46"/>
        <v>0.19785646554183475</v>
      </c>
      <c r="M295" s="36">
        <f t="shared" si="47"/>
        <v>1.5821726102234521</v>
      </c>
      <c r="N295" s="35">
        <v>4.3</v>
      </c>
      <c r="O295" s="31">
        <f t="shared" si="51"/>
        <v>7.3865857206196024</v>
      </c>
      <c r="P295" s="31">
        <f t="shared" si="48"/>
        <v>7.3865857206196024</v>
      </c>
      <c r="Q295" s="31">
        <f t="shared" si="52"/>
        <v>0.63205288134338322</v>
      </c>
      <c r="R295" s="38">
        <f t="shared" si="49"/>
        <v>2.7178273897765477</v>
      </c>
      <c r="S295" s="37">
        <f t="shared" si="50"/>
        <v>0</v>
      </c>
    </row>
    <row r="296" spans="1:19" x14ac:dyDescent="0.25">
      <c r="A296" s="31">
        <f t="shared" si="54"/>
        <v>191</v>
      </c>
      <c r="B296" s="31">
        <v>11</v>
      </c>
      <c r="C296" s="31">
        <v>40</v>
      </c>
      <c r="D296" s="35">
        <v>0.31441098269905021</v>
      </c>
      <c r="E296" s="35">
        <v>270.3</v>
      </c>
      <c r="F296" s="31">
        <v>6.25E-2</v>
      </c>
      <c r="G296" s="31">
        <v>275</v>
      </c>
      <c r="H296" s="33">
        <v>2.4390243902439025E-2</v>
      </c>
      <c r="I296" s="36">
        <f t="shared" si="43"/>
        <v>-0.29547663843665695</v>
      </c>
      <c r="J296" s="36">
        <f t="shared" si="44"/>
        <v>0.3838148979618608</v>
      </c>
      <c r="K296" s="36">
        <f t="shared" si="45"/>
        <v>-0.34457938438386104</v>
      </c>
      <c r="L296" s="36">
        <f t="shared" si="46"/>
        <v>0.36520530325440342</v>
      </c>
      <c r="M296" s="36">
        <f t="shared" si="47"/>
        <v>3.4666886291742145</v>
      </c>
      <c r="N296" s="35">
        <v>4.75</v>
      </c>
      <c r="O296" s="31">
        <f t="shared" si="51"/>
        <v>1.6468880744907568</v>
      </c>
      <c r="P296" s="31">
        <f t="shared" si="48"/>
        <v>1.6468880744907568</v>
      </c>
      <c r="Q296" s="31">
        <f t="shared" si="52"/>
        <v>0.27017081491069167</v>
      </c>
      <c r="R296" s="38">
        <f t="shared" si="49"/>
        <v>1.2833113708257855</v>
      </c>
      <c r="S296" s="37">
        <f t="shared" si="50"/>
        <v>0</v>
      </c>
    </row>
    <row r="297" spans="1:19" x14ac:dyDescent="0.25">
      <c r="A297" s="31">
        <f t="shared" si="54"/>
        <v>192</v>
      </c>
      <c r="B297" s="31">
        <v>12</v>
      </c>
      <c r="C297" s="31">
        <v>17</v>
      </c>
      <c r="D297" s="35">
        <v>0.31441098269905021</v>
      </c>
      <c r="E297" s="35">
        <v>270.3</v>
      </c>
      <c r="F297" s="31">
        <v>6.25E-2</v>
      </c>
      <c r="G297" s="31">
        <v>275</v>
      </c>
      <c r="H297" s="33">
        <v>0.11788617886178862</v>
      </c>
      <c r="I297" s="36">
        <f t="shared" si="43"/>
        <v>-3.7461063212966973E-2</v>
      </c>
      <c r="J297" s="36">
        <f t="shared" si="44"/>
        <v>0.48505869269785445</v>
      </c>
      <c r="K297" s="36">
        <f t="shared" si="45"/>
        <v>-0.14541268056005632</v>
      </c>
      <c r="L297" s="36">
        <f t="shared" si="46"/>
        <v>0.44219252671785242</v>
      </c>
      <c r="M297" s="36">
        <f t="shared" si="47"/>
        <v>10.401083883506857</v>
      </c>
      <c r="N297" s="35">
        <v>14.05</v>
      </c>
      <c r="O297" s="31">
        <f t="shared" si="51"/>
        <v>13.314588825203407</v>
      </c>
      <c r="P297" s="31">
        <f t="shared" si="48"/>
        <v>13.314588825203407</v>
      </c>
      <c r="Q297" s="31">
        <f t="shared" si="52"/>
        <v>0.25970933213474334</v>
      </c>
      <c r="R297" s="38">
        <f t="shared" si="49"/>
        <v>3.6489161164931438</v>
      </c>
      <c r="S297" s="37">
        <f t="shared" si="50"/>
        <v>0</v>
      </c>
    </row>
    <row r="298" spans="1:19" x14ac:dyDescent="0.25">
      <c r="A298" s="31">
        <f t="shared" si="54"/>
        <v>192</v>
      </c>
      <c r="B298" s="31">
        <v>12</v>
      </c>
      <c r="C298" s="31">
        <v>40</v>
      </c>
      <c r="D298" s="35">
        <v>0.31408898205607677</v>
      </c>
      <c r="E298" s="35">
        <v>261.14999999999998</v>
      </c>
      <c r="F298" s="31">
        <v>6.25E-2</v>
      </c>
      <c r="G298" s="31">
        <v>275</v>
      </c>
      <c r="H298" s="33">
        <v>2.032520325203252E-2</v>
      </c>
      <c r="I298" s="36">
        <f t="shared" si="43"/>
        <v>-1.1032792173013763</v>
      </c>
      <c r="J298" s="36">
        <f t="shared" si="44"/>
        <v>0.13495296448971905</v>
      </c>
      <c r="K298" s="36">
        <f t="shared" si="45"/>
        <v>-1.1480577801187364</v>
      </c>
      <c r="L298" s="36">
        <f t="shared" si="46"/>
        <v>0.12547235591438835</v>
      </c>
      <c r="M298" s="36">
        <f t="shared" si="47"/>
        <v>0.78187341249909537</v>
      </c>
      <c r="N298" s="35">
        <v>1.9</v>
      </c>
      <c r="O298" s="31">
        <f t="shared" si="51"/>
        <v>1.2502070656764179</v>
      </c>
      <c r="P298" s="31">
        <f t="shared" si="48"/>
        <v>1.2502070656764179</v>
      </c>
      <c r="Q298" s="31">
        <f t="shared" si="52"/>
        <v>0.58848767763205501</v>
      </c>
      <c r="R298" s="38">
        <f t="shared" si="49"/>
        <v>1.1181265875009045</v>
      </c>
      <c r="S298" s="37">
        <f t="shared" si="50"/>
        <v>0</v>
      </c>
    </row>
    <row r="299" spans="1:19" x14ac:dyDescent="0.25">
      <c r="A299" s="31">
        <f t="shared" si="54"/>
        <v>193</v>
      </c>
      <c r="B299" s="31">
        <v>13</v>
      </c>
      <c r="C299" s="31">
        <v>17</v>
      </c>
      <c r="D299" s="35">
        <v>0.31408898205607677</v>
      </c>
      <c r="E299" s="35">
        <v>261.14999999999998</v>
      </c>
      <c r="F299" s="31">
        <v>6.25E-2</v>
      </c>
      <c r="G299" s="31">
        <v>275</v>
      </c>
      <c r="H299" s="33">
        <v>0.11382113821138211</v>
      </c>
      <c r="I299" s="36">
        <f t="shared" si="43"/>
        <v>-0.36755374055305012</v>
      </c>
      <c r="J299" s="36">
        <f t="shared" si="44"/>
        <v>0.35660300669866374</v>
      </c>
      <c r="K299" s="36">
        <f t="shared" si="45"/>
        <v>-0.47351916063306615</v>
      </c>
      <c r="L299" s="36">
        <f t="shared" si="46"/>
        <v>0.31792141715222733</v>
      </c>
      <c r="M299" s="36">
        <f t="shared" si="47"/>
        <v>6.3182284255364891</v>
      </c>
      <c r="N299" s="35">
        <v>10.55</v>
      </c>
      <c r="O299" s="31">
        <f t="shared" si="51"/>
        <v>17.907890658437388</v>
      </c>
      <c r="P299" s="31">
        <f t="shared" si="48"/>
        <v>17.907890658437388</v>
      </c>
      <c r="Q299" s="31">
        <f t="shared" si="52"/>
        <v>0.40111578904867407</v>
      </c>
      <c r="R299" s="38">
        <f t="shared" si="49"/>
        <v>4.2317715744635116</v>
      </c>
      <c r="S299" s="37">
        <f t="shared" si="50"/>
        <v>0</v>
      </c>
    </row>
    <row r="300" spans="1:19" x14ac:dyDescent="0.25">
      <c r="A300" s="31">
        <f t="shared" si="54"/>
        <v>193</v>
      </c>
      <c r="B300" s="31">
        <v>13</v>
      </c>
      <c r="C300" s="31">
        <v>40</v>
      </c>
      <c r="D300" s="35">
        <v>0.31389519361011237</v>
      </c>
      <c r="E300" s="35">
        <v>261.10000000000002</v>
      </c>
      <c r="F300" s="31">
        <v>6.25E-2</v>
      </c>
      <c r="G300" s="31">
        <v>275</v>
      </c>
      <c r="H300" s="33">
        <v>1.6260162601626018E-2</v>
      </c>
      <c r="I300" s="36">
        <f t="shared" si="43"/>
        <v>-1.2504306370976288</v>
      </c>
      <c r="J300" s="36">
        <f t="shared" si="44"/>
        <v>0.10557113936344842</v>
      </c>
      <c r="K300" s="36">
        <f t="shared" si="45"/>
        <v>-1.2904570902552919</v>
      </c>
      <c r="L300" s="36">
        <f t="shared" si="46"/>
        <v>9.8446000547285792E-2</v>
      </c>
      <c r="M300" s="36">
        <f t="shared" si="47"/>
        <v>0.51947321776172828</v>
      </c>
      <c r="N300" s="35">
        <v>1.5</v>
      </c>
      <c r="O300" s="31">
        <f t="shared" si="51"/>
        <v>0.9614327706865391</v>
      </c>
      <c r="P300" s="31">
        <f t="shared" si="48"/>
        <v>0.9614327706865391</v>
      </c>
      <c r="Q300" s="31">
        <f t="shared" si="52"/>
        <v>0.65368452149218115</v>
      </c>
      <c r="R300" s="38">
        <f t="shared" si="49"/>
        <v>0.98052678223827172</v>
      </c>
      <c r="S300" s="37">
        <f t="shared" si="50"/>
        <v>0</v>
      </c>
    </row>
    <row r="301" spans="1:19" x14ac:dyDescent="0.25">
      <c r="A301" s="31">
        <f t="shared" si="54"/>
        <v>194</v>
      </c>
      <c r="B301" s="31">
        <v>14</v>
      </c>
      <c r="C301" s="31">
        <v>17</v>
      </c>
      <c r="D301" s="35">
        <v>0.31389519361011237</v>
      </c>
      <c r="E301" s="35">
        <v>261.10000000000002</v>
      </c>
      <c r="F301" s="31">
        <v>6.25E-2</v>
      </c>
      <c r="G301" s="31">
        <v>275</v>
      </c>
      <c r="H301" s="33">
        <v>0.10975609756097561</v>
      </c>
      <c r="I301" s="36">
        <f t="shared" si="43"/>
        <v>-0.38080627871750822</v>
      </c>
      <c r="J301" s="36">
        <f t="shared" si="44"/>
        <v>0.35167349997324771</v>
      </c>
      <c r="K301" s="36">
        <f t="shared" si="45"/>
        <v>-0.48479805449128061</v>
      </c>
      <c r="L301" s="36">
        <f t="shared" si="46"/>
        <v>0.31390980145710728</v>
      </c>
      <c r="M301" s="36">
        <f t="shared" si="47"/>
        <v>6.0868987939467303</v>
      </c>
      <c r="N301" s="35">
        <v>10.4</v>
      </c>
      <c r="O301" s="31">
        <f t="shared" si="51"/>
        <v>18.602842013658172</v>
      </c>
      <c r="P301" s="31">
        <f t="shared" si="48"/>
        <v>18.602842013658172</v>
      </c>
      <c r="Q301" s="31">
        <f t="shared" si="52"/>
        <v>0.41472126981281443</v>
      </c>
      <c r="R301" s="38">
        <f t="shared" si="49"/>
        <v>4.3131012060532701</v>
      </c>
      <c r="S301" s="37">
        <f t="shared" si="50"/>
        <v>0</v>
      </c>
    </row>
    <row r="302" spans="1:19" x14ac:dyDescent="0.25">
      <c r="A302" s="31">
        <f t="shared" si="54"/>
        <v>194</v>
      </c>
      <c r="B302" s="31">
        <v>14</v>
      </c>
      <c r="C302" s="31">
        <v>40</v>
      </c>
      <c r="D302" s="35">
        <v>0.31598241807176786</v>
      </c>
      <c r="E302" s="35">
        <v>260.35000000000002</v>
      </c>
      <c r="F302" s="31">
        <v>6.25E-2</v>
      </c>
      <c r="G302" s="31">
        <v>275</v>
      </c>
      <c r="H302" s="33">
        <v>1.2195121951219513E-2</v>
      </c>
      <c r="I302" s="36">
        <f t="shared" si="43"/>
        <v>-1.5295629404395144</v>
      </c>
      <c r="J302" s="36">
        <f t="shared" si="44"/>
        <v>6.3062474262274043E-2</v>
      </c>
      <c r="K302" s="36">
        <f t="shared" si="45"/>
        <v>-1.5644573610799999</v>
      </c>
      <c r="L302" s="36">
        <f t="shared" si="46"/>
        <v>5.885509945916844E-2</v>
      </c>
      <c r="M302" s="36">
        <f t="shared" si="47"/>
        <v>0.24549436696355187</v>
      </c>
      <c r="N302" s="35">
        <v>1</v>
      </c>
      <c r="O302" s="31">
        <f t="shared" si="51"/>
        <v>0.56927875028373132</v>
      </c>
      <c r="P302" s="31">
        <f t="shared" si="48"/>
        <v>0.56927875028373132</v>
      </c>
      <c r="Q302" s="31">
        <f t="shared" si="52"/>
        <v>0.75450563303644813</v>
      </c>
      <c r="R302" s="38">
        <f t="shared" si="49"/>
        <v>0.75450563303644813</v>
      </c>
      <c r="S302" s="37">
        <f t="shared" si="50"/>
        <v>0</v>
      </c>
    </row>
    <row r="303" spans="1:19" x14ac:dyDescent="0.25">
      <c r="A303" s="31">
        <f t="shared" si="54"/>
        <v>195</v>
      </c>
      <c r="B303" s="31">
        <v>15</v>
      </c>
      <c r="C303" s="31">
        <v>17</v>
      </c>
      <c r="D303" s="35">
        <v>0.31598241807176786</v>
      </c>
      <c r="E303" s="35">
        <v>260.35000000000002</v>
      </c>
      <c r="F303" s="31">
        <v>6.25E-2</v>
      </c>
      <c r="G303" s="31">
        <v>275</v>
      </c>
      <c r="H303" s="33">
        <v>0.10569105691056911</v>
      </c>
      <c r="I303" s="36">
        <f t="shared" si="43"/>
        <v>-0.41724594719565689</v>
      </c>
      <c r="J303" s="36">
        <f t="shared" si="44"/>
        <v>0.33824926028156266</v>
      </c>
      <c r="K303" s="36">
        <f t="shared" si="45"/>
        <v>-0.51997234008426441</v>
      </c>
      <c r="L303" s="36">
        <f t="shared" si="46"/>
        <v>0.30154142688982427</v>
      </c>
      <c r="M303" s="36">
        <f t="shared" si="47"/>
        <v>5.6852669126760986</v>
      </c>
      <c r="N303" s="35">
        <v>9.35</v>
      </c>
      <c r="O303" s="31">
        <f t="shared" si="51"/>
        <v>13.430268601326571</v>
      </c>
      <c r="P303" s="31">
        <f t="shared" si="48"/>
        <v>13.430268601326571</v>
      </c>
      <c r="Q303" s="31">
        <f t="shared" si="52"/>
        <v>0.39195006281539052</v>
      </c>
      <c r="R303" s="38">
        <f t="shared" si="49"/>
        <v>3.664733087323901</v>
      </c>
      <c r="S303" s="37">
        <f t="shared" si="50"/>
        <v>0</v>
      </c>
    </row>
    <row r="304" spans="1:19" x14ac:dyDescent="0.25">
      <c r="A304" s="31">
        <f t="shared" si="54"/>
        <v>195</v>
      </c>
      <c r="B304" s="31">
        <v>15</v>
      </c>
      <c r="C304" s="31">
        <v>40</v>
      </c>
      <c r="D304" s="35">
        <v>0.31963595920629506</v>
      </c>
      <c r="E304" s="35">
        <v>255.65</v>
      </c>
      <c r="F304" s="31">
        <v>6.25E-2</v>
      </c>
      <c r="G304" s="31">
        <v>275</v>
      </c>
      <c r="H304" s="33">
        <v>8.130081300813009E-3</v>
      </c>
      <c r="I304" s="36">
        <f t="shared" si="43"/>
        <v>-2.4995427859472974</v>
      </c>
      <c r="J304" s="36">
        <f t="shared" si="44"/>
        <v>6.217684092795636E-3</v>
      </c>
      <c r="K304" s="36">
        <f t="shared" si="45"/>
        <v>-2.528363389803709</v>
      </c>
      <c r="L304" s="36">
        <f t="shared" si="46"/>
        <v>5.7297836713403995E-3</v>
      </c>
      <c r="M304" s="36">
        <f t="shared" si="47"/>
        <v>1.466088106716712E-2</v>
      </c>
      <c r="N304" s="35">
        <v>0.3</v>
      </c>
      <c r="O304" s="31">
        <f t="shared" si="51"/>
        <v>8.1418412793365341E-2</v>
      </c>
      <c r="P304" s="31">
        <f t="shared" si="48"/>
        <v>8.1418412793365341E-2</v>
      </c>
      <c r="Q304" s="31">
        <f t="shared" si="52"/>
        <v>0.9511303964427763</v>
      </c>
      <c r="R304" s="38">
        <f t="shared" si="49"/>
        <v>0.28533911893283287</v>
      </c>
      <c r="S304" s="37">
        <f t="shared" si="50"/>
        <v>0</v>
      </c>
    </row>
    <row r="305" spans="1:19" x14ac:dyDescent="0.25">
      <c r="A305" s="31">
        <f t="shared" si="54"/>
        <v>196</v>
      </c>
      <c r="B305" s="31">
        <v>16</v>
      </c>
      <c r="C305" s="31">
        <v>17</v>
      </c>
      <c r="D305" s="35">
        <v>0.31963595920629506</v>
      </c>
      <c r="E305" s="35">
        <v>255.65</v>
      </c>
      <c r="F305" s="31">
        <v>6.25E-2</v>
      </c>
      <c r="G305" s="31">
        <v>275</v>
      </c>
      <c r="H305" s="33">
        <v>0.1016260162601626</v>
      </c>
      <c r="I305" s="36">
        <f t="shared" si="43"/>
        <v>-0.60275767641445144</v>
      </c>
      <c r="J305" s="36">
        <f t="shared" si="44"/>
        <v>0.27333495309596179</v>
      </c>
      <c r="K305" s="36">
        <f t="shared" si="45"/>
        <v>-0.70465389853824989</v>
      </c>
      <c r="L305" s="36">
        <f t="shared" si="46"/>
        <v>0.24051282382643968</v>
      </c>
      <c r="M305" s="36">
        <f t="shared" si="47"/>
        <v>4.1558259231587442</v>
      </c>
      <c r="N305" s="35">
        <v>8</v>
      </c>
      <c r="O305" s="31">
        <f t="shared" si="51"/>
        <v>14.777674333058322</v>
      </c>
      <c r="P305" s="31">
        <f t="shared" si="48"/>
        <v>14.777674333058322</v>
      </c>
      <c r="Q305" s="31">
        <f t="shared" si="52"/>
        <v>0.48052175960515697</v>
      </c>
      <c r="R305" s="38">
        <f t="shared" si="49"/>
        <v>3.8441740768412558</v>
      </c>
      <c r="S305" s="37">
        <f t="shared" si="50"/>
        <v>0</v>
      </c>
    </row>
    <row r="306" spans="1:19" x14ac:dyDescent="0.25">
      <c r="A306" s="31">
        <f t="shared" si="54"/>
        <v>196</v>
      </c>
      <c r="B306" s="31">
        <v>16</v>
      </c>
      <c r="C306" s="31">
        <v>40</v>
      </c>
      <c r="D306" s="35">
        <v>0.3196284655723392</v>
      </c>
      <c r="E306" s="35">
        <v>255.7</v>
      </c>
      <c r="F306" s="31">
        <v>6.25E-2</v>
      </c>
      <c r="G306" s="31">
        <v>275</v>
      </c>
      <c r="H306" s="33">
        <v>4.0650406504065045E-3</v>
      </c>
      <c r="I306" s="36">
        <f t="shared" si="43"/>
        <v>-3.5480313657961307</v>
      </c>
      <c r="J306" s="36">
        <f t="shared" si="44"/>
        <v>1.9406099928893754E-4</v>
      </c>
      <c r="K306" s="36">
        <f t="shared" si="45"/>
        <v>-3.5684101324442397</v>
      </c>
      <c r="L306" s="36">
        <f t="shared" si="46"/>
        <v>1.7957699958233856E-4</v>
      </c>
      <c r="M306" s="36">
        <f t="shared" si="47"/>
        <v>2.5026770470583382E-4</v>
      </c>
      <c r="N306" s="35">
        <v>0.15</v>
      </c>
      <c r="O306" s="31">
        <f t="shared" si="51"/>
        <v>2.2424982322512263E-2</v>
      </c>
      <c r="P306" s="31">
        <f t="shared" si="48"/>
        <v>2.2424982322512263E-2</v>
      </c>
      <c r="Q306" s="31">
        <f t="shared" si="52"/>
        <v>0.99833154863529439</v>
      </c>
      <c r="R306" s="38">
        <f t="shared" si="49"/>
        <v>0.14974973229529415</v>
      </c>
      <c r="S306" s="37">
        <f t="shared" si="50"/>
        <v>0</v>
      </c>
    </row>
    <row r="307" spans="1:19" x14ac:dyDescent="0.25">
      <c r="A307" s="31">
        <f t="shared" si="54"/>
        <v>197</v>
      </c>
      <c r="B307" s="31">
        <v>17</v>
      </c>
      <c r="C307" s="31">
        <v>40</v>
      </c>
      <c r="D307" s="35">
        <v>0.3196284655723392</v>
      </c>
      <c r="E307" s="35">
        <v>255.7</v>
      </c>
      <c r="F307" s="31">
        <v>6.25E-2</v>
      </c>
      <c r="G307" s="31">
        <v>275</v>
      </c>
      <c r="H307" s="33">
        <v>9.7560975609756101E-2</v>
      </c>
      <c r="I307" s="36">
        <f t="shared" si="43"/>
        <v>-0.61786974635958891</v>
      </c>
      <c r="J307" s="36">
        <f t="shared" si="44"/>
        <v>0.26833060156025412</v>
      </c>
      <c r="K307" s="36">
        <f t="shared" si="45"/>
        <v>-0.71770490610981896</v>
      </c>
      <c r="L307" s="36">
        <f t="shared" si="46"/>
        <v>0.23646962880034</v>
      </c>
      <c r="M307" s="36">
        <f t="shared" si="47"/>
        <v>3.9782996468872938</v>
      </c>
      <c r="N307" s="35">
        <v>7.05</v>
      </c>
      <c r="O307" s="31">
        <f t="shared" si="51"/>
        <v>9.4353430593127232</v>
      </c>
      <c r="P307" s="31">
        <f t="shared" si="48"/>
        <v>9.4353430593127232</v>
      </c>
      <c r="Q307" s="31">
        <f t="shared" si="52"/>
        <v>0.43570217774648312</v>
      </c>
      <c r="R307" s="38">
        <f t="shared" si="49"/>
        <v>3.0717003531127061</v>
      </c>
      <c r="S307" s="37">
        <f t="shared" si="50"/>
        <v>0</v>
      </c>
    </row>
    <row r="308" spans="1:19" x14ac:dyDescent="0.25">
      <c r="A308" s="31">
        <f t="shared" si="54"/>
        <v>198</v>
      </c>
      <c r="B308" s="31">
        <v>18</v>
      </c>
      <c r="C308" s="31">
        <v>40</v>
      </c>
      <c r="D308" s="35">
        <v>0.31831163049108635</v>
      </c>
      <c r="E308" s="35">
        <v>249.55</v>
      </c>
      <c r="F308" s="31">
        <v>6.25E-2</v>
      </c>
      <c r="G308" s="31">
        <v>275</v>
      </c>
      <c r="H308" s="33">
        <v>9.3495934959349589E-2</v>
      </c>
      <c r="I308" s="36">
        <f t="shared" si="43"/>
        <v>-0.88905030793397721</v>
      </c>
      <c r="J308" s="36">
        <f t="shared" si="44"/>
        <v>0.18698802164157111</v>
      </c>
      <c r="K308" s="36">
        <f t="shared" si="45"/>
        <v>-0.98638078938586737</v>
      </c>
      <c r="L308" s="36">
        <f t="shared" si="46"/>
        <v>0.16197314421111014</v>
      </c>
      <c r="M308" s="36">
        <f t="shared" si="47"/>
        <v>2.3797717234579636</v>
      </c>
      <c r="N308" s="35">
        <v>4.7</v>
      </c>
      <c r="O308" s="31">
        <f t="shared" si="51"/>
        <v>5.3834592552652296</v>
      </c>
      <c r="P308" s="31">
        <f t="shared" si="48"/>
        <v>5.3834592552652296</v>
      </c>
      <c r="Q308" s="31">
        <f t="shared" si="52"/>
        <v>0.49366559075362476</v>
      </c>
      <c r="R308" s="38">
        <f t="shared" si="49"/>
        <v>2.3202282765420366</v>
      </c>
      <c r="S308" s="37">
        <f t="shared" si="50"/>
        <v>0</v>
      </c>
    </row>
    <row r="309" spans="1:19" x14ac:dyDescent="0.25">
      <c r="A309" s="31">
        <f t="shared" si="54"/>
        <v>199</v>
      </c>
      <c r="B309" s="31">
        <v>19</v>
      </c>
      <c r="C309" s="31">
        <v>40</v>
      </c>
      <c r="D309" s="35">
        <v>0.31933699264588639</v>
      </c>
      <c r="E309" s="35">
        <v>248.1</v>
      </c>
      <c r="F309" s="31">
        <v>6.25E-2</v>
      </c>
      <c r="G309" s="31">
        <v>275</v>
      </c>
      <c r="H309" s="33">
        <v>8.943089430894309E-2</v>
      </c>
      <c r="I309" s="36">
        <f t="shared" si="43"/>
        <v>-0.97164482371374583</v>
      </c>
      <c r="J309" s="36">
        <f t="shared" si="44"/>
        <v>0.16561363754316016</v>
      </c>
      <c r="K309" s="36">
        <f t="shared" si="45"/>
        <v>-1.0671425469911366</v>
      </c>
      <c r="L309" s="36">
        <f t="shared" si="46"/>
        <v>0.14295373579899046</v>
      </c>
      <c r="M309" s="36">
        <f t="shared" si="47"/>
        <v>1.9955864378673382</v>
      </c>
      <c r="N309" s="35">
        <v>4.05</v>
      </c>
      <c r="O309" s="31">
        <f t="shared" si="51"/>
        <v>4.2206150842746117</v>
      </c>
      <c r="P309" s="31">
        <f t="shared" si="48"/>
        <v>4.2206150842746117</v>
      </c>
      <c r="Q309" s="31">
        <f t="shared" si="52"/>
        <v>0.50726260793399058</v>
      </c>
      <c r="R309" s="38">
        <f t="shared" si="49"/>
        <v>2.0544135621326616</v>
      </c>
      <c r="S309" s="37">
        <f t="shared" si="50"/>
        <v>0</v>
      </c>
    </row>
    <row r="310" spans="1:19" x14ac:dyDescent="0.25">
      <c r="A310" s="31">
        <f t="shared" si="54"/>
        <v>200</v>
      </c>
      <c r="B310" s="31">
        <v>20</v>
      </c>
      <c r="C310" s="31">
        <v>40</v>
      </c>
      <c r="D310" s="35">
        <v>0.31913239054437237</v>
      </c>
      <c r="E310" s="35">
        <v>267.89999999999998</v>
      </c>
      <c r="F310" s="31">
        <v>6.25E-2</v>
      </c>
      <c r="G310" s="31">
        <v>275</v>
      </c>
      <c r="H310" s="33">
        <v>8.5365853658536592E-2</v>
      </c>
      <c r="I310" s="36">
        <f t="shared" si="43"/>
        <v>-0.17668903402936023</v>
      </c>
      <c r="J310" s="36">
        <f t="shared" si="44"/>
        <v>0.42987632746464394</v>
      </c>
      <c r="K310" s="36">
        <f t="shared" si="45"/>
        <v>-0.26993133436288552</v>
      </c>
      <c r="L310" s="36">
        <f t="shared" si="46"/>
        <v>0.39360654015349927</v>
      </c>
      <c r="M310" s="36">
        <f t="shared" si="47"/>
        <v>7.4980413052172139</v>
      </c>
      <c r="N310" s="35">
        <v>10.5</v>
      </c>
      <c r="O310" s="31">
        <f t="shared" si="51"/>
        <v>9.0117560051819687</v>
      </c>
      <c r="P310" s="31">
        <f t="shared" si="48"/>
        <v>9.0117560051819687</v>
      </c>
      <c r="Q310" s="31">
        <f t="shared" si="52"/>
        <v>0.28590082807455108</v>
      </c>
      <c r="R310" s="38">
        <f t="shared" si="49"/>
        <v>3.0019586947827861</v>
      </c>
      <c r="S310" s="37">
        <f t="shared" si="50"/>
        <v>0</v>
      </c>
    </row>
    <row r="311" spans="1:19" x14ac:dyDescent="0.25">
      <c r="A311" s="31">
        <f t="shared" si="54"/>
        <v>200</v>
      </c>
      <c r="B311" s="31">
        <v>20</v>
      </c>
      <c r="C311" s="31">
        <v>59</v>
      </c>
      <c r="D311" s="35">
        <v>0.32037097095140632</v>
      </c>
      <c r="E311" s="35">
        <v>273.14999999999998</v>
      </c>
      <c r="F311" s="31">
        <v>6.25E-2</v>
      </c>
      <c r="G311" s="31">
        <v>275</v>
      </c>
      <c r="H311" s="33">
        <v>8.1300813008130079E-2</v>
      </c>
      <c r="I311" s="36">
        <f t="shared" si="43"/>
        <v>2.7406702949004706E-2</v>
      </c>
      <c r="J311" s="36">
        <f t="shared" si="44"/>
        <v>0.51093232396101307</v>
      </c>
      <c r="K311" s="36">
        <f t="shared" si="45"/>
        <v>-6.3941624863684571E-2</v>
      </c>
      <c r="L311" s="36">
        <f t="shared" si="46"/>
        <v>0.47450835411244296</v>
      </c>
      <c r="M311" s="36">
        <f t="shared" si="47"/>
        <v>9.732743073888372</v>
      </c>
      <c r="N311" s="35">
        <v>12.7</v>
      </c>
      <c r="O311" s="31">
        <f t="shared" si="51"/>
        <v>8.8046136655574223</v>
      </c>
      <c r="P311" s="31">
        <f t="shared" si="48"/>
        <v>8.8046136655574223</v>
      </c>
      <c r="Q311" s="31">
        <f t="shared" si="52"/>
        <v>0.23364227764658485</v>
      </c>
      <c r="R311" s="38">
        <f t="shared" si="49"/>
        <v>2.9672569261116273</v>
      </c>
      <c r="S311" s="37">
        <f t="shared" si="50"/>
        <v>0</v>
      </c>
    </row>
    <row r="312" spans="1:19" x14ac:dyDescent="0.25">
      <c r="A312" s="31">
        <f t="shared" si="54"/>
        <v>201</v>
      </c>
      <c r="B312" s="31">
        <v>21</v>
      </c>
      <c r="C312" s="31">
        <v>40</v>
      </c>
      <c r="D312" s="35">
        <v>0.32037097095140632</v>
      </c>
      <c r="E312" s="35">
        <v>273.14999999999998</v>
      </c>
      <c r="F312" s="31">
        <v>6.25E-2</v>
      </c>
      <c r="G312" s="31">
        <v>275</v>
      </c>
      <c r="H312" s="33">
        <v>0.15853658536585366</v>
      </c>
      <c r="I312" s="36">
        <f t="shared" si="43"/>
        <v>8.8541466686153064E-2</v>
      </c>
      <c r="J312" s="36">
        <f t="shared" si="44"/>
        <v>0.53527683595691933</v>
      </c>
      <c r="K312" s="36">
        <f t="shared" si="45"/>
        <v>-3.9019531031175697E-2</v>
      </c>
      <c r="L312" s="36">
        <f t="shared" si="46"/>
        <v>0.48443740847973232</v>
      </c>
      <c r="M312" s="36">
        <f t="shared" si="47"/>
        <v>14.304080323171689</v>
      </c>
      <c r="N312" s="35">
        <v>19.95</v>
      </c>
      <c r="O312" s="31">
        <f t="shared" si="51"/>
        <v>31.876408997197089</v>
      </c>
      <c r="P312" s="31">
        <f t="shared" si="48"/>
        <v>31.876408997197089</v>
      </c>
      <c r="Q312" s="31">
        <f t="shared" si="52"/>
        <v>0.28300349257284763</v>
      </c>
      <c r="R312" s="38">
        <f t="shared" si="49"/>
        <v>5.64591967682831</v>
      </c>
      <c r="S312" s="37">
        <f t="shared" si="50"/>
        <v>0</v>
      </c>
    </row>
    <row r="313" spans="1:19" x14ac:dyDescent="0.25">
      <c r="A313" s="31">
        <f t="shared" si="54"/>
        <v>202</v>
      </c>
      <c r="B313" s="31">
        <v>22</v>
      </c>
      <c r="C313" s="31">
        <v>40</v>
      </c>
      <c r="D313" s="35">
        <v>0.319548035159401</v>
      </c>
      <c r="E313" s="35">
        <v>281.39999999999998</v>
      </c>
      <c r="F313" s="31">
        <v>6.25E-2</v>
      </c>
      <c r="G313" s="31">
        <v>275</v>
      </c>
      <c r="H313" s="33">
        <v>7.7235772357723581E-2</v>
      </c>
      <c r="I313" s="36">
        <f t="shared" si="43"/>
        <v>0.35781777875211473</v>
      </c>
      <c r="J313" s="36">
        <f t="shared" si="44"/>
        <v>0.63976015760693683</v>
      </c>
      <c r="K313" s="36">
        <f t="shared" si="45"/>
        <v>0.26901114701615514</v>
      </c>
      <c r="L313" s="36">
        <f t="shared" si="46"/>
        <v>0.60603944765692908</v>
      </c>
      <c r="M313" s="36">
        <f t="shared" si="47"/>
        <v>14.170232790836621</v>
      </c>
      <c r="N313" s="35">
        <v>17.2</v>
      </c>
      <c r="O313" s="31">
        <f t="shared" si="51"/>
        <v>9.1794893417216432</v>
      </c>
      <c r="P313" s="31">
        <f t="shared" si="48"/>
        <v>9.1794893417216432</v>
      </c>
      <c r="Q313" s="31">
        <f t="shared" si="52"/>
        <v>0.17614925634670803</v>
      </c>
      <c r="R313" s="38">
        <f t="shared" si="49"/>
        <v>3.0297672091633778</v>
      </c>
      <c r="S313" s="37">
        <f t="shared" si="50"/>
        <v>0</v>
      </c>
    </row>
    <row r="314" spans="1:19" x14ac:dyDescent="0.25">
      <c r="A314" s="31">
        <f t="shared" si="54"/>
        <v>203</v>
      </c>
      <c r="B314" s="31">
        <v>23</v>
      </c>
      <c r="C314" s="31">
        <v>40</v>
      </c>
      <c r="D314" s="35">
        <v>0.33258476037499579</v>
      </c>
      <c r="E314" s="35">
        <v>285.89999999999998</v>
      </c>
      <c r="F314" s="31">
        <v>6.25E-2</v>
      </c>
      <c r="G314" s="31">
        <v>275</v>
      </c>
      <c r="H314" s="33">
        <v>7.3170731707317069E-2</v>
      </c>
      <c r="I314" s="36">
        <f t="shared" si="43"/>
        <v>0.52788588265933789</v>
      </c>
      <c r="J314" s="36">
        <f t="shared" si="44"/>
        <v>0.70121072815841212</v>
      </c>
      <c r="K314" s="36">
        <f t="shared" si="45"/>
        <v>0.43792140884435449</v>
      </c>
      <c r="L314" s="36">
        <f t="shared" si="46"/>
        <v>0.66927837219700648</v>
      </c>
      <c r="M314" s="36">
        <f t="shared" si="47"/>
        <v>17.264372312170877</v>
      </c>
      <c r="N314" s="35">
        <v>19.75</v>
      </c>
      <c r="O314" s="31">
        <f t="shared" si="51"/>
        <v>6.1783450025027502</v>
      </c>
      <c r="P314" s="31">
        <f t="shared" si="48"/>
        <v>6.1783450025027502</v>
      </c>
      <c r="Q314" s="31">
        <f t="shared" si="52"/>
        <v>0.12585456647236062</v>
      </c>
      <c r="R314" s="38">
        <f t="shared" si="49"/>
        <v>2.4856276878291226</v>
      </c>
      <c r="S314" s="37">
        <f t="shared" si="50"/>
        <v>0</v>
      </c>
    </row>
    <row r="315" spans="1:19" x14ac:dyDescent="0.25">
      <c r="A315" s="31">
        <f t="shared" si="54"/>
        <v>203</v>
      </c>
      <c r="B315" s="31">
        <v>23</v>
      </c>
      <c r="C315" s="31">
        <v>59</v>
      </c>
      <c r="D315" s="35">
        <v>0.33296862079674028</v>
      </c>
      <c r="E315" s="35">
        <v>285.35000000000002</v>
      </c>
      <c r="F315" s="31">
        <v>6.25E-2</v>
      </c>
      <c r="G315" s="31">
        <v>275</v>
      </c>
      <c r="H315" s="33">
        <v>6.910569105691057E-2</v>
      </c>
      <c r="I315" s="36">
        <f t="shared" si="43"/>
        <v>0.51519447314173639</v>
      </c>
      <c r="J315" s="36">
        <f t="shared" si="44"/>
        <v>0.69679143461699367</v>
      </c>
      <c r="K315" s="36">
        <f t="shared" si="45"/>
        <v>0.42766381088582395</v>
      </c>
      <c r="L315" s="36">
        <f t="shared" si="46"/>
        <v>0.66555204949145941</v>
      </c>
      <c r="M315" s="36">
        <f t="shared" si="47"/>
        <v>16.591429712459075</v>
      </c>
      <c r="N315" s="35">
        <v>18.649999999999999</v>
      </c>
      <c r="O315" s="31">
        <f t="shared" si="51"/>
        <v>4.2377116287463226</v>
      </c>
      <c r="P315" s="31">
        <f t="shared" si="48"/>
        <v>4.2377116287463226</v>
      </c>
      <c r="Q315" s="31">
        <f t="shared" si="52"/>
        <v>0.11037910388959379</v>
      </c>
      <c r="R315" s="38">
        <f t="shared" si="49"/>
        <v>2.058570287540924</v>
      </c>
      <c r="S315" s="37">
        <f t="shared" si="50"/>
        <v>0</v>
      </c>
    </row>
    <row r="316" spans="1:19" x14ac:dyDescent="0.25">
      <c r="A316" s="31">
        <f t="shared" si="54"/>
        <v>204</v>
      </c>
      <c r="B316" s="31">
        <v>24</v>
      </c>
      <c r="C316" s="31">
        <v>40</v>
      </c>
      <c r="D316" s="35">
        <v>0.33296862079674028</v>
      </c>
      <c r="E316" s="35">
        <v>285.35000000000002</v>
      </c>
      <c r="F316" s="31">
        <v>6.25E-2</v>
      </c>
      <c r="G316" s="31">
        <v>275</v>
      </c>
      <c r="H316" s="33">
        <v>0.14634146341463414</v>
      </c>
      <c r="I316" s="36">
        <f t="shared" si="43"/>
        <v>0.42554418540157757</v>
      </c>
      <c r="J316" s="36">
        <f t="shared" si="44"/>
        <v>0.66477999083907247</v>
      </c>
      <c r="K316" s="36">
        <f t="shared" si="45"/>
        <v>0.29816836212108633</v>
      </c>
      <c r="L316" s="36">
        <f t="shared" si="46"/>
        <v>0.6172126662476588</v>
      </c>
      <c r="M316" s="36">
        <f t="shared" si="47"/>
        <v>21.506849583775107</v>
      </c>
      <c r="N316" s="35">
        <v>26.8</v>
      </c>
      <c r="O316" s="31">
        <f t="shared" si="51"/>
        <v>28.017441328781764</v>
      </c>
      <c r="P316" s="31">
        <f t="shared" si="48"/>
        <v>28.017441328781764</v>
      </c>
      <c r="Q316" s="31">
        <f t="shared" si="52"/>
        <v>0.19750561254570498</v>
      </c>
      <c r="R316" s="38">
        <f t="shared" si="49"/>
        <v>5.2931504162248935</v>
      </c>
      <c r="S316" s="37">
        <f t="shared" si="50"/>
        <v>0</v>
      </c>
    </row>
    <row r="317" spans="1:19" x14ac:dyDescent="0.25">
      <c r="A317" s="31">
        <f t="shared" si="54"/>
        <v>205</v>
      </c>
      <c r="B317" s="31">
        <v>25</v>
      </c>
      <c r="C317" s="31">
        <v>40</v>
      </c>
      <c r="D317" s="35">
        <v>0.33382059147766346</v>
      </c>
      <c r="E317" s="35">
        <v>294.95</v>
      </c>
      <c r="F317" s="31">
        <v>6.25E-2</v>
      </c>
      <c r="G317" s="31">
        <v>275</v>
      </c>
      <c r="H317" s="33">
        <v>6.5040650406504072E-2</v>
      </c>
      <c r="I317" s="36">
        <f t="shared" si="43"/>
        <v>0.91295232591079656</v>
      </c>
      <c r="J317" s="36">
        <f t="shared" si="44"/>
        <v>0.81936619219839379</v>
      </c>
      <c r="K317" s="36">
        <f t="shared" si="45"/>
        <v>0.82781783172392132</v>
      </c>
      <c r="L317" s="36">
        <f t="shared" si="46"/>
        <v>0.79611316274149058</v>
      </c>
      <c r="M317" s="36">
        <f t="shared" si="47"/>
        <v>23.629096115280703</v>
      </c>
      <c r="N317" s="35">
        <v>26.15</v>
      </c>
      <c r="O317" s="31">
        <f t="shared" si="51"/>
        <v>6.3549563959928363</v>
      </c>
      <c r="P317" s="31">
        <f t="shared" si="48"/>
        <v>6.3549563959928363</v>
      </c>
      <c r="Q317" s="31">
        <f t="shared" si="52"/>
        <v>9.640167819194248E-2</v>
      </c>
      <c r="R317" s="38">
        <f t="shared" si="49"/>
        <v>2.5209038847192957</v>
      </c>
      <c r="S317" s="37">
        <f t="shared" si="50"/>
        <v>0</v>
      </c>
    </row>
    <row r="318" spans="1:19" x14ac:dyDescent="0.25">
      <c r="A318" s="31">
        <f t="shared" si="54"/>
        <v>206</v>
      </c>
      <c r="B318" s="31">
        <v>26</v>
      </c>
      <c r="C318" s="31">
        <v>40</v>
      </c>
      <c r="D318" s="35">
        <v>0.33443296768305114</v>
      </c>
      <c r="E318" s="35">
        <v>286.45</v>
      </c>
      <c r="F318" s="31">
        <v>6.25E-2</v>
      </c>
      <c r="G318" s="31">
        <v>275</v>
      </c>
      <c r="H318" s="33">
        <v>6.097560975609756E-2</v>
      </c>
      <c r="I318" s="36">
        <f t="shared" si="43"/>
        <v>0.58140520960555075</v>
      </c>
      <c r="J318" s="36">
        <f t="shared" si="44"/>
        <v>0.71951630641183018</v>
      </c>
      <c r="K318" s="36">
        <f t="shared" si="45"/>
        <v>0.49882287453657442</v>
      </c>
      <c r="L318" s="36">
        <f t="shared" si="46"/>
        <v>0.69104791432733503</v>
      </c>
      <c r="M318" s="36">
        <f t="shared" si="47"/>
        <v>16.790122125320693</v>
      </c>
      <c r="N318" s="35">
        <v>16.850000000000001</v>
      </c>
      <c r="O318" s="31">
        <f t="shared" si="51"/>
        <v>3.5853598761109999E-3</v>
      </c>
      <c r="P318" s="31">
        <f t="shared" si="48"/>
        <v>3.5853598761109999E-3</v>
      </c>
      <c r="Q318" s="31">
        <f t="shared" si="52"/>
        <v>3.5535830670212886E-3</v>
      </c>
      <c r="R318" s="38">
        <f t="shared" si="49"/>
        <v>5.9877874679308718E-2</v>
      </c>
      <c r="S318" s="37">
        <f t="shared" si="50"/>
        <v>0</v>
      </c>
    </row>
    <row r="319" spans="1:19" x14ac:dyDescent="0.25">
      <c r="A319" s="31">
        <f t="shared" si="54"/>
        <v>207</v>
      </c>
      <c r="B319" s="31">
        <v>27</v>
      </c>
      <c r="C319" s="31">
        <v>40</v>
      </c>
      <c r="D319" s="35">
        <v>0.33446077596102736</v>
      </c>
      <c r="E319" s="35">
        <v>286.55</v>
      </c>
      <c r="F319" s="31">
        <v>6.25E-2</v>
      </c>
      <c r="G319" s="31">
        <v>275</v>
      </c>
      <c r="H319" s="33">
        <v>5.6910569105691054E-2</v>
      </c>
      <c r="I319" s="36">
        <f t="shared" si="43"/>
        <v>0.60010937127354091</v>
      </c>
      <c r="J319" s="36">
        <f t="shared" si="44"/>
        <v>0.72578332625325603</v>
      </c>
      <c r="K319" s="36">
        <f t="shared" si="45"/>
        <v>0.52032062201085472</v>
      </c>
      <c r="L319" s="36">
        <f t="shared" si="46"/>
        <v>0.69857993750747638</v>
      </c>
      <c r="M319" s="36">
        <f t="shared" si="47"/>
        <v>16.545831765329268</v>
      </c>
      <c r="N319" s="35">
        <v>17.399999999999999</v>
      </c>
      <c r="O319" s="31">
        <f t="shared" si="51"/>
        <v>0.72960337312051204</v>
      </c>
      <c r="P319" s="31">
        <f t="shared" si="48"/>
        <v>0.72960337312051204</v>
      </c>
      <c r="Q319" s="31">
        <f t="shared" si="52"/>
        <v>4.9090128429352328E-2</v>
      </c>
      <c r="R319" s="38">
        <f t="shared" si="49"/>
        <v>0.85416823467073044</v>
      </c>
      <c r="S319" s="37">
        <f t="shared" si="50"/>
        <v>0</v>
      </c>
    </row>
    <row r="320" spans="1:19" x14ac:dyDescent="0.25">
      <c r="A320" s="31">
        <f t="shared" si="54"/>
        <v>208</v>
      </c>
      <c r="B320" s="31">
        <v>28</v>
      </c>
      <c r="C320" s="31">
        <v>40</v>
      </c>
      <c r="D320" s="35">
        <v>0.33655291669975529</v>
      </c>
      <c r="E320" s="35">
        <v>283.25</v>
      </c>
      <c r="F320" s="31">
        <v>6.25E-2</v>
      </c>
      <c r="G320" s="31">
        <v>275</v>
      </c>
      <c r="H320" s="33">
        <v>5.2845528455284556E-2</v>
      </c>
      <c r="I320" s="36">
        <f t="shared" si="43"/>
        <v>0.46343215477927657</v>
      </c>
      <c r="J320" s="36">
        <f t="shared" si="44"/>
        <v>0.67847268252186066</v>
      </c>
      <c r="K320" s="36">
        <f t="shared" si="45"/>
        <v>0.38606484758828269</v>
      </c>
      <c r="L320" s="36">
        <f t="shared" si="46"/>
        <v>0.65027567848509693</v>
      </c>
      <c r="M320" s="36">
        <f t="shared" si="47"/>
        <v>13.94123545955415</v>
      </c>
      <c r="N320" s="35">
        <v>14.05</v>
      </c>
      <c r="O320" s="31">
        <f t="shared" si="51"/>
        <v>1.182972525839707E-2</v>
      </c>
      <c r="P320" s="31">
        <f t="shared" si="48"/>
        <v>1.182972525839707E-2</v>
      </c>
      <c r="Q320" s="31">
        <f t="shared" si="52"/>
        <v>7.7412484303096508E-3</v>
      </c>
      <c r="R320" s="38">
        <f t="shared" si="49"/>
        <v>0.1087645404458506</v>
      </c>
      <c r="S320" s="37">
        <f t="shared" si="50"/>
        <v>0</v>
      </c>
    </row>
    <row r="321" spans="1:19" x14ac:dyDescent="0.25">
      <c r="A321" s="31">
        <f t="shared" si="54"/>
        <v>209</v>
      </c>
      <c r="B321" s="31">
        <v>29</v>
      </c>
      <c r="C321" s="31">
        <v>40</v>
      </c>
      <c r="D321" s="35">
        <v>0.33878946084362144</v>
      </c>
      <c r="E321" s="35">
        <v>277.95</v>
      </c>
      <c r="F321" s="31">
        <v>6.25E-2</v>
      </c>
      <c r="G321" s="31">
        <v>275</v>
      </c>
      <c r="H321" s="33">
        <v>4.878048780487805E-2</v>
      </c>
      <c r="I321" s="36">
        <f t="shared" si="43"/>
        <v>0.22075720347943209</v>
      </c>
      <c r="J321" s="36">
        <f t="shared" si="44"/>
        <v>0.58735925594308269</v>
      </c>
      <c r="K321" s="36">
        <f t="shared" si="45"/>
        <v>0.14593112912136091</v>
      </c>
      <c r="L321" s="36">
        <f t="shared" si="46"/>
        <v>0.55801212142331424</v>
      </c>
      <c r="M321" s="36">
        <f t="shared" si="47"/>
        <v>10.270304871664763</v>
      </c>
      <c r="N321" s="35">
        <v>10.25</v>
      </c>
      <c r="O321" s="31">
        <f t="shared" si="51"/>
        <v>4.1228781332249183E-4</v>
      </c>
      <c r="P321" s="31">
        <f t="shared" si="48"/>
        <v>4.1228781332249183E-4</v>
      </c>
      <c r="Q321" s="31">
        <f t="shared" si="52"/>
        <v>1.9809630892451621E-3</v>
      </c>
      <c r="R321" s="38">
        <f t="shared" si="49"/>
        <v>-2.0304871664762913E-2</v>
      </c>
      <c r="S321" s="37">
        <f t="shared" si="50"/>
        <v>1</v>
      </c>
    </row>
    <row r="322" spans="1:19" x14ac:dyDescent="0.25">
      <c r="A322" s="31">
        <f t="shared" si="54"/>
        <v>210</v>
      </c>
      <c r="B322" s="31">
        <v>30</v>
      </c>
      <c r="C322" s="31">
        <v>40</v>
      </c>
      <c r="D322" s="35">
        <v>0.33853449224691917</v>
      </c>
      <c r="E322" s="35">
        <v>278.05</v>
      </c>
      <c r="F322" s="31">
        <v>6.25E-2</v>
      </c>
      <c r="G322" s="31">
        <v>275</v>
      </c>
      <c r="H322" s="33">
        <v>4.4715447154471545E-2</v>
      </c>
      <c r="I322" s="36">
        <f t="shared" si="43"/>
        <v>0.22891005659320818</v>
      </c>
      <c r="J322" s="36">
        <f t="shared" si="44"/>
        <v>0.59053058797178581</v>
      </c>
      <c r="K322" s="36">
        <f t="shared" si="45"/>
        <v>0.15732346036492312</v>
      </c>
      <c r="L322" s="36">
        <f t="shared" si="46"/>
        <v>0.56250503410800157</v>
      </c>
      <c r="M322" s="36">
        <f t="shared" si="47"/>
        <v>9.9398534892030739</v>
      </c>
      <c r="N322" s="35">
        <v>9.9499999999999993</v>
      </c>
      <c r="O322" s="31">
        <f t="shared" si="51"/>
        <v>1.0295168135212396E-4</v>
      </c>
      <c r="P322" s="31">
        <f t="shared" si="48"/>
        <v>1.0295168135212396E-4</v>
      </c>
      <c r="Q322" s="31">
        <f t="shared" si="52"/>
        <v>1.0197498288367249E-3</v>
      </c>
      <c r="R322" s="38">
        <f t="shared" si="49"/>
        <v>1.0146510796925412E-2</v>
      </c>
      <c r="S322" s="37">
        <f t="shared" si="50"/>
        <v>0</v>
      </c>
    </row>
    <row r="323" spans="1:19" x14ac:dyDescent="0.25">
      <c r="A323" s="31">
        <f t="shared" si="54"/>
        <v>211</v>
      </c>
      <c r="B323" s="31">
        <v>31</v>
      </c>
      <c r="C323" s="31">
        <v>40</v>
      </c>
      <c r="D323" s="35">
        <v>0.33900183265922873</v>
      </c>
      <c r="E323" s="35">
        <v>283.60000000000002</v>
      </c>
      <c r="F323" s="31">
        <v>6.25E-2</v>
      </c>
      <c r="G323" s="31">
        <v>275</v>
      </c>
      <c r="H323" s="33">
        <v>4.065040650406504E-2</v>
      </c>
      <c r="I323" s="36">
        <f t="shared" ref="I323:I354" si="55">(LN(E323/G323)+(F323+(D323^2)/2)*H323)/(D323*H323^0.5)</f>
        <v>0.52187997136163411</v>
      </c>
      <c r="J323" s="36">
        <f t="shared" ref="J323:J354" si="56">NORMSDIST(I323)</f>
        <v>0.69912304788010871</v>
      </c>
      <c r="K323" s="36">
        <f t="shared" ref="K323:K354" si="57">I323-(D323*H323^(0.5))</f>
        <v>0.45353060504513859</v>
      </c>
      <c r="L323" s="36">
        <f t="shared" ref="L323:L354" si="58">NORMSDIST(K323)</f>
        <v>0.67491664476177182</v>
      </c>
      <c r="M323" s="36">
        <f t="shared" ref="M323:M354" si="59">(E323*J323)-(G323*(EXP(-F323*H323))*L323)</f>
        <v>13.140170547614673</v>
      </c>
      <c r="N323" s="35">
        <v>12.85</v>
      </c>
      <c r="O323" s="31">
        <f t="shared" si="51"/>
        <v>8.4198946702999461E-2</v>
      </c>
      <c r="P323" s="31">
        <f t="shared" ref="P323:P354" si="60">(M323-N323)^2</f>
        <v>8.4198946702999461E-2</v>
      </c>
      <c r="Q323" s="31">
        <f t="shared" si="52"/>
        <v>2.2581365573126337E-2</v>
      </c>
      <c r="R323" s="38">
        <f t="shared" ref="R323:R354" si="61">N323-M323</f>
        <v>-0.29017054761467342</v>
      </c>
      <c r="S323" s="37">
        <f t="shared" ref="S323:S354" si="62">IF(R323&lt;0,1,0)</f>
        <v>1</v>
      </c>
    </row>
    <row r="324" spans="1:19" x14ac:dyDescent="0.25">
      <c r="A324" s="31">
        <f t="shared" si="54"/>
        <v>212</v>
      </c>
      <c r="B324" s="31">
        <v>32</v>
      </c>
      <c r="C324" s="31">
        <v>40</v>
      </c>
      <c r="D324" s="35">
        <v>0.33993296899432052</v>
      </c>
      <c r="E324" s="35">
        <v>285.39999999999998</v>
      </c>
      <c r="F324" s="31">
        <v>6.25E-2</v>
      </c>
      <c r="G324" s="31">
        <v>275</v>
      </c>
      <c r="H324" s="33">
        <v>3.6585365853658534E-2</v>
      </c>
      <c r="I324" s="36">
        <f t="shared" si="55"/>
        <v>0.63858798721635246</v>
      </c>
      <c r="J324" s="36">
        <f t="shared" si="56"/>
        <v>0.73845450093205267</v>
      </c>
      <c r="K324" s="36">
        <f t="shared" si="57"/>
        <v>0.5735679837063743</v>
      </c>
      <c r="L324" s="36">
        <f t="shared" si="58"/>
        <v>0.7168699088388979</v>
      </c>
      <c r="M324" s="36">
        <f t="shared" si="59"/>
        <v>14.065950326138648</v>
      </c>
      <c r="N324" s="35">
        <v>14.4</v>
      </c>
      <c r="O324" s="31">
        <f t="shared" ref="O324:O354" si="63">(N324-M324)^2</f>
        <v>0.11158918460687614</v>
      </c>
      <c r="P324" s="31">
        <f t="shared" si="60"/>
        <v>0.11158918460687614</v>
      </c>
      <c r="Q324" s="31">
        <f t="shared" ref="Q324:Q354" si="64">ABS(N324-M324)/N324</f>
        <v>2.3197894018149496E-2</v>
      </c>
      <c r="R324" s="38">
        <f t="shared" si="61"/>
        <v>0.33404967386135276</v>
      </c>
      <c r="S324" s="37">
        <f t="shared" si="62"/>
        <v>0</v>
      </c>
    </row>
    <row r="325" spans="1:19" x14ac:dyDescent="0.25">
      <c r="A325" s="31">
        <f t="shared" si="54"/>
        <v>213</v>
      </c>
      <c r="B325" s="31">
        <v>33</v>
      </c>
      <c r="C325" s="31">
        <v>40</v>
      </c>
      <c r="D325" s="35">
        <v>0.33950563406774203</v>
      </c>
      <c r="E325" s="35">
        <v>290.89999999999998</v>
      </c>
      <c r="F325" s="31">
        <v>6.25E-2</v>
      </c>
      <c r="G325" s="31">
        <v>275</v>
      </c>
      <c r="H325" s="33">
        <v>3.2520325203252036E-2</v>
      </c>
      <c r="I325" s="36">
        <f t="shared" si="55"/>
        <v>0.98188330595306639</v>
      </c>
      <c r="J325" s="36">
        <f t="shared" si="56"/>
        <v>0.83692132950143561</v>
      </c>
      <c r="K325" s="36">
        <f t="shared" si="57"/>
        <v>0.92065892174558717</v>
      </c>
      <c r="L325" s="36">
        <f t="shared" si="58"/>
        <v>0.82138573542486082</v>
      </c>
      <c r="M325" s="36">
        <f t="shared" si="59"/>
        <v>18.037979133600174</v>
      </c>
      <c r="N325" s="35">
        <v>18.600000000000001</v>
      </c>
      <c r="O325" s="31">
        <f t="shared" si="63"/>
        <v>0.31586745426881213</v>
      </c>
      <c r="P325" s="31">
        <f t="shared" si="60"/>
        <v>0.31586745426881213</v>
      </c>
      <c r="Q325" s="31">
        <f t="shared" si="64"/>
        <v>3.0216175612893921E-2</v>
      </c>
      <c r="R325" s="38">
        <f t="shared" si="61"/>
        <v>0.56202086639982696</v>
      </c>
      <c r="S325" s="37">
        <f t="shared" si="62"/>
        <v>0</v>
      </c>
    </row>
    <row r="326" spans="1:19" x14ac:dyDescent="0.25">
      <c r="A326" s="31">
        <f t="shared" si="54"/>
        <v>214</v>
      </c>
      <c r="B326" s="31">
        <v>34</v>
      </c>
      <c r="C326" s="31">
        <v>40</v>
      </c>
      <c r="D326" s="35">
        <v>0.33896534526766409</v>
      </c>
      <c r="E326" s="35">
        <v>288.14999999999998</v>
      </c>
      <c r="F326" s="31">
        <v>6.25E-2</v>
      </c>
      <c r="G326" s="31">
        <v>275</v>
      </c>
      <c r="H326" s="33">
        <v>2.8455284552845527E-2</v>
      </c>
      <c r="I326" s="36">
        <f t="shared" si="55"/>
        <v>0.87660210622435253</v>
      </c>
      <c r="J326" s="36">
        <f t="shared" si="56"/>
        <v>0.80964860260586435</v>
      </c>
      <c r="K326" s="36">
        <f t="shared" si="57"/>
        <v>0.81942307853492713</v>
      </c>
      <c r="L326" s="36">
        <f t="shared" si="58"/>
        <v>0.79372746392651339</v>
      </c>
      <c r="M326" s="36">
        <f t="shared" si="59"/>
        <v>15.413039694949049</v>
      </c>
      <c r="N326" s="35">
        <v>16.25</v>
      </c>
      <c r="O326" s="31">
        <f t="shared" si="63"/>
        <v>0.70050255223098112</v>
      </c>
      <c r="P326" s="31">
        <f t="shared" si="60"/>
        <v>0.70050255223098112</v>
      </c>
      <c r="Q326" s="31">
        <f t="shared" si="64"/>
        <v>5.1505249541596992E-2</v>
      </c>
      <c r="R326" s="38">
        <f t="shared" si="61"/>
        <v>0.83696030505095109</v>
      </c>
      <c r="S326" s="37">
        <f t="shared" si="62"/>
        <v>0</v>
      </c>
    </row>
    <row r="327" spans="1:19" x14ac:dyDescent="0.25">
      <c r="A327" s="31">
        <f t="shared" si="54"/>
        <v>215</v>
      </c>
      <c r="B327" s="31">
        <v>35</v>
      </c>
      <c r="C327" s="31">
        <v>40</v>
      </c>
      <c r="D327" s="35">
        <v>0.3377321569991476</v>
      </c>
      <c r="E327" s="35">
        <v>283.45</v>
      </c>
      <c r="F327" s="31">
        <v>6.25E-2</v>
      </c>
      <c r="G327" s="31">
        <v>275</v>
      </c>
      <c r="H327" s="33">
        <v>2.4390243902439025E-2</v>
      </c>
      <c r="I327" s="36">
        <f t="shared" si="55"/>
        <v>0.62906640715697193</v>
      </c>
      <c r="J327" s="36">
        <f t="shared" si="56"/>
        <v>0.73534720908982165</v>
      </c>
      <c r="K327" s="36">
        <f t="shared" si="57"/>
        <v>0.57632150568766172</v>
      </c>
      <c r="L327" s="36">
        <f t="shared" si="58"/>
        <v>0.71780105533397476</v>
      </c>
      <c r="M327" s="36">
        <f t="shared" si="59"/>
        <v>11.339554420566998</v>
      </c>
      <c r="N327" s="35">
        <v>10.65</v>
      </c>
      <c r="O327" s="31">
        <f t="shared" si="63"/>
        <v>0.47548529892348762</v>
      </c>
      <c r="P327" s="31">
        <f t="shared" si="60"/>
        <v>0.47548529892348762</v>
      </c>
      <c r="Q327" s="31">
        <f t="shared" si="64"/>
        <v>6.4746893949952811E-2</v>
      </c>
      <c r="R327" s="38">
        <f t="shared" si="61"/>
        <v>-0.68955442056699745</v>
      </c>
      <c r="S327" s="37">
        <f t="shared" si="62"/>
        <v>1</v>
      </c>
    </row>
    <row r="328" spans="1:19" x14ac:dyDescent="0.25">
      <c r="A328" s="31">
        <f t="shared" si="54"/>
        <v>216</v>
      </c>
      <c r="B328" s="31">
        <v>36</v>
      </c>
      <c r="C328" s="31">
        <v>40</v>
      </c>
      <c r="D328" s="35">
        <v>0.3386253616823392</v>
      </c>
      <c r="E328" s="35">
        <v>287.05</v>
      </c>
      <c r="F328" s="31">
        <v>6.25E-2</v>
      </c>
      <c r="G328" s="31">
        <v>275</v>
      </c>
      <c r="H328" s="33">
        <v>2.032520325203252E-2</v>
      </c>
      <c r="I328" s="36">
        <f t="shared" si="55"/>
        <v>0.9387764265065951</v>
      </c>
      <c r="J328" s="36">
        <f t="shared" si="56"/>
        <v>0.82607722772629821</v>
      </c>
      <c r="K328" s="36">
        <f t="shared" si="57"/>
        <v>0.89049979823907854</v>
      </c>
      <c r="L328" s="36">
        <f t="shared" si="58"/>
        <v>0.81340121165030688</v>
      </c>
      <c r="M328" s="36">
        <f t="shared" si="59"/>
        <v>13.724107724333493</v>
      </c>
      <c r="N328" s="35">
        <v>13.3</v>
      </c>
      <c r="O328" s="31">
        <f t="shared" si="63"/>
        <v>0.17986736183933333</v>
      </c>
      <c r="P328" s="31">
        <f t="shared" si="60"/>
        <v>0.17986736183933333</v>
      </c>
      <c r="Q328" s="31">
        <f t="shared" si="64"/>
        <v>3.1887798822067069E-2</v>
      </c>
      <c r="R328" s="38">
        <f t="shared" si="61"/>
        <v>-0.42410772433349209</v>
      </c>
      <c r="S328" s="37">
        <f t="shared" si="62"/>
        <v>1</v>
      </c>
    </row>
    <row r="329" spans="1:19" x14ac:dyDescent="0.25">
      <c r="A329" s="31">
        <f t="shared" si="54"/>
        <v>217</v>
      </c>
      <c r="B329" s="31">
        <v>37</v>
      </c>
      <c r="C329" s="31">
        <v>40</v>
      </c>
      <c r="D329" s="35">
        <v>0.33808364922335093</v>
      </c>
      <c r="E329" s="35">
        <v>282.7</v>
      </c>
      <c r="F329" s="31">
        <v>6.25E-2</v>
      </c>
      <c r="G329" s="31">
        <v>275</v>
      </c>
      <c r="H329" s="33">
        <v>1.6260162601626018E-2</v>
      </c>
      <c r="I329" s="36">
        <f t="shared" si="55"/>
        <v>0.68569045545077101</v>
      </c>
      <c r="J329" s="36">
        <f t="shared" si="56"/>
        <v>0.75354583660792041</v>
      </c>
      <c r="K329" s="36">
        <f t="shared" si="57"/>
        <v>0.64257960308831441</v>
      </c>
      <c r="L329" s="36">
        <f t="shared" si="58"/>
        <v>0.73975153919419567</v>
      </c>
      <c r="M329" s="36">
        <f t="shared" si="59"/>
        <v>9.8023692210350362</v>
      </c>
      <c r="N329" s="35">
        <v>9.0500000000000007</v>
      </c>
      <c r="O329" s="31">
        <f t="shared" si="63"/>
        <v>0.566059444760866</v>
      </c>
      <c r="P329" s="31">
        <f t="shared" si="60"/>
        <v>0.566059444760866</v>
      </c>
      <c r="Q329" s="31">
        <f t="shared" si="64"/>
        <v>8.3134720556357497E-2</v>
      </c>
      <c r="R329" s="38">
        <f t="shared" si="61"/>
        <v>-0.75236922103503545</v>
      </c>
      <c r="S329" s="37">
        <f t="shared" si="62"/>
        <v>1</v>
      </c>
    </row>
    <row r="330" spans="1:19" x14ac:dyDescent="0.25">
      <c r="A330" s="31">
        <f t="shared" si="54"/>
        <v>217</v>
      </c>
      <c r="B330" s="31">
        <v>37</v>
      </c>
      <c r="C330" s="31">
        <v>59</v>
      </c>
      <c r="D330" s="35">
        <v>0.33761571394728723</v>
      </c>
      <c r="E330" s="35">
        <v>286.39999999999998</v>
      </c>
      <c r="F330" s="31">
        <v>6.25E-2</v>
      </c>
      <c r="G330" s="31">
        <v>275</v>
      </c>
      <c r="H330" s="33">
        <v>1.2195121951219513E-2</v>
      </c>
      <c r="I330" s="36">
        <f t="shared" si="55"/>
        <v>1.12853275966899</v>
      </c>
      <c r="J330" s="36">
        <f t="shared" si="56"/>
        <v>0.87045250512779437</v>
      </c>
      <c r="K330" s="36">
        <f t="shared" si="57"/>
        <v>1.0912493411509423</v>
      </c>
      <c r="L330" s="36">
        <f t="shared" si="58"/>
        <v>0.86241840896818667</v>
      </c>
      <c r="M330" s="36">
        <f t="shared" si="59"/>
        <v>12.313232184054897</v>
      </c>
      <c r="N330" s="35">
        <v>12.05</v>
      </c>
      <c r="O330" s="31">
        <f t="shared" si="63"/>
        <v>6.9291182722310704E-2</v>
      </c>
      <c r="P330" s="31">
        <f t="shared" si="60"/>
        <v>6.9291182722310704E-2</v>
      </c>
      <c r="Q330" s="31">
        <f t="shared" si="64"/>
        <v>2.184499452737727E-2</v>
      </c>
      <c r="R330" s="38">
        <f t="shared" si="61"/>
        <v>-0.26323218405489612</v>
      </c>
      <c r="S330" s="37">
        <f t="shared" si="62"/>
        <v>1</v>
      </c>
    </row>
    <row r="331" spans="1:19" x14ac:dyDescent="0.25">
      <c r="A331" s="31">
        <f t="shared" si="54"/>
        <v>218</v>
      </c>
      <c r="B331" s="31">
        <v>38</v>
      </c>
      <c r="C331" s="31">
        <v>40</v>
      </c>
      <c r="D331" s="35">
        <v>0.33761571394728723</v>
      </c>
      <c r="E331" s="35">
        <v>286.39999999999998</v>
      </c>
      <c r="F331" s="31">
        <v>6.25E-2</v>
      </c>
      <c r="G331" s="31">
        <v>275</v>
      </c>
      <c r="H331" s="33">
        <v>8.943089430894309E-2</v>
      </c>
      <c r="I331" s="36">
        <f t="shared" si="55"/>
        <v>0.50814788728229332</v>
      </c>
      <c r="J331" s="36">
        <f t="shared" si="56"/>
        <v>0.69432518292240819</v>
      </c>
      <c r="K331" s="36">
        <f t="shared" si="57"/>
        <v>0.40718391265004805</v>
      </c>
      <c r="L331" s="36">
        <f t="shared" si="58"/>
        <v>0.65806354187994098</v>
      </c>
      <c r="M331" s="36">
        <f t="shared" si="59"/>
        <v>18.895941952461584</v>
      </c>
      <c r="N331" s="35">
        <v>15.1</v>
      </c>
      <c r="O331" s="31">
        <f t="shared" si="63"/>
        <v>14.409175306457865</v>
      </c>
      <c r="P331" s="31">
        <f t="shared" si="60"/>
        <v>14.409175306457865</v>
      </c>
      <c r="Q331" s="31">
        <f t="shared" si="64"/>
        <v>0.25138688426897909</v>
      </c>
      <c r="R331" s="38">
        <f t="shared" si="61"/>
        <v>-3.7959419524615843</v>
      </c>
      <c r="S331" s="37">
        <f t="shared" si="62"/>
        <v>1</v>
      </c>
    </row>
    <row r="332" spans="1:19" x14ac:dyDescent="0.25">
      <c r="A332" s="31">
        <f t="shared" si="54"/>
        <v>218</v>
      </c>
      <c r="B332" s="31">
        <v>38</v>
      </c>
      <c r="C332" s="31">
        <v>59</v>
      </c>
      <c r="D332" s="35">
        <v>0.33399980842029808</v>
      </c>
      <c r="E332" s="35">
        <v>289.39999999999998</v>
      </c>
      <c r="F332" s="31">
        <v>6.25E-2</v>
      </c>
      <c r="G332" s="31">
        <v>275</v>
      </c>
      <c r="H332" s="33">
        <v>8.130081300813009E-3</v>
      </c>
      <c r="I332" s="36">
        <f t="shared" si="55"/>
        <v>1.7266821618498809</v>
      </c>
      <c r="J332" s="36">
        <f t="shared" si="56"/>
        <v>0.95788761949449552</v>
      </c>
      <c r="K332" s="36">
        <f t="shared" si="57"/>
        <v>1.6965664133261487</v>
      </c>
      <c r="L332" s="36">
        <f t="shared" si="58"/>
        <v>0.95511066790929067</v>
      </c>
      <c r="M332" s="36">
        <f t="shared" si="59"/>
        <v>14.69067263094729</v>
      </c>
      <c r="N332" s="35">
        <v>14.55</v>
      </c>
      <c r="O332" s="31">
        <f t="shared" si="63"/>
        <v>1.9788789097632292E-2</v>
      </c>
      <c r="P332" s="31">
        <f t="shared" si="60"/>
        <v>1.9788789097632292E-2</v>
      </c>
      <c r="Q332" s="31">
        <f t="shared" si="64"/>
        <v>9.6682220582329503E-3</v>
      </c>
      <c r="R332" s="38">
        <f t="shared" si="61"/>
        <v>-0.14067263094728943</v>
      </c>
      <c r="S332" s="37">
        <f t="shared" si="62"/>
        <v>1</v>
      </c>
    </row>
    <row r="333" spans="1:19" x14ac:dyDescent="0.25">
      <c r="A333" s="31">
        <f t="shared" si="54"/>
        <v>219</v>
      </c>
      <c r="B333" s="31">
        <v>39</v>
      </c>
      <c r="C333" s="31">
        <v>40</v>
      </c>
      <c r="D333" s="35">
        <v>0.33399980842029808</v>
      </c>
      <c r="E333" s="35">
        <v>289.39999999999998</v>
      </c>
      <c r="F333" s="31">
        <v>6.25E-2</v>
      </c>
      <c r="G333" s="31">
        <v>275</v>
      </c>
      <c r="H333" s="33">
        <v>8.5365853658536592E-2</v>
      </c>
      <c r="I333" s="36">
        <f t="shared" si="55"/>
        <v>0.62647820018539868</v>
      </c>
      <c r="J333" s="36">
        <f t="shared" si="56"/>
        <v>0.73449933436812276</v>
      </c>
      <c r="K333" s="36">
        <f t="shared" si="57"/>
        <v>0.52889202162501459</v>
      </c>
      <c r="L333" s="36">
        <f t="shared" si="58"/>
        <v>0.70155982154578178</v>
      </c>
      <c r="M333" s="36">
        <f t="shared" si="59"/>
        <v>20.661761884888421</v>
      </c>
      <c r="N333" s="35">
        <v>19.5</v>
      </c>
      <c r="O333" s="31">
        <f t="shared" si="63"/>
        <v>1.3496906771794959</v>
      </c>
      <c r="P333" s="31">
        <f t="shared" si="60"/>
        <v>1.3496906771794959</v>
      </c>
      <c r="Q333" s="31">
        <f t="shared" si="64"/>
        <v>5.9577532558380546E-2</v>
      </c>
      <c r="R333" s="38">
        <f t="shared" si="61"/>
        <v>-1.1617618848884206</v>
      </c>
      <c r="S333" s="37">
        <f t="shared" si="62"/>
        <v>1</v>
      </c>
    </row>
    <row r="334" spans="1:19" x14ac:dyDescent="0.25">
      <c r="A334" s="31">
        <f t="shared" si="54"/>
        <v>219</v>
      </c>
      <c r="B334" s="31">
        <v>39</v>
      </c>
      <c r="C334" s="31">
        <v>59</v>
      </c>
      <c r="D334" s="35">
        <v>0.33107450503644653</v>
      </c>
      <c r="E334" s="35">
        <v>284.55</v>
      </c>
      <c r="F334" s="31">
        <v>6.25E-2</v>
      </c>
      <c r="G334" s="31">
        <v>275</v>
      </c>
      <c r="H334" s="33">
        <v>4.0650406504065045E-3</v>
      </c>
      <c r="I334" s="36">
        <f t="shared" si="55"/>
        <v>1.6398452243297914</v>
      </c>
      <c r="J334" s="36">
        <f t="shared" si="56"/>
        <v>0.94948132383542116</v>
      </c>
      <c r="K334" s="36">
        <f t="shared" si="57"/>
        <v>1.6187366848597704</v>
      </c>
      <c r="L334" s="36">
        <f t="shared" si="58"/>
        <v>0.9472480349190382</v>
      </c>
      <c r="M334" s="36">
        <f t="shared" si="59"/>
        <v>9.7478749059384882</v>
      </c>
      <c r="N334" s="35">
        <v>8.75</v>
      </c>
      <c r="O334" s="31">
        <f t="shared" si="63"/>
        <v>0.99575432790174656</v>
      </c>
      <c r="P334" s="31">
        <f t="shared" si="60"/>
        <v>0.99575432790174656</v>
      </c>
      <c r="Q334" s="31">
        <f t="shared" si="64"/>
        <v>0.11404284639297008</v>
      </c>
      <c r="R334" s="38">
        <f t="shared" si="61"/>
        <v>-0.99787490593848815</v>
      </c>
      <c r="S334" s="37">
        <f t="shared" si="62"/>
        <v>1</v>
      </c>
    </row>
    <row r="335" spans="1:19" x14ac:dyDescent="0.25">
      <c r="A335" s="31">
        <f t="shared" si="54"/>
        <v>220</v>
      </c>
      <c r="B335" s="31">
        <v>40</v>
      </c>
      <c r="C335" s="31">
        <v>59</v>
      </c>
      <c r="D335" s="35">
        <v>0.33107450503644653</v>
      </c>
      <c r="E335" s="35">
        <v>284.55</v>
      </c>
      <c r="F335" s="31">
        <v>6.25E-2</v>
      </c>
      <c r="G335" s="31">
        <v>275</v>
      </c>
      <c r="H335" s="33">
        <v>8.1300813008130079E-2</v>
      </c>
      <c r="I335" s="36">
        <f t="shared" si="55"/>
        <v>0.46265649435452166</v>
      </c>
      <c r="J335" s="36">
        <f t="shared" si="56"/>
        <v>0.67819469638326269</v>
      </c>
      <c r="K335" s="36">
        <f t="shared" si="57"/>
        <v>0.3682562360331133</v>
      </c>
      <c r="L335" s="36">
        <f t="shared" si="58"/>
        <v>0.64365890917935065</v>
      </c>
      <c r="M335" s="36">
        <f t="shared" si="59"/>
        <v>16.871241328939703</v>
      </c>
      <c r="N335" s="35">
        <v>21.15</v>
      </c>
      <c r="O335" s="31">
        <f t="shared" si="63"/>
        <v>18.307775765173663</v>
      </c>
      <c r="P335" s="31">
        <f t="shared" si="60"/>
        <v>18.307775765173663</v>
      </c>
      <c r="Q335" s="31">
        <f t="shared" si="64"/>
        <v>0.20230537451821728</v>
      </c>
      <c r="R335" s="38">
        <f t="shared" si="61"/>
        <v>4.2787586710602952</v>
      </c>
      <c r="S335" s="37">
        <f t="shared" si="62"/>
        <v>0</v>
      </c>
    </row>
    <row r="336" spans="1:19" x14ac:dyDescent="0.25">
      <c r="A336" s="31">
        <f t="shared" si="54"/>
        <v>221</v>
      </c>
      <c r="B336" s="31">
        <v>41</v>
      </c>
      <c r="C336" s="31">
        <v>59</v>
      </c>
      <c r="D336" s="35">
        <v>0.33041234676163833</v>
      </c>
      <c r="E336" s="35">
        <v>286.39999999999998</v>
      </c>
      <c r="F336" s="31">
        <v>6.25E-2</v>
      </c>
      <c r="G336" s="31">
        <v>275</v>
      </c>
      <c r="H336" s="33">
        <v>7.7235772357723581E-2</v>
      </c>
      <c r="I336" s="36">
        <f t="shared" si="55"/>
        <v>0.54082280367243452</v>
      </c>
      <c r="J336" s="36">
        <f t="shared" si="56"/>
        <v>0.70568513824970913</v>
      </c>
      <c r="K336" s="36">
        <f t="shared" si="57"/>
        <v>0.44899683583245747</v>
      </c>
      <c r="L336" s="36">
        <f t="shared" si="58"/>
        <v>0.67328303039757686</v>
      </c>
      <c r="M336" s="36">
        <f t="shared" si="59"/>
        <v>17.847012848245384</v>
      </c>
      <c r="N336" s="35">
        <v>16.95</v>
      </c>
      <c r="O336" s="31">
        <f t="shared" si="63"/>
        <v>0.80463204991729842</v>
      </c>
      <c r="P336" s="31">
        <f t="shared" si="60"/>
        <v>0.80463204991729842</v>
      </c>
      <c r="Q336" s="31">
        <f t="shared" si="64"/>
        <v>5.2921111990878185E-2</v>
      </c>
      <c r="R336" s="38">
        <f t="shared" si="61"/>
        <v>-0.89701284824538519</v>
      </c>
      <c r="S336" s="37">
        <f t="shared" si="62"/>
        <v>1</v>
      </c>
    </row>
    <row r="337" spans="1:19" x14ac:dyDescent="0.25">
      <c r="A337" s="31">
        <f t="shared" si="54"/>
        <v>222</v>
      </c>
      <c r="B337" s="31">
        <v>42</v>
      </c>
      <c r="C337" s="31">
        <v>59</v>
      </c>
      <c r="D337" s="35">
        <v>0.33058064107099028</v>
      </c>
      <c r="E337" s="35">
        <v>284.64999999999998</v>
      </c>
      <c r="F337" s="31">
        <v>6.25E-2</v>
      </c>
      <c r="G337" s="31">
        <v>275</v>
      </c>
      <c r="H337" s="33">
        <v>7.3170731707317069E-2</v>
      </c>
      <c r="I337" s="36">
        <f t="shared" si="55"/>
        <v>0.4815418489853891</v>
      </c>
      <c r="J337" s="36">
        <f t="shared" si="56"/>
        <v>0.68493427793543415</v>
      </c>
      <c r="K337" s="36">
        <f t="shared" si="57"/>
        <v>0.3921194912266075</v>
      </c>
      <c r="L337" s="36">
        <f t="shared" si="58"/>
        <v>0.65251503674477074</v>
      </c>
      <c r="M337" s="36">
        <f t="shared" si="59"/>
        <v>16.343650788978692</v>
      </c>
      <c r="N337" s="35">
        <v>15.5</v>
      </c>
      <c r="O337" s="31">
        <f t="shared" si="63"/>
        <v>0.71174665374437018</v>
      </c>
      <c r="P337" s="31">
        <f t="shared" si="60"/>
        <v>0.71174665374437018</v>
      </c>
      <c r="Q337" s="31">
        <f t="shared" si="64"/>
        <v>5.4429083159915639E-2</v>
      </c>
      <c r="R337" s="38">
        <f t="shared" si="61"/>
        <v>-0.84365078897869239</v>
      </c>
      <c r="S337" s="37">
        <f t="shared" si="62"/>
        <v>1</v>
      </c>
    </row>
    <row r="338" spans="1:19" x14ac:dyDescent="0.25">
      <c r="A338" s="31">
        <f t="shared" si="54"/>
        <v>223</v>
      </c>
      <c r="B338" s="31">
        <v>43</v>
      </c>
      <c r="C338" s="31">
        <v>59</v>
      </c>
      <c r="D338" s="35">
        <v>0.33047203102985451</v>
      </c>
      <c r="E338" s="35">
        <v>286.8</v>
      </c>
      <c r="F338" s="31">
        <v>6.25E-2</v>
      </c>
      <c r="G338" s="31">
        <v>275</v>
      </c>
      <c r="H338" s="33">
        <v>6.910569105691057E-2</v>
      </c>
      <c r="I338" s="36">
        <f t="shared" si="55"/>
        <v>0.57677195098615086</v>
      </c>
      <c r="J338" s="36">
        <f t="shared" si="56"/>
        <v>0.71795324005331773</v>
      </c>
      <c r="K338" s="36">
        <f t="shared" si="57"/>
        <v>0.48989759128257487</v>
      </c>
      <c r="L338" s="36">
        <f t="shared" si="58"/>
        <v>0.68789681620248311</v>
      </c>
      <c r="M338" s="36">
        <f t="shared" si="59"/>
        <v>17.552655101458981</v>
      </c>
      <c r="N338" s="35">
        <v>18</v>
      </c>
      <c r="O338" s="31">
        <f t="shared" si="63"/>
        <v>0.20011745825067428</v>
      </c>
      <c r="P338" s="31">
        <f t="shared" si="60"/>
        <v>0.20011745825067428</v>
      </c>
      <c r="Q338" s="31">
        <f t="shared" si="64"/>
        <v>2.4852494363389925E-2</v>
      </c>
      <c r="R338" s="38">
        <f t="shared" si="61"/>
        <v>0.44734489854101867</v>
      </c>
      <c r="S338" s="37">
        <f t="shared" si="62"/>
        <v>0</v>
      </c>
    </row>
    <row r="339" spans="1:19" x14ac:dyDescent="0.25">
      <c r="A339" s="31">
        <f t="shared" si="54"/>
        <v>224</v>
      </c>
      <c r="B339" s="31">
        <v>44</v>
      </c>
      <c r="C339" s="31">
        <v>59</v>
      </c>
      <c r="D339" s="35">
        <v>0.32797426982218925</v>
      </c>
      <c r="E339" s="35">
        <v>282.55</v>
      </c>
      <c r="F339" s="31">
        <v>6.25E-2</v>
      </c>
      <c r="G339" s="31">
        <v>275</v>
      </c>
      <c r="H339" s="33">
        <v>6.5040650406504072E-2</v>
      </c>
      <c r="I339" s="36">
        <f t="shared" si="55"/>
        <v>0.41422926695331902</v>
      </c>
      <c r="J339" s="36">
        <f t="shared" si="56"/>
        <v>0.66064689504518492</v>
      </c>
      <c r="K339" s="36">
        <f t="shared" si="57"/>
        <v>0.33058576418428709</v>
      </c>
      <c r="L339" s="36">
        <f t="shared" si="58"/>
        <v>0.62952129964539938</v>
      </c>
      <c r="M339" s="36">
        <f t="shared" si="59"/>
        <v>14.249727536931516</v>
      </c>
      <c r="N339" s="35">
        <v>14.4</v>
      </c>
      <c r="O339" s="31">
        <f t="shared" si="63"/>
        <v>2.2581813156668944E-2</v>
      </c>
      <c r="P339" s="31">
        <f t="shared" si="60"/>
        <v>2.2581813156668944E-2</v>
      </c>
      <c r="Q339" s="31">
        <f t="shared" si="64"/>
        <v>1.0435587713089179E-2</v>
      </c>
      <c r="R339" s="38">
        <f t="shared" si="61"/>
        <v>0.15027246306848419</v>
      </c>
      <c r="S339" s="37">
        <f t="shared" si="62"/>
        <v>0</v>
      </c>
    </row>
    <row r="340" spans="1:19" x14ac:dyDescent="0.25">
      <c r="A340" s="31">
        <f t="shared" si="54"/>
        <v>225</v>
      </c>
      <c r="B340" s="31">
        <v>45</v>
      </c>
      <c r="C340" s="31">
        <v>59</v>
      </c>
      <c r="D340" s="35">
        <v>0.32779901606663153</v>
      </c>
      <c r="E340" s="35">
        <v>280.14999999999998</v>
      </c>
      <c r="F340" s="31">
        <v>6.25E-2</v>
      </c>
      <c r="G340" s="31">
        <v>275</v>
      </c>
      <c r="H340" s="33">
        <v>6.097560975609756E-2</v>
      </c>
      <c r="I340" s="36">
        <f t="shared" si="55"/>
        <v>0.31677420130774087</v>
      </c>
      <c r="J340" s="36">
        <f t="shared" si="56"/>
        <v>0.62429252939550528</v>
      </c>
      <c r="K340" s="36">
        <f t="shared" si="57"/>
        <v>0.23583000382733429</v>
      </c>
      <c r="L340" s="36">
        <f t="shared" si="58"/>
        <v>0.59321770748861891</v>
      </c>
      <c r="M340" s="36">
        <f t="shared" si="59"/>
        <v>12.381202415725085</v>
      </c>
      <c r="N340" s="35">
        <v>13.15</v>
      </c>
      <c r="O340" s="31">
        <f t="shared" si="63"/>
        <v>0.59104972558694613</v>
      </c>
      <c r="P340" s="31">
        <f t="shared" si="60"/>
        <v>0.59104972558694613</v>
      </c>
      <c r="Q340" s="31">
        <f t="shared" si="64"/>
        <v>5.8463694621666597E-2</v>
      </c>
      <c r="R340" s="38">
        <f t="shared" si="61"/>
        <v>0.76879758427491574</v>
      </c>
      <c r="S340" s="37">
        <f t="shared" si="62"/>
        <v>0</v>
      </c>
    </row>
    <row r="341" spans="1:19" x14ac:dyDescent="0.25">
      <c r="A341" s="31">
        <f t="shared" si="54"/>
        <v>226</v>
      </c>
      <c r="B341" s="31">
        <v>46</v>
      </c>
      <c r="C341" s="31">
        <v>59</v>
      </c>
      <c r="D341" s="35">
        <v>0.32773264711689853</v>
      </c>
      <c r="E341" s="35">
        <v>275.64999999999998</v>
      </c>
      <c r="F341" s="31">
        <v>6.25E-2</v>
      </c>
      <c r="G341" s="31">
        <v>275</v>
      </c>
      <c r="H341" s="33">
        <v>5.6910569105691054E-2</v>
      </c>
      <c r="I341" s="36">
        <f t="shared" si="55"/>
        <v>0.11478228499488552</v>
      </c>
      <c r="J341" s="36">
        <f t="shared" si="56"/>
        <v>0.54569115461645912</v>
      </c>
      <c r="K341" s="36">
        <f t="shared" si="57"/>
        <v>3.6598593855408978E-2</v>
      </c>
      <c r="L341" s="36">
        <f t="shared" si="58"/>
        <v>0.51459746763922731</v>
      </c>
      <c r="M341" s="36">
        <f t="shared" si="59"/>
        <v>9.4079227597391366</v>
      </c>
      <c r="N341" s="35">
        <v>9.9499999999999993</v>
      </c>
      <c r="O341" s="31">
        <f t="shared" si="63"/>
        <v>0.29384773440883305</v>
      </c>
      <c r="P341" s="31">
        <f t="shared" si="60"/>
        <v>0.29384773440883305</v>
      </c>
      <c r="Q341" s="31">
        <f t="shared" si="64"/>
        <v>5.4480124649332939E-2</v>
      </c>
      <c r="R341" s="38">
        <f t="shared" si="61"/>
        <v>0.54207724026086268</v>
      </c>
      <c r="S341" s="37">
        <f t="shared" si="62"/>
        <v>0</v>
      </c>
    </row>
    <row r="342" spans="1:19" x14ac:dyDescent="0.25">
      <c r="A342" s="31">
        <f t="shared" si="54"/>
        <v>227</v>
      </c>
      <c r="B342" s="31">
        <v>47</v>
      </c>
      <c r="C342" s="31">
        <v>59</v>
      </c>
      <c r="D342" s="35">
        <v>0.3280776862300937</v>
      </c>
      <c r="E342" s="35">
        <v>275.39999999999998</v>
      </c>
      <c r="F342" s="31">
        <v>6.25E-2</v>
      </c>
      <c r="G342" s="31">
        <v>275</v>
      </c>
      <c r="H342" s="33">
        <v>5.2845528455284556E-2</v>
      </c>
      <c r="I342" s="36">
        <f t="shared" si="55"/>
        <v>0.10077496032670634</v>
      </c>
      <c r="J342" s="36">
        <f t="shared" si="56"/>
        <v>0.54013544780266654</v>
      </c>
      <c r="K342" s="36">
        <f t="shared" si="57"/>
        <v>2.5355952278951613E-2</v>
      </c>
      <c r="L342" s="36">
        <f t="shared" si="58"/>
        <v>0.51011447760503748</v>
      </c>
      <c r="M342" s="36">
        <f t="shared" si="59"/>
        <v>8.9343847380275463</v>
      </c>
      <c r="N342" s="35">
        <v>9.6999999999999993</v>
      </c>
      <c r="O342" s="31">
        <f t="shared" si="63"/>
        <v>0.5861667293651478</v>
      </c>
      <c r="P342" s="31">
        <f t="shared" si="60"/>
        <v>0.5861667293651478</v>
      </c>
      <c r="Q342" s="31">
        <f t="shared" si="64"/>
        <v>7.892940845076836E-2</v>
      </c>
      <c r="R342" s="38">
        <f t="shared" si="61"/>
        <v>0.765615261972453</v>
      </c>
      <c r="S342" s="37">
        <f t="shared" si="62"/>
        <v>0</v>
      </c>
    </row>
    <row r="343" spans="1:19" x14ac:dyDescent="0.25">
      <c r="A343" s="31">
        <f t="shared" si="54"/>
        <v>228</v>
      </c>
      <c r="B343" s="31">
        <v>48</v>
      </c>
      <c r="C343" s="31">
        <v>59</v>
      </c>
      <c r="D343" s="35">
        <v>0.32769133259390365</v>
      </c>
      <c r="E343" s="35">
        <v>274.2</v>
      </c>
      <c r="F343" s="31">
        <v>6.25E-2</v>
      </c>
      <c r="G343" s="31">
        <v>275</v>
      </c>
      <c r="H343" s="33">
        <v>4.878048780487805E-2</v>
      </c>
      <c r="I343" s="36">
        <f t="shared" si="55"/>
        <v>3.8058958214125943E-2</v>
      </c>
      <c r="J343" s="36">
        <f t="shared" si="56"/>
        <v>0.51517966290731065</v>
      </c>
      <c r="K343" s="36">
        <f t="shared" si="57"/>
        <v>-3.4315949665563825E-2</v>
      </c>
      <c r="L343" s="36">
        <f t="shared" si="58"/>
        <v>0.48631260318315089</v>
      </c>
      <c r="M343" s="36">
        <f t="shared" si="59"/>
        <v>7.9334083861857891</v>
      </c>
      <c r="N343" s="35">
        <v>8.5</v>
      </c>
      <c r="O343" s="31">
        <f t="shared" si="63"/>
        <v>0.32102605684459184</v>
      </c>
      <c r="P343" s="31">
        <f t="shared" si="60"/>
        <v>0.32102605684459184</v>
      </c>
      <c r="Q343" s="31">
        <f t="shared" si="64"/>
        <v>6.6657836919318925E-2</v>
      </c>
      <c r="R343" s="38">
        <f t="shared" si="61"/>
        <v>0.56659161381421086</v>
      </c>
      <c r="S343" s="37">
        <f t="shared" si="62"/>
        <v>0</v>
      </c>
    </row>
    <row r="344" spans="1:19" x14ac:dyDescent="0.25">
      <c r="A344" s="31">
        <f t="shared" si="54"/>
        <v>229</v>
      </c>
      <c r="B344" s="31">
        <v>49</v>
      </c>
      <c r="C344" s="31">
        <v>59</v>
      </c>
      <c r="D344" s="35">
        <v>0.32851905679919485</v>
      </c>
      <c r="E344" s="35">
        <v>281.25</v>
      </c>
      <c r="F344" s="31">
        <v>6.25E-2</v>
      </c>
      <c r="G344" s="31">
        <v>275</v>
      </c>
      <c r="H344" s="33">
        <v>4.4715447154471545E-2</v>
      </c>
      <c r="I344" s="36">
        <f t="shared" si="55"/>
        <v>0.3984601947332238</v>
      </c>
      <c r="J344" s="36">
        <f t="shared" si="56"/>
        <v>0.65485450286329838</v>
      </c>
      <c r="K344" s="36">
        <f t="shared" si="57"/>
        <v>0.32899146522123113</v>
      </c>
      <c r="L344" s="36">
        <f t="shared" si="58"/>
        <v>0.62891893047078462</v>
      </c>
      <c r="M344" s="36">
        <f t="shared" si="59"/>
        <v>11.707801860461871</v>
      </c>
      <c r="N344" s="35">
        <v>12.6</v>
      </c>
      <c r="O344" s="31">
        <f t="shared" si="63"/>
        <v>0.79601752019529892</v>
      </c>
      <c r="P344" s="31">
        <f t="shared" si="60"/>
        <v>0.79601752019529892</v>
      </c>
      <c r="Q344" s="31">
        <f t="shared" si="64"/>
        <v>7.080937615381977E-2</v>
      </c>
      <c r="R344" s="38">
        <f t="shared" si="61"/>
        <v>0.8921981395381291</v>
      </c>
      <c r="S344" s="37">
        <f t="shared" si="62"/>
        <v>0</v>
      </c>
    </row>
    <row r="345" spans="1:19" x14ac:dyDescent="0.25">
      <c r="A345" s="31">
        <f t="shared" si="54"/>
        <v>230</v>
      </c>
      <c r="B345" s="31">
        <v>50</v>
      </c>
      <c r="C345" s="31">
        <v>59</v>
      </c>
      <c r="D345" s="35">
        <v>0.32670937492801649</v>
      </c>
      <c r="E345" s="35">
        <v>285.25</v>
      </c>
      <c r="F345" s="31">
        <v>6.25E-2</v>
      </c>
      <c r="G345" s="31">
        <v>275</v>
      </c>
      <c r="H345" s="33">
        <v>4.065040650406504E-2</v>
      </c>
      <c r="I345" s="36">
        <f t="shared" si="55"/>
        <v>0.62705976784422879</v>
      </c>
      <c r="J345" s="36">
        <f t="shared" si="56"/>
        <v>0.73468997098681343</v>
      </c>
      <c r="K345" s="36">
        <f t="shared" si="57"/>
        <v>0.56118880021310336</v>
      </c>
      <c r="L345" s="36">
        <f t="shared" si="58"/>
        <v>0.71266558143682657</v>
      </c>
      <c r="M345" s="36">
        <f t="shared" si="59"/>
        <v>14.084571715585327</v>
      </c>
      <c r="N345" s="35">
        <v>14.95</v>
      </c>
      <c r="O345" s="31">
        <f t="shared" si="63"/>
        <v>0.74896611546492375</v>
      </c>
      <c r="P345" s="31">
        <f t="shared" si="60"/>
        <v>0.74896611546492375</v>
      </c>
      <c r="Q345" s="31">
        <f t="shared" si="64"/>
        <v>5.7888179559509888E-2</v>
      </c>
      <c r="R345" s="38">
        <f t="shared" si="61"/>
        <v>0.86542828441467279</v>
      </c>
      <c r="S345" s="37">
        <f t="shared" si="62"/>
        <v>0</v>
      </c>
    </row>
    <row r="346" spans="1:19" x14ac:dyDescent="0.25">
      <c r="A346" s="31">
        <f t="shared" si="54"/>
        <v>231</v>
      </c>
      <c r="B346" s="31">
        <v>51</v>
      </c>
      <c r="C346" s="31">
        <v>59</v>
      </c>
      <c r="D346" s="35">
        <v>0.32675906293177437</v>
      </c>
      <c r="E346" s="35">
        <v>289</v>
      </c>
      <c r="F346" s="31">
        <v>6.25E-2</v>
      </c>
      <c r="G346" s="31">
        <v>275</v>
      </c>
      <c r="H346" s="33">
        <v>3.6585365853658534E-2</v>
      </c>
      <c r="I346" s="36">
        <f t="shared" si="55"/>
        <v>0.86232237138841072</v>
      </c>
      <c r="J346" s="36">
        <f t="shared" si="56"/>
        <v>0.80574492732591008</v>
      </c>
      <c r="K346" s="36">
        <f t="shared" si="57"/>
        <v>0.79982218059610155</v>
      </c>
      <c r="L346" s="36">
        <f t="shared" si="58"/>
        <v>0.78809308497348596</v>
      </c>
      <c r="M346" s="36">
        <f t="shared" si="59"/>
        <v>16.629681070774268</v>
      </c>
      <c r="N346" s="35">
        <v>16.600000000000001</v>
      </c>
      <c r="O346" s="31">
        <f t="shared" si="63"/>
        <v>8.8096596230701786E-4</v>
      </c>
      <c r="P346" s="31">
        <f t="shared" si="60"/>
        <v>8.8096596230701786E-4</v>
      </c>
      <c r="Q346" s="31">
        <f t="shared" si="64"/>
        <v>1.7880163117028019E-3</v>
      </c>
      <c r="R346" s="38">
        <f t="shared" si="61"/>
        <v>-2.9681070774266516E-2</v>
      </c>
      <c r="S346" s="37">
        <f t="shared" si="62"/>
        <v>1</v>
      </c>
    </row>
    <row r="347" spans="1:19" x14ac:dyDescent="0.25">
      <c r="A347" s="31">
        <f t="shared" si="54"/>
        <v>232</v>
      </c>
      <c r="B347" s="31">
        <v>52</v>
      </c>
      <c r="C347" s="31">
        <v>59</v>
      </c>
      <c r="D347" s="35">
        <v>0.32823447314044069</v>
      </c>
      <c r="E347" s="35">
        <v>289.2</v>
      </c>
      <c r="F347" s="31">
        <v>6.25E-2</v>
      </c>
      <c r="G347" s="31">
        <v>275</v>
      </c>
      <c r="H347" s="33">
        <v>3.2520325203252036E-2</v>
      </c>
      <c r="I347" s="36">
        <f t="shared" si="55"/>
        <v>0.91451413377813384</v>
      </c>
      <c r="J347" s="36">
        <f t="shared" si="56"/>
        <v>0.81977662267873008</v>
      </c>
      <c r="K347" s="36">
        <f t="shared" si="57"/>
        <v>0.85532232228177418</v>
      </c>
      <c r="L347" s="36">
        <f t="shared" si="58"/>
        <v>0.80381363344375611</v>
      </c>
      <c r="M347" s="36">
        <f t="shared" si="59"/>
        <v>16.479479874906019</v>
      </c>
      <c r="N347" s="35">
        <v>17</v>
      </c>
      <c r="O347" s="31">
        <f t="shared" si="63"/>
        <v>0.27094120062785343</v>
      </c>
      <c r="P347" s="31">
        <f t="shared" si="60"/>
        <v>0.27094120062785343</v>
      </c>
      <c r="Q347" s="31">
        <f t="shared" si="64"/>
        <v>3.0618830887881227E-2</v>
      </c>
      <c r="R347" s="38">
        <f t="shared" si="61"/>
        <v>0.52052012509398082</v>
      </c>
      <c r="S347" s="37">
        <f t="shared" si="62"/>
        <v>0</v>
      </c>
    </row>
    <row r="348" spans="1:19" x14ac:dyDescent="0.25">
      <c r="A348" s="31">
        <f t="shared" ref="A348:A354" si="65">$A$282+B348</f>
        <v>233</v>
      </c>
      <c r="B348" s="31">
        <v>53</v>
      </c>
      <c r="C348" s="31">
        <v>59</v>
      </c>
      <c r="D348" s="35">
        <v>0.32877845480206724</v>
      </c>
      <c r="E348" s="35">
        <v>289.5</v>
      </c>
      <c r="F348" s="31">
        <v>6.25E-2</v>
      </c>
      <c r="G348" s="31">
        <v>275</v>
      </c>
      <c r="H348" s="33">
        <v>2.8455284552845527E-2</v>
      </c>
      <c r="I348" s="36">
        <f t="shared" si="55"/>
        <v>0.98629592280620215</v>
      </c>
      <c r="J348" s="36">
        <f t="shared" si="56"/>
        <v>0.83800604003366452</v>
      </c>
      <c r="K348" s="36">
        <f t="shared" si="57"/>
        <v>0.93083529052248282</v>
      </c>
      <c r="L348" s="36">
        <f t="shared" si="58"/>
        <v>0.82403061422851509</v>
      </c>
      <c r="M348" s="36">
        <f t="shared" si="59"/>
        <v>16.39698445915144</v>
      </c>
      <c r="N348" s="35">
        <v>16.2</v>
      </c>
      <c r="O348" s="31">
        <f t="shared" si="63"/>
        <v>3.8802877147185694E-2</v>
      </c>
      <c r="P348" s="31">
        <f t="shared" si="60"/>
        <v>3.8802877147185694E-2</v>
      </c>
      <c r="Q348" s="31">
        <f t="shared" si="64"/>
        <v>1.2159534515521044E-2</v>
      </c>
      <c r="R348" s="38">
        <f t="shared" si="61"/>
        <v>-0.19698445915144092</v>
      </c>
      <c r="S348" s="37">
        <f t="shared" si="62"/>
        <v>1</v>
      </c>
    </row>
    <row r="349" spans="1:19" x14ac:dyDescent="0.25">
      <c r="A349" s="31">
        <f t="shared" si="65"/>
        <v>234</v>
      </c>
      <c r="B349" s="31">
        <v>54</v>
      </c>
      <c r="C349" s="31">
        <v>59</v>
      </c>
      <c r="D349" s="35">
        <v>0.32626285813552924</v>
      </c>
      <c r="E349" s="35">
        <v>292.75</v>
      </c>
      <c r="F349" s="31">
        <v>6.25E-2</v>
      </c>
      <c r="G349" s="31">
        <v>275</v>
      </c>
      <c r="H349" s="33">
        <v>2.4390243902439025E-2</v>
      </c>
      <c r="I349" s="36">
        <f t="shared" si="55"/>
        <v>1.2829379886068986</v>
      </c>
      <c r="J349" s="36">
        <f t="shared" si="56"/>
        <v>0.90024309882724507</v>
      </c>
      <c r="K349" s="36">
        <f t="shared" si="57"/>
        <v>1.2319842906873444</v>
      </c>
      <c r="L349" s="36">
        <f t="shared" si="58"/>
        <v>0.89102252380434688</v>
      </c>
      <c r="M349" s="36">
        <f t="shared" si="59"/>
        <v>18.888211744212839</v>
      </c>
      <c r="N349" s="35">
        <v>19.05</v>
      </c>
      <c r="O349" s="31">
        <f t="shared" si="63"/>
        <v>2.6175439710652067E-2</v>
      </c>
      <c r="P349" s="31">
        <f t="shared" si="60"/>
        <v>2.6175439710652067E-2</v>
      </c>
      <c r="Q349" s="31">
        <f t="shared" si="64"/>
        <v>8.4928218260977278E-3</v>
      </c>
      <c r="R349" s="38">
        <f t="shared" si="61"/>
        <v>0.16178825578716172</v>
      </c>
      <c r="S349" s="37">
        <f t="shared" si="62"/>
        <v>0</v>
      </c>
    </row>
    <row r="350" spans="1:19" x14ac:dyDescent="0.25">
      <c r="A350" s="31">
        <f t="shared" si="65"/>
        <v>235</v>
      </c>
      <c r="B350" s="31">
        <v>55</v>
      </c>
      <c r="C350" s="31">
        <v>59</v>
      </c>
      <c r="D350" s="35">
        <v>0.32539503469973224</v>
      </c>
      <c r="E350" s="35">
        <v>300.7</v>
      </c>
      <c r="F350" s="31">
        <v>6.25E-2</v>
      </c>
      <c r="G350" s="31">
        <v>275</v>
      </c>
      <c r="H350" s="33">
        <v>2.032520325203252E-2</v>
      </c>
      <c r="I350" s="36">
        <f t="shared" si="55"/>
        <v>1.9764498684072387</v>
      </c>
      <c r="J350" s="36">
        <f t="shared" si="56"/>
        <v>0.9759480758676532</v>
      </c>
      <c r="K350" s="36">
        <f t="shared" si="57"/>
        <v>1.9300594413811878</v>
      </c>
      <c r="L350" s="36">
        <f t="shared" si="58"/>
        <v>0.97320026344940502</v>
      </c>
      <c r="M350" s="36">
        <f t="shared" si="59"/>
        <v>26.17727534158638</v>
      </c>
      <c r="N350" s="35">
        <v>25</v>
      </c>
      <c r="O350" s="31">
        <f t="shared" si="63"/>
        <v>1.3859772299073285</v>
      </c>
      <c r="P350" s="31">
        <f t="shared" si="60"/>
        <v>1.3859772299073285</v>
      </c>
      <c r="Q350" s="31">
        <f t="shared" si="64"/>
        <v>4.7091013663455215E-2</v>
      </c>
      <c r="R350" s="38">
        <f t="shared" si="61"/>
        <v>-1.1772753415863804</v>
      </c>
      <c r="S350" s="37">
        <f t="shared" si="62"/>
        <v>1</v>
      </c>
    </row>
    <row r="351" spans="1:19" x14ac:dyDescent="0.25">
      <c r="A351" s="31">
        <f t="shared" si="65"/>
        <v>236</v>
      </c>
      <c r="B351" s="31">
        <v>56</v>
      </c>
      <c r="C351" s="31">
        <v>59</v>
      </c>
      <c r="D351" s="35">
        <v>0.32440798370122226</v>
      </c>
      <c r="E351" s="35">
        <v>294.05</v>
      </c>
      <c r="F351" s="31">
        <v>6.25E-2</v>
      </c>
      <c r="G351" s="31">
        <v>275</v>
      </c>
      <c r="H351" s="33">
        <v>1.6260162601626018E-2</v>
      </c>
      <c r="I351" s="36">
        <f t="shared" si="55"/>
        <v>1.6643847887578158</v>
      </c>
      <c r="J351" s="36">
        <f t="shared" si="56"/>
        <v>0.95198222104644004</v>
      </c>
      <c r="K351" s="36">
        <f t="shared" si="57"/>
        <v>1.6230177935698697</v>
      </c>
      <c r="L351" s="36">
        <f t="shared" si="58"/>
        <v>0.94770719940202419</v>
      </c>
      <c r="M351" s="36">
        <f t="shared" si="59"/>
        <v>19.575614921774331</v>
      </c>
      <c r="N351" s="35">
        <v>19.850000000000001</v>
      </c>
      <c r="O351" s="31">
        <f t="shared" si="63"/>
        <v>7.5287171152907062E-2</v>
      </c>
      <c r="P351" s="31">
        <f t="shared" si="60"/>
        <v>7.5287171152907062E-2</v>
      </c>
      <c r="Q351" s="31">
        <f t="shared" si="64"/>
        <v>1.3822925855197482E-2</v>
      </c>
      <c r="R351" s="38">
        <f t="shared" si="61"/>
        <v>0.27438507822567004</v>
      </c>
      <c r="S351" s="37">
        <f t="shared" si="62"/>
        <v>0</v>
      </c>
    </row>
    <row r="352" spans="1:19" x14ac:dyDescent="0.25">
      <c r="A352" s="31">
        <f t="shared" si="65"/>
        <v>237</v>
      </c>
      <c r="B352" s="31">
        <v>57</v>
      </c>
      <c r="C352" s="31">
        <v>59</v>
      </c>
      <c r="D352" s="35">
        <v>0.32369729946210246</v>
      </c>
      <c r="E352" s="35">
        <v>291.89999999999998</v>
      </c>
      <c r="F352" s="31">
        <v>6.25E-2</v>
      </c>
      <c r="G352" s="31">
        <v>275</v>
      </c>
      <c r="H352" s="33">
        <v>1.2195121951219513E-2</v>
      </c>
      <c r="I352" s="36">
        <f t="shared" si="55"/>
        <v>1.7076209072150614</v>
      </c>
      <c r="J352" s="36">
        <f t="shared" si="56"/>
        <v>0.95614664677555039</v>
      </c>
      <c r="K352" s="36">
        <f t="shared" si="57"/>
        <v>1.6718745204491547</v>
      </c>
      <c r="L352" s="36">
        <f t="shared" si="58"/>
        <v>0.95272546595735186</v>
      </c>
      <c r="M352" s="36">
        <f t="shared" si="59"/>
        <v>17.299321714908899</v>
      </c>
      <c r="N352" s="35">
        <v>17.600000000000001</v>
      </c>
      <c r="O352" s="31">
        <f t="shared" si="63"/>
        <v>9.0407431125326176E-2</v>
      </c>
      <c r="P352" s="31">
        <f t="shared" si="60"/>
        <v>9.0407431125326176E-2</v>
      </c>
      <c r="Q352" s="31">
        <f t="shared" si="64"/>
        <v>1.7083993471085357E-2</v>
      </c>
      <c r="R352" s="38">
        <f t="shared" si="61"/>
        <v>0.30067828509110228</v>
      </c>
      <c r="S352" s="37">
        <f t="shared" si="62"/>
        <v>0</v>
      </c>
    </row>
    <row r="353" spans="1:19" x14ac:dyDescent="0.25">
      <c r="A353" s="31">
        <f t="shared" si="65"/>
        <v>238</v>
      </c>
      <c r="B353" s="31">
        <v>58</v>
      </c>
      <c r="C353" s="31">
        <v>59</v>
      </c>
      <c r="D353" s="35">
        <v>0.32577868832242046</v>
      </c>
      <c r="E353" s="35">
        <v>293.05</v>
      </c>
      <c r="F353" s="31">
        <v>6.25E-2</v>
      </c>
      <c r="G353" s="31">
        <v>275</v>
      </c>
      <c r="H353" s="33">
        <v>8.130081300813009E-3</v>
      </c>
      <c r="I353" s="36">
        <f t="shared" si="55"/>
        <v>2.1961824011082367</v>
      </c>
      <c r="J353" s="36">
        <f t="shared" si="56"/>
        <v>0.98596055474592703</v>
      </c>
      <c r="K353" s="36">
        <f t="shared" si="57"/>
        <v>2.1668079260200255</v>
      </c>
      <c r="L353" s="36">
        <f t="shared" si="58"/>
        <v>0.98487524858000852</v>
      </c>
      <c r="M353" s="36">
        <f t="shared" si="59"/>
        <v>18.232634553233254</v>
      </c>
      <c r="N353" s="35">
        <v>17.3</v>
      </c>
      <c r="O353" s="31">
        <f t="shared" si="63"/>
        <v>0.8698072098845897</v>
      </c>
      <c r="P353" s="31">
        <f t="shared" si="60"/>
        <v>0.8698072098845897</v>
      </c>
      <c r="Q353" s="31">
        <f t="shared" si="64"/>
        <v>5.3909511747586888E-2</v>
      </c>
      <c r="R353" s="38">
        <f t="shared" si="61"/>
        <v>-0.93263455323325317</v>
      </c>
      <c r="S353" s="37">
        <f t="shared" si="62"/>
        <v>1</v>
      </c>
    </row>
    <row r="354" spans="1:19" x14ac:dyDescent="0.25">
      <c r="A354" s="31">
        <f t="shared" si="65"/>
        <v>239</v>
      </c>
      <c r="B354" s="31">
        <v>59</v>
      </c>
      <c r="C354" s="31">
        <v>59</v>
      </c>
      <c r="D354" s="35">
        <v>0.32659850524042211</v>
      </c>
      <c r="E354" s="35">
        <v>294.14999999999998</v>
      </c>
      <c r="F354" s="31">
        <v>6.25E-2</v>
      </c>
      <c r="G354" s="31">
        <v>275</v>
      </c>
      <c r="H354" s="33">
        <v>4.0650406504065045E-3</v>
      </c>
      <c r="I354" s="36">
        <f t="shared" si="55"/>
        <v>3.2554910113372881</v>
      </c>
      <c r="J354" s="36">
        <f t="shared" si="56"/>
        <v>0.99943401760235218</v>
      </c>
      <c r="K354" s="36">
        <f t="shared" si="57"/>
        <v>3.2346678511910292</v>
      </c>
      <c r="L354" s="36">
        <f t="shared" si="58"/>
        <v>0.99939107843072628</v>
      </c>
      <c r="M354" s="36">
        <f t="shared" si="59"/>
        <v>19.220786182060067</v>
      </c>
      <c r="N354" s="35">
        <v>13.85</v>
      </c>
      <c r="O354" s="31">
        <f t="shared" si="63"/>
        <v>28.845344213407355</v>
      </c>
      <c r="P354" s="31">
        <f t="shared" si="60"/>
        <v>28.845344213407355</v>
      </c>
      <c r="Q354" s="31">
        <f t="shared" si="64"/>
        <v>0.38778239581661139</v>
      </c>
      <c r="R354" s="38">
        <f t="shared" si="61"/>
        <v>-5.3707861820600673</v>
      </c>
      <c r="S354" s="37">
        <f t="shared" si="62"/>
        <v>1</v>
      </c>
    </row>
  </sheetData>
  <conditionalFormatting sqref="R2:S2 S3:S354">
    <cfRule type="cellIs" dxfId="2" priority="2" operator="greaterThan">
      <formula>0</formula>
    </cfRule>
  </conditionalFormatting>
  <conditionalFormatting sqref="R2:S354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6"/>
  <sheetViews>
    <sheetView workbookViewId="0">
      <selection sqref="A1:R356"/>
    </sheetView>
  </sheetViews>
  <sheetFormatPr defaultRowHeight="15" x14ac:dyDescent="0.25"/>
  <cols>
    <col min="5" max="5" width="15" bestFit="1" customWidth="1"/>
    <col min="9" max="12" width="0" hidden="1" customWidth="1"/>
    <col min="15" max="15" width="13.42578125" customWidth="1"/>
    <col min="17" max="19" width="10.140625" customWidth="1"/>
    <col min="23" max="23" width="15.5703125" bestFit="1" customWidth="1"/>
    <col min="25" max="25" width="10.85546875" bestFit="1" customWidth="1"/>
    <col min="26" max="26" width="12" bestFit="1" customWidth="1"/>
  </cols>
  <sheetData>
    <row r="1" spans="1:26" x14ac:dyDescent="0.25">
      <c r="A1" s="31" t="s">
        <v>14</v>
      </c>
      <c r="B1" s="31" t="s">
        <v>15</v>
      </c>
      <c r="C1" s="31" t="s">
        <v>16</v>
      </c>
      <c r="D1" s="31" t="s">
        <v>7</v>
      </c>
      <c r="E1" s="31" t="s">
        <v>6</v>
      </c>
      <c r="F1" s="31" t="s">
        <v>3</v>
      </c>
      <c r="G1" s="31" t="s">
        <v>0</v>
      </c>
      <c r="H1" s="31" t="s">
        <v>1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4</v>
      </c>
      <c r="N1" s="31" t="s">
        <v>5</v>
      </c>
      <c r="O1" s="31" t="s">
        <v>9</v>
      </c>
      <c r="P1" s="31" t="s">
        <v>51</v>
      </c>
      <c r="Q1" s="31" t="s">
        <v>59</v>
      </c>
      <c r="R1" s="31" t="s">
        <v>58</v>
      </c>
      <c r="T1">
        <f>AVERAGE(O92:O194)</f>
        <v>4.817467529703177</v>
      </c>
    </row>
    <row r="2" spans="1:26" x14ac:dyDescent="0.25">
      <c r="A2" s="31">
        <v>1</v>
      </c>
      <c r="B2" s="31">
        <v>1</v>
      </c>
      <c r="C2" s="31">
        <v>19</v>
      </c>
      <c r="D2" s="35">
        <v>0.21902953136973372</v>
      </c>
      <c r="E2" s="35">
        <v>909.75</v>
      </c>
      <c r="F2" s="31">
        <v>6.25E-2</v>
      </c>
      <c r="G2" s="31">
        <v>940</v>
      </c>
      <c r="H2" s="33">
        <v>7.3170732000000002E-2</v>
      </c>
      <c r="I2" s="36">
        <f>(LN(E2/G2)+(F2+(D2^2)/2)*H2)/(D2*H2^0.5)</f>
        <v>-0.44527857503995194</v>
      </c>
      <c r="J2" s="36">
        <f>NORMSDIST(I2)</f>
        <v>0.328059224517535</v>
      </c>
      <c r="K2" s="36">
        <f>I2-(D2*H2^(0.5))</f>
        <v>-0.50452625841790533</v>
      </c>
      <c r="L2" s="36">
        <f>NORMSDIST(K2)</f>
        <v>0.30694580734138011</v>
      </c>
      <c r="M2" s="36">
        <f>(E2*J2)-(G2*(EXP(-F2*H2))*L2)</f>
        <v>11.239300718052675</v>
      </c>
      <c r="N2" s="35">
        <v>17.75</v>
      </c>
      <c r="O2" s="31">
        <f t="shared" ref="O2:O65" si="0">(N2-M2)^2</f>
        <v>42.389205139949411</v>
      </c>
      <c r="P2" s="31">
        <f>ABS(N2-M2)/N2</f>
        <v>0.36679995954632816</v>
      </c>
      <c r="Q2" s="33">
        <f>N2-M2</f>
        <v>6.5106992819473248</v>
      </c>
      <c r="R2" s="37">
        <f>IF(Q2&lt;0,1,0)</f>
        <v>0</v>
      </c>
      <c r="S2" s="4"/>
    </row>
    <row r="3" spans="1:26" x14ac:dyDescent="0.25">
      <c r="A3" s="31">
        <v>2</v>
      </c>
      <c r="B3" s="31">
        <v>2</v>
      </c>
      <c r="C3" s="31">
        <v>19</v>
      </c>
      <c r="D3" s="35">
        <v>0.21570883471057703</v>
      </c>
      <c r="E3" s="35">
        <v>911.15</v>
      </c>
      <c r="F3" s="31">
        <v>6.25E-2</v>
      </c>
      <c r="G3" s="31">
        <v>940</v>
      </c>
      <c r="H3" s="33">
        <v>6.9105690999999997E-2</v>
      </c>
      <c r="I3" s="36">
        <f t="shared" ref="I3:I66" si="1">(LN(E3/G3)+(F3+(D3^2)/2)*H3)/(D3*H3^0.5)</f>
        <v>-0.44520368141347033</v>
      </c>
      <c r="J3" s="36">
        <f t="shared" ref="J3:J66" si="2">NORMSDIST(I3)</f>
        <v>0.3280862832675524</v>
      </c>
      <c r="K3" s="36">
        <f t="shared" ref="K3:K66" si="3">I3-(D3*H3^(0.5))</f>
        <v>-0.50190913643116497</v>
      </c>
      <c r="L3" s="36">
        <f t="shared" ref="L3:L66" si="4">NORMSDIST(K3)</f>
        <v>0.30786571909256466</v>
      </c>
      <c r="M3" s="36">
        <f t="shared" ref="M3:M66" si="5">(E3*J3)-(G3*(EXP(-F3*H3))*L3)</f>
        <v>10.789267964530438</v>
      </c>
      <c r="N3" s="35">
        <v>16.600000000000001</v>
      </c>
      <c r="O3" s="31">
        <f t="shared" si="0"/>
        <v>33.764606788032253</v>
      </c>
      <c r="P3" s="31">
        <f t="shared" ref="P3:P66" si="6">ABS(N3-M3)/N3</f>
        <v>0.35004409852226281</v>
      </c>
      <c r="Q3" s="33">
        <f t="shared" ref="Q3:Q66" si="7">N3-M3</f>
        <v>5.8107320354695631</v>
      </c>
      <c r="R3" s="37">
        <f t="shared" ref="R3:R66" si="8">IF(Q3&lt;0,1,0)</f>
        <v>0</v>
      </c>
      <c r="S3" s="4"/>
    </row>
    <row r="4" spans="1:26" x14ac:dyDescent="0.25">
      <c r="A4" s="31">
        <v>3</v>
      </c>
      <c r="B4" s="31">
        <v>3</v>
      </c>
      <c r="C4" s="31">
        <v>19</v>
      </c>
      <c r="D4" s="35">
        <v>0.21501309731723925</v>
      </c>
      <c r="E4" s="35">
        <v>914.8</v>
      </c>
      <c r="F4" s="31">
        <v>6.25E-2</v>
      </c>
      <c r="G4" s="31">
        <v>940</v>
      </c>
      <c r="H4" s="33">
        <v>6.5040650000000005E-2</v>
      </c>
      <c r="I4" s="36">
        <f t="shared" si="1"/>
        <v>-0.39401772571573895</v>
      </c>
      <c r="J4" s="36">
        <f t="shared" si="2"/>
        <v>0.34678397622062562</v>
      </c>
      <c r="K4" s="36">
        <f t="shared" si="3"/>
        <v>-0.448852663085617</v>
      </c>
      <c r="L4" s="36">
        <f t="shared" si="4"/>
        <v>0.32676897289119511</v>
      </c>
      <c r="M4" s="36">
        <f t="shared" si="5"/>
        <v>11.321241900438679</v>
      </c>
      <c r="N4" s="35">
        <v>18.600000000000001</v>
      </c>
      <c r="O4" s="31">
        <f t="shared" si="0"/>
        <v>52.980319471929555</v>
      </c>
      <c r="P4" s="31">
        <f t="shared" si="6"/>
        <v>0.39133108062157645</v>
      </c>
      <c r="Q4" s="33">
        <f t="shared" si="7"/>
        <v>7.2787580995613226</v>
      </c>
      <c r="R4" s="37">
        <f t="shared" si="8"/>
        <v>0</v>
      </c>
      <c r="S4" s="4"/>
      <c r="T4" t="s">
        <v>70</v>
      </c>
      <c r="U4">
        <v>4.8174679999999999</v>
      </c>
    </row>
    <row r="5" spans="1:26" x14ac:dyDescent="0.25">
      <c r="A5" s="31">
        <v>3</v>
      </c>
      <c r="B5" s="31">
        <v>3</v>
      </c>
      <c r="C5" s="31">
        <v>37</v>
      </c>
      <c r="D5" s="35">
        <v>0.21501309731723925</v>
      </c>
      <c r="E5" s="35">
        <v>914.8</v>
      </c>
      <c r="F5" s="31">
        <v>6.25E-2</v>
      </c>
      <c r="G5" s="31">
        <v>940</v>
      </c>
      <c r="H5" s="33">
        <v>0.13821138199999999</v>
      </c>
      <c r="I5" s="36">
        <f t="shared" si="1"/>
        <v>-0.19192353276368782</v>
      </c>
      <c r="J5" s="36">
        <f t="shared" si="2"/>
        <v>0.42390105180946369</v>
      </c>
      <c r="K5" s="36">
        <f t="shared" si="3"/>
        <v>-0.27185850347072366</v>
      </c>
      <c r="L5" s="36">
        <f t="shared" si="4"/>
        <v>0.39286540965845007</v>
      </c>
      <c r="M5" s="36">
        <f t="shared" si="5"/>
        <v>21.667493787955436</v>
      </c>
      <c r="N5" s="35">
        <v>35.700000000000003</v>
      </c>
      <c r="O5" s="31">
        <f t="shared" si="0"/>
        <v>196.91123059106934</v>
      </c>
      <c r="P5" s="31">
        <f t="shared" si="6"/>
        <v>0.39306740089760689</v>
      </c>
      <c r="Q5" s="33">
        <f t="shared" si="7"/>
        <v>14.032506212044566</v>
      </c>
      <c r="R5" s="37">
        <f t="shared" si="8"/>
        <v>0</v>
      </c>
      <c r="S5" s="4"/>
    </row>
    <row r="6" spans="1:26" x14ac:dyDescent="0.25">
      <c r="A6" s="31">
        <v>4</v>
      </c>
      <c r="B6" s="31">
        <v>4</v>
      </c>
      <c r="C6" s="31">
        <v>19</v>
      </c>
      <c r="D6" s="35">
        <v>0.21507065807419556</v>
      </c>
      <c r="E6" s="35">
        <v>920.3</v>
      </c>
      <c r="F6" s="31">
        <v>6.25E-2</v>
      </c>
      <c r="G6" s="31">
        <v>940</v>
      </c>
      <c r="H6" s="33">
        <v>6.097561E-2</v>
      </c>
      <c r="I6" s="36">
        <f t="shared" si="1"/>
        <v>-0.30050079989505635</v>
      </c>
      <c r="J6" s="36">
        <f t="shared" si="2"/>
        <v>0.38189759318819355</v>
      </c>
      <c r="K6" s="36">
        <f t="shared" si="3"/>
        <v>-0.35360871358896895</v>
      </c>
      <c r="L6" s="36">
        <f t="shared" si="4"/>
        <v>0.36181607163162688</v>
      </c>
      <c r="M6" s="36">
        <f t="shared" si="5"/>
        <v>12.646920928963709</v>
      </c>
      <c r="N6" s="35">
        <v>18.899999999999999</v>
      </c>
      <c r="O6" s="31">
        <f t="shared" si="0"/>
        <v>39.100997868632064</v>
      </c>
      <c r="P6" s="31">
        <f t="shared" si="6"/>
        <v>0.3308507444992746</v>
      </c>
      <c r="Q6" s="33">
        <f t="shared" si="7"/>
        <v>6.2530790710362893</v>
      </c>
      <c r="R6" s="37">
        <f t="shared" si="8"/>
        <v>0</v>
      </c>
      <c r="S6" s="4"/>
    </row>
    <row r="7" spans="1:26" x14ac:dyDescent="0.25">
      <c r="A7" s="31">
        <v>4</v>
      </c>
      <c r="B7" s="31">
        <v>4</v>
      </c>
      <c r="C7" s="31">
        <v>37</v>
      </c>
      <c r="D7" s="35">
        <v>0.21507065807419556</v>
      </c>
      <c r="E7" s="35">
        <v>920.3</v>
      </c>
      <c r="F7" s="31">
        <v>6.25E-2</v>
      </c>
      <c r="G7" s="31">
        <v>940</v>
      </c>
      <c r="H7" s="33">
        <v>0.134146341</v>
      </c>
      <c r="I7" s="36">
        <f t="shared" si="1"/>
        <v>-0.12305842729652271</v>
      </c>
      <c r="J7" s="36">
        <f t="shared" si="2"/>
        <v>0.45103041560440388</v>
      </c>
      <c r="K7" s="36">
        <f t="shared" si="3"/>
        <v>-0.20183019284083914</v>
      </c>
      <c r="L7" s="36">
        <f t="shared" si="4"/>
        <v>0.42002473838926241</v>
      </c>
      <c r="M7" s="36">
        <f t="shared" si="5"/>
        <v>23.556455190289171</v>
      </c>
      <c r="N7" s="35">
        <v>35</v>
      </c>
      <c r="O7" s="31">
        <f t="shared" si="0"/>
        <v>130.95471781185967</v>
      </c>
      <c r="P7" s="31">
        <f t="shared" si="6"/>
        <v>0.32695842313459511</v>
      </c>
      <c r="Q7" s="33">
        <f t="shared" si="7"/>
        <v>11.443544809710829</v>
      </c>
      <c r="R7" s="37">
        <f t="shared" si="8"/>
        <v>0</v>
      </c>
      <c r="S7" s="4"/>
    </row>
    <row r="8" spans="1:26" x14ac:dyDescent="0.25">
      <c r="A8" s="31">
        <v>5</v>
      </c>
      <c r="B8" s="31">
        <v>5</v>
      </c>
      <c r="C8" s="31">
        <v>19</v>
      </c>
      <c r="D8" s="35">
        <v>0.21054778642707486</v>
      </c>
      <c r="E8" s="35">
        <v>923.25</v>
      </c>
      <c r="F8" s="31">
        <v>6.25E-2</v>
      </c>
      <c r="G8" s="31">
        <v>940</v>
      </c>
      <c r="H8" s="33">
        <v>5.6910569000000001E-2</v>
      </c>
      <c r="I8" s="36">
        <f t="shared" si="1"/>
        <v>-0.26203391611493559</v>
      </c>
      <c r="J8" s="36">
        <f t="shared" si="2"/>
        <v>0.39664764709754363</v>
      </c>
      <c r="K8" s="36">
        <f t="shared" si="3"/>
        <v>-0.31226206162818287</v>
      </c>
      <c r="L8" s="36">
        <f t="shared" si="4"/>
        <v>0.37742068495979764</v>
      </c>
      <c r="M8" s="36">
        <f t="shared" si="5"/>
        <v>12.689159261912209</v>
      </c>
      <c r="N8" s="35">
        <v>19.649999999999999</v>
      </c>
      <c r="O8" s="31">
        <f t="shared" si="0"/>
        <v>48.453303781022555</v>
      </c>
      <c r="P8" s="31">
        <f t="shared" si="6"/>
        <v>0.35424125893576536</v>
      </c>
      <c r="Q8" s="33">
        <f t="shared" si="7"/>
        <v>6.9608407380877892</v>
      </c>
      <c r="R8" s="37">
        <f t="shared" si="8"/>
        <v>0</v>
      </c>
      <c r="S8" s="4"/>
      <c r="Y8" t="s">
        <v>55</v>
      </c>
      <c r="Z8" t="s">
        <v>56</v>
      </c>
    </row>
    <row r="9" spans="1:26" x14ac:dyDescent="0.25">
      <c r="A9" s="31">
        <v>5</v>
      </c>
      <c r="B9" s="31">
        <v>5</v>
      </c>
      <c r="C9" s="31">
        <v>37</v>
      </c>
      <c r="D9" s="35">
        <v>0.21054778642707486</v>
      </c>
      <c r="E9" s="35">
        <v>923.25</v>
      </c>
      <c r="F9" s="31">
        <v>6.25E-2</v>
      </c>
      <c r="G9" s="31">
        <v>940</v>
      </c>
      <c r="H9" s="33">
        <v>0.13008130100000001</v>
      </c>
      <c r="I9" s="36">
        <f t="shared" si="1"/>
        <v>-9.1739060287970589E-2</v>
      </c>
      <c r="J9" s="36">
        <f t="shared" si="2"/>
        <v>0.4634526813034896</v>
      </c>
      <c r="K9" s="36">
        <f t="shared" si="3"/>
        <v>-0.16767687860964575</v>
      </c>
      <c r="L9" s="36">
        <f t="shared" si="4"/>
        <v>0.43341874341445707</v>
      </c>
      <c r="M9" s="36">
        <f t="shared" si="5"/>
        <v>23.767946810200499</v>
      </c>
      <c r="N9" s="35">
        <v>36.5</v>
      </c>
      <c r="O9" s="31">
        <f t="shared" si="0"/>
        <v>162.10517842788366</v>
      </c>
      <c r="P9" s="31">
        <f t="shared" si="6"/>
        <v>0.34882337506300004</v>
      </c>
      <c r="Q9" s="33">
        <f t="shared" si="7"/>
        <v>12.732053189799501</v>
      </c>
      <c r="R9" s="37">
        <f t="shared" si="8"/>
        <v>0</v>
      </c>
      <c r="S9" s="4"/>
      <c r="T9" t="s">
        <v>8</v>
      </c>
      <c r="U9">
        <f>AVERAGE(O2:O356)</f>
        <v>36.152722951536937</v>
      </c>
      <c r="W9" t="s">
        <v>36</v>
      </c>
      <c r="X9">
        <f>SUM(P2:P356)*(100/355)</f>
        <v>26.81581751976405</v>
      </c>
    </row>
    <row r="10" spans="1:26" x14ac:dyDescent="0.25">
      <c r="A10" s="31">
        <v>6</v>
      </c>
      <c r="B10" s="31">
        <v>6</v>
      </c>
      <c r="C10" s="31">
        <v>19</v>
      </c>
      <c r="D10" s="35">
        <v>0.21062077557357534</v>
      </c>
      <c r="E10" s="35">
        <v>928.55</v>
      </c>
      <c r="F10" s="31">
        <v>6.25E-2</v>
      </c>
      <c r="G10" s="31">
        <v>940</v>
      </c>
      <c r="H10" s="33">
        <v>5.2845528000000003E-2</v>
      </c>
      <c r="I10" s="36">
        <f t="shared" si="1"/>
        <v>-0.16069817312623869</v>
      </c>
      <c r="J10" s="36">
        <f t="shared" si="2"/>
        <v>0.43616556418416647</v>
      </c>
      <c r="K10" s="36">
        <f t="shared" si="3"/>
        <v>-0.20911600392147389</v>
      </c>
      <c r="L10" s="36">
        <f t="shared" si="4"/>
        <v>0.41717884078423767</v>
      </c>
      <c r="M10" s="36">
        <f t="shared" si="5"/>
        <v>14.146492330116075</v>
      </c>
      <c r="N10" s="35">
        <v>21.5</v>
      </c>
      <c r="O10" s="31">
        <f t="shared" si="0"/>
        <v>54.07407505104171</v>
      </c>
      <c r="P10" s="31">
        <f t="shared" si="6"/>
        <v>0.34202361255274066</v>
      </c>
      <c r="Q10" s="33">
        <f t="shared" si="7"/>
        <v>7.3535076698839248</v>
      </c>
      <c r="R10" s="37">
        <f t="shared" si="8"/>
        <v>0</v>
      </c>
      <c r="S10" s="4"/>
    </row>
    <row r="11" spans="1:26" x14ac:dyDescent="0.25">
      <c r="A11" s="31">
        <v>6</v>
      </c>
      <c r="B11" s="31">
        <v>6</v>
      </c>
      <c r="C11" s="31">
        <v>37</v>
      </c>
      <c r="D11" s="35">
        <v>0.21062077557357534</v>
      </c>
      <c r="E11" s="35">
        <v>928.55</v>
      </c>
      <c r="F11" s="31">
        <v>6.25E-2</v>
      </c>
      <c r="G11" s="31">
        <v>940</v>
      </c>
      <c r="H11" s="33">
        <v>0.12601625999999999</v>
      </c>
      <c r="I11" s="36">
        <f t="shared" si="1"/>
        <v>-2.1192533269725439E-2</v>
      </c>
      <c r="J11" s="36">
        <f t="shared" si="2"/>
        <v>0.49154603526695306</v>
      </c>
      <c r="K11" s="36">
        <f t="shared" si="3"/>
        <v>-9.5960315841308708E-2</v>
      </c>
      <c r="L11" s="36">
        <f t="shared" si="4"/>
        <v>0.461776045216023</v>
      </c>
      <c r="M11" s="36">
        <f t="shared" si="5"/>
        <v>25.76089909819774</v>
      </c>
      <c r="N11" s="35">
        <v>38.450000000000003</v>
      </c>
      <c r="O11" s="31">
        <f t="shared" si="0"/>
        <v>161.01328169611901</v>
      </c>
      <c r="P11" s="31">
        <f t="shared" si="6"/>
        <v>0.33001562813529939</v>
      </c>
      <c r="Q11" s="33">
        <f t="shared" si="7"/>
        <v>12.689100901802263</v>
      </c>
      <c r="R11" s="37">
        <f t="shared" si="8"/>
        <v>0</v>
      </c>
      <c r="S11" s="4"/>
      <c r="W11" t="s">
        <v>52</v>
      </c>
      <c r="X11">
        <f>SUM(P2:P282)*(100/281)</f>
        <v>29.249315136084679</v>
      </c>
      <c r="Y11">
        <v>109.88979999999999</v>
      </c>
      <c r="Z11">
        <f>SUM(P2:P282)*(100/218)</f>
        <v>37.702098868072454</v>
      </c>
    </row>
    <row r="12" spans="1:26" x14ac:dyDescent="0.25">
      <c r="A12" s="31">
        <v>7</v>
      </c>
      <c r="B12" s="31">
        <v>7</v>
      </c>
      <c r="C12" s="31">
        <v>19</v>
      </c>
      <c r="D12" s="35">
        <v>0.21123161381274563</v>
      </c>
      <c r="E12" s="35">
        <v>940.95</v>
      </c>
      <c r="F12" s="31">
        <v>6.25E-2</v>
      </c>
      <c r="G12" s="31">
        <v>940</v>
      </c>
      <c r="H12" s="33">
        <v>4.8780487999999997E-2</v>
      </c>
      <c r="I12" s="36">
        <f t="shared" si="1"/>
        <v>0.11032823521570315</v>
      </c>
      <c r="J12" s="36">
        <f t="shared" si="2"/>
        <v>0.54392546725863977</v>
      </c>
      <c r="K12" s="36">
        <f t="shared" si="3"/>
        <v>6.3674976185208357E-2</v>
      </c>
      <c r="L12" s="36">
        <f t="shared" si="4"/>
        <v>0.52538548479354885</v>
      </c>
      <c r="M12" s="36">
        <f t="shared" si="5"/>
        <v>19.447697720885969</v>
      </c>
      <c r="N12" s="35">
        <v>27.05</v>
      </c>
      <c r="O12" s="31">
        <f t="shared" si="0"/>
        <v>57.794999943022397</v>
      </c>
      <c r="P12" s="31">
        <f t="shared" si="6"/>
        <v>0.28104629497648914</v>
      </c>
      <c r="Q12" s="33">
        <f t="shared" si="7"/>
        <v>7.6023022791140313</v>
      </c>
      <c r="R12" s="37">
        <f t="shared" si="8"/>
        <v>0</v>
      </c>
      <c r="S12" s="4"/>
      <c r="W12" t="s">
        <v>53</v>
      </c>
      <c r="X12">
        <v>17.575099999999999</v>
      </c>
      <c r="Y12">
        <v>33.10454</v>
      </c>
      <c r="Z12">
        <v>32.233370000000001</v>
      </c>
    </row>
    <row r="13" spans="1:26" x14ac:dyDescent="0.25">
      <c r="A13" s="31">
        <v>7</v>
      </c>
      <c r="B13" s="31">
        <v>7</v>
      </c>
      <c r="C13" s="31">
        <v>37</v>
      </c>
      <c r="D13" s="35">
        <v>0.21123161381274563</v>
      </c>
      <c r="E13" s="35">
        <v>940.95</v>
      </c>
      <c r="F13" s="31">
        <v>6.25E-2</v>
      </c>
      <c r="G13" s="31">
        <v>940</v>
      </c>
      <c r="H13" s="33">
        <v>0.12195122</v>
      </c>
      <c r="I13" s="36">
        <f t="shared" si="1"/>
        <v>0.15390353715713906</v>
      </c>
      <c r="J13" s="36">
        <f t="shared" si="2"/>
        <v>0.56115710245628814</v>
      </c>
      <c r="K13" s="36">
        <f t="shared" si="3"/>
        <v>8.013825775404787E-2</v>
      </c>
      <c r="L13" s="36">
        <f t="shared" si="4"/>
        <v>0.53193635235357473</v>
      </c>
      <c r="M13" s="36">
        <f t="shared" si="5"/>
        <v>31.797246422259946</v>
      </c>
      <c r="N13" s="35">
        <v>45.25</v>
      </c>
      <c r="O13" s="31">
        <f t="shared" si="0"/>
        <v>180.97657882339783</v>
      </c>
      <c r="P13" s="31">
        <f t="shared" si="6"/>
        <v>0.29729842160751502</v>
      </c>
      <c r="Q13" s="33">
        <f t="shared" si="7"/>
        <v>13.452753577740054</v>
      </c>
      <c r="R13" s="37">
        <f t="shared" si="8"/>
        <v>0</v>
      </c>
      <c r="S13" s="4"/>
    </row>
    <row r="14" spans="1:26" x14ac:dyDescent="0.25">
      <c r="A14" s="31">
        <v>8</v>
      </c>
      <c r="B14" s="31">
        <v>8</v>
      </c>
      <c r="C14" s="31">
        <v>19</v>
      </c>
      <c r="D14" s="35">
        <v>0.21082528134536127</v>
      </c>
      <c r="E14" s="35">
        <v>942.35</v>
      </c>
      <c r="F14" s="31">
        <v>6.25E-2</v>
      </c>
      <c r="G14" s="31">
        <v>940</v>
      </c>
      <c r="H14" s="33">
        <v>4.4715446999999998E-2</v>
      </c>
      <c r="I14" s="36">
        <f t="shared" si="1"/>
        <v>0.14098633680609782</v>
      </c>
      <c r="J14" s="36">
        <f t="shared" si="2"/>
        <v>0.55605963191315899</v>
      </c>
      <c r="K14" s="36">
        <f t="shared" si="3"/>
        <v>9.6405165286037237E-2</v>
      </c>
      <c r="L14" s="36">
        <f t="shared" si="4"/>
        <v>0.53840060503543818</v>
      </c>
      <c r="M14" s="36">
        <f t="shared" si="5"/>
        <v>19.31864671642785</v>
      </c>
      <c r="N14" s="35">
        <v>25.85</v>
      </c>
      <c r="O14" s="31">
        <f t="shared" si="0"/>
        <v>42.658575714828729</v>
      </c>
      <c r="P14" s="31">
        <f t="shared" si="6"/>
        <v>0.25266356996410644</v>
      </c>
      <c r="Q14" s="33">
        <f t="shared" si="7"/>
        <v>6.5313532835721517</v>
      </c>
      <c r="R14" s="37">
        <f t="shared" si="8"/>
        <v>0</v>
      </c>
      <c r="S14" s="4"/>
    </row>
    <row r="15" spans="1:26" x14ac:dyDescent="0.25">
      <c r="A15" s="31">
        <v>8</v>
      </c>
      <c r="B15" s="31">
        <v>8</v>
      </c>
      <c r="C15" s="31">
        <v>37</v>
      </c>
      <c r="D15" s="35">
        <v>0.21082528134536127</v>
      </c>
      <c r="E15" s="35">
        <v>942.35</v>
      </c>
      <c r="F15" s="31">
        <v>6.25E-2</v>
      </c>
      <c r="G15" s="31">
        <v>940</v>
      </c>
      <c r="H15" s="33">
        <v>0.11788617899999999</v>
      </c>
      <c r="I15" s="36">
        <f t="shared" si="1"/>
        <v>0.17247313424304075</v>
      </c>
      <c r="J15" s="36">
        <f t="shared" si="2"/>
        <v>0.56846720969077591</v>
      </c>
      <c r="K15" s="36">
        <f t="shared" si="3"/>
        <v>0.10008720829078843</v>
      </c>
      <c r="L15" s="36">
        <f t="shared" si="4"/>
        <v>0.53986245467922822</v>
      </c>
      <c r="M15" s="36">
        <f t="shared" si="5"/>
        <v>31.949613622771608</v>
      </c>
      <c r="N15" s="35">
        <v>43.5</v>
      </c>
      <c r="O15" s="31">
        <f t="shared" si="0"/>
        <v>133.41142546326321</v>
      </c>
      <c r="P15" s="31">
        <f t="shared" si="6"/>
        <v>0.26552612361444577</v>
      </c>
      <c r="Q15" s="33">
        <f t="shared" si="7"/>
        <v>11.550386377228392</v>
      </c>
      <c r="R15" s="37">
        <f t="shared" si="8"/>
        <v>0</v>
      </c>
      <c r="S15" s="4"/>
    </row>
    <row r="16" spans="1:26" x14ac:dyDescent="0.25">
      <c r="A16" s="31">
        <v>9</v>
      </c>
      <c r="B16" s="31">
        <v>9</v>
      </c>
      <c r="C16" s="31">
        <v>19</v>
      </c>
      <c r="D16" s="35">
        <v>0.21088638595055306</v>
      </c>
      <c r="E16" s="35">
        <v>937.75</v>
      </c>
      <c r="F16" s="31">
        <v>6.25E-2</v>
      </c>
      <c r="G16" s="31">
        <v>940</v>
      </c>
      <c r="H16" s="33">
        <v>4.0650407E-2</v>
      </c>
      <c r="I16" s="36">
        <f t="shared" si="1"/>
        <v>2.4649997228275135E-2</v>
      </c>
      <c r="J16" s="36">
        <f t="shared" si="2"/>
        <v>0.50983293031132859</v>
      </c>
      <c r="K16" s="36">
        <f t="shared" si="3"/>
        <v>-1.7868802211108696E-2</v>
      </c>
      <c r="L16" s="36">
        <f t="shared" si="4"/>
        <v>0.49287175863410293</v>
      </c>
      <c r="M16" s="36">
        <f t="shared" si="5"/>
        <v>15.971965230269802</v>
      </c>
      <c r="N16" s="35">
        <v>23</v>
      </c>
      <c r="O16" s="31">
        <f t="shared" si="0"/>
        <v>49.393272724536594</v>
      </c>
      <c r="P16" s="31">
        <f t="shared" si="6"/>
        <v>0.30556672911870425</v>
      </c>
      <c r="Q16" s="33">
        <f t="shared" si="7"/>
        <v>7.0280347697301977</v>
      </c>
      <c r="R16" s="37">
        <f t="shared" si="8"/>
        <v>0</v>
      </c>
      <c r="S16" s="4"/>
    </row>
    <row r="17" spans="1:19" x14ac:dyDescent="0.25">
      <c r="A17" s="31">
        <v>9</v>
      </c>
      <c r="B17" s="31">
        <v>9</v>
      </c>
      <c r="C17" s="31">
        <v>37</v>
      </c>
      <c r="D17" s="35">
        <v>0.21088638595055306</v>
      </c>
      <c r="E17" s="35">
        <v>937.75</v>
      </c>
      <c r="F17" s="31">
        <v>6.25E-2</v>
      </c>
      <c r="G17" s="31">
        <v>940</v>
      </c>
      <c r="H17" s="33">
        <v>0.113821138</v>
      </c>
      <c r="I17" s="36">
        <f t="shared" si="1"/>
        <v>0.10187731657214388</v>
      </c>
      <c r="J17" s="36">
        <f t="shared" si="2"/>
        <v>0.54057297249013692</v>
      </c>
      <c r="K17" s="36">
        <f t="shared" si="3"/>
        <v>3.0729757337905769E-2</v>
      </c>
      <c r="L17" s="36">
        <f t="shared" si="4"/>
        <v>0.51225747027993718</v>
      </c>
      <c r="M17" s="36">
        <f t="shared" si="5"/>
        <v>28.813589202315541</v>
      </c>
      <c r="N17" s="35">
        <v>40.5</v>
      </c>
      <c r="O17" s="31">
        <f t="shared" si="0"/>
        <v>136.57219733223593</v>
      </c>
      <c r="P17" s="31">
        <f t="shared" si="6"/>
        <v>0.2885533530292459</v>
      </c>
      <c r="Q17" s="33">
        <f t="shared" si="7"/>
        <v>11.686410797684459</v>
      </c>
      <c r="R17" s="37">
        <f t="shared" si="8"/>
        <v>0</v>
      </c>
      <c r="S17" s="4"/>
    </row>
    <row r="18" spans="1:19" x14ac:dyDescent="0.25">
      <c r="A18" s="31">
        <v>10</v>
      </c>
      <c r="B18" s="31">
        <v>10</v>
      </c>
      <c r="C18" s="31">
        <v>19</v>
      </c>
      <c r="D18" s="35">
        <v>0.21121072339305308</v>
      </c>
      <c r="E18" s="35">
        <v>949</v>
      </c>
      <c r="F18" s="31">
        <v>6.25E-2</v>
      </c>
      <c r="G18" s="31">
        <v>940</v>
      </c>
      <c r="H18" s="33">
        <v>3.6585366000000001E-2</v>
      </c>
      <c r="I18" s="36">
        <f t="shared" si="1"/>
        <v>0.31267042150889979</v>
      </c>
      <c r="J18" s="36">
        <f t="shared" si="2"/>
        <v>0.62273446509291752</v>
      </c>
      <c r="K18" s="36">
        <f t="shared" si="3"/>
        <v>0.27227150979270015</v>
      </c>
      <c r="L18" s="36">
        <f t="shared" si="4"/>
        <v>0.60729336956040081</v>
      </c>
      <c r="M18" s="36">
        <f t="shared" si="5"/>
        <v>21.423059220265259</v>
      </c>
      <c r="N18" s="35">
        <v>27.15</v>
      </c>
      <c r="O18" s="31">
        <f t="shared" si="0"/>
        <v>32.797850694588746</v>
      </c>
      <c r="P18" s="31">
        <f t="shared" si="6"/>
        <v>0.21093704529409724</v>
      </c>
      <c r="Q18" s="33">
        <f t="shared" si="7"/>
        <v>5.7269407797347398</v>
      </c>
      <c r="R18" s="37">
        <f t="shared" si="8"/>
        <v>0</v>
      </c>
      <c r="S18" s="4"/>
    </row>
    <row r="19" spans="1:19" x14ac:dyDescent="0.25">
      <c r="A19" s="31">
        <v>10</v>
      </c>
      <c r="B19" s="31">
        <v>10</v>
      </c>
      <c r="C19" s="31">
        <v>37</v>
      </c>
      <c r="D19" s="35">
        <v>0.21121072339305308</v>
      </c>
      <c r="E19" s="35">
        <v>949</v>
      </c>
      <c r="F19" s="31">
        <v>6.25E-2</v>
      </c>
      <c r="G19" s="31">
        <v>940</v>
      </c>
      <c r="H19" s="33">
        <v>0.109756098</v>
      </c>
      <c r="I19" s="36">
        <f t="shared" si="1"/>
        <v>0.26920092432542153</v>
      </c>
      <c r="J19" s="36">
        <f t="shared" si="2"/>
        <v>0.60611246549470976</v>
      </c>
      <c r="K19" s="36">
        <f t="shared" si="3"/>
        <v>0.19922795666247417</v>
      </c>
      <c r="L19" s="36">
        <f t="shared" si="4"/>
        <v>0.57895778425319078</v>
      </c>
      <c r="M19" s="36">
        <f t="shared" si="5"/>
        <v>34.700855954369331</v>
      </c>
      <c r="N19" s="35">
        <v>45.65</v>
      </c>
      <c r="O19" s="31">
        <f t="shared" si="0"/>
        <v>119.88375533196951</v>
      </c>
      <c r="P19" s="31">
        <f t="shared" si="6"/>
        <v>0.23984981480023368</v>
      </c>
      <c r="Q19" s="33">
        <f t="shared" si="7"/>
        <v>10.949144045630668</v>
      </c>
      <c r="R19" s="37">
        <f t="shared" si="8"/>
        <v>0</v>
      </c>
      <c r="S19" s="4"/>
    </row>
    <row r="20" spans="1:19" x14ac:dyDescent="0.25">
      <c r="A20" s="31">
        <v>11</v>
      </c>
      <c r="B20" s="31">
        <v>11</v>
      </c>
      <c r="C20" s="31">
        <v>19</v>
      </c>
      <c r="D20" s="35">
        <v>0.21075399890190574</v>
      </c>
      <c r="E20" s="35">
        <v>949.15</v>
      </c>
      <c r="F20" s="31">
        <v>6.25E-2</v>
      </c>
      <c r="G20" s="31">
        <v>940</v>
      </c>
      <c r="H20" s="33">
        <v>3.2520325000000003E-2</v>
      </c>
      <c r="I20" s="36">
        <f t="shared" si="1"/>
        <v>0.32736127164486256</v>
      </c>
      <c r="J20" s="36">
        <f t="shared" si="2"/>
        <v>0.62830267256825667</v>
      </c>
      <c r="K20" s="36">
        <f t="shared" si="3"/>
        <v>0.28935517552471524</v>
      </c>
      <c r="L20" s="36">
        <f t="shared" si="4"/>
        <v>0.61384520339511028</v>
      </c>
      <c r="M20" s="36">
        <f t="shared" si="5"/>
        <v>20.510593094313663</v>
      </c>
      <c r="N20" s="35">
        <v>26.4</v>
      </c>
      <c r="O20" s="31">
        <f t="shared" si="0"/>
        <v>34.685113700745902</v>
      </c>
      <c r="P20" s="31">
        <f t="shared" si="6"/>
        <v>0.22308359491236121</v>
      </c>
      <c r="Q20" s="33">
        <f t="shared" si="7"/>
        <v>5.8894069056863358</v>
      </c>
      <c r="R20" s="37">
        <f t="shared" si="8"/>
        <v>0</v>
      </c>
      <c r="S20" s="4"/>
    </row>
    <row r="21" spans="1:19" x14ac:dyDescent="0.25">
      <c r="A21" s="31">
        <v>11</v>
      </c>
      <c r="B21" s="31">
        <v>11</v>
      </c>
      <c r="C21" s="31">
        <v>37</v>
      </c>
      <c r="D21" s="35">
        <v>0.21075399890190574</v>
      </c>
      <c r="E21" s="35">
        <v>949.15</v>
      </c>
      <c r="F21" s="31">
        <v>6.25E-2</v>
      </c>
      <c r="G21" s="31">
        <v>940</v>
      </c>
      <c r="H21" s="33">
        <v>0.105691057</v>
      </c>
      <c r="I21" s="36">
        <f t="shared" si="1"/>
        <v>0.27205017279219201</v>
      </c>
      <c r="J21" s="36">
        <f t="shared" si="2"/>
        <v>0.60720827933810217</v>
      </c>
      <c r="K21" s="36">
        <f t="shared" si="3"/>
        <v>0.2035337083783883</v>
      </c>
      <c r="L21" s="36">
        <f t="shared" si="4"/>
        <v>0.58064104922508908</v>
      </c>
      <c r="M21" s="36">
        <f t="shared" si="5"/>
        <v>34.122673415278086</v>
      </c>
      <c r="N21" s="35">
        <v>44.95</v>
      </c>
      <c r="O21" s="31">
        <f t="shared" si="0"/>
        <v>117.23100097222596</v>
      </c>
      <c r="P21" s="31">
        <f t="shared" si="6"/>
        <v>0.2408748962118335</v>
      </c>
      <c r="Q21" s="33">
        <f t="shared" si="7"/>
        <v>10.827326584721916</v>
      </c>
      <c r="R21" s="37">
        <f t="shared" si="8"/>
        <v>0</v>
      </c>
      <c r="S21" s="4"/>
    </row>
    <row r="22" spans="1:19" x14ac:dyDescent="0.25">
      <c r="A22" s="31">
        <v>12</v>
      </c>
      <c r="B22" s="31">
        <v>12</v>
      </c>
      <c r="C22" s="31">
        <v>19</v>
      </c>
      <c r="D22" s="35">
        <v>0.21250419244276761</v>
      </c>
      <c r="E22" s="35">
        <v>922.95</v>
      </c>
      <c r="F22" s="31">
        <v>6.25E-2</v>
      </c>
      <c r="G22" s="31">
        <v>940</v>
      </c>
      <c r="H22" s="33">
        <v>2.8455285E-2</v>
      </c>
      <c r="I22" s="36">
        <f t="shared" si="1"/>
        <v>-0.44310559695758039</v>
      </c>
      <c r="J22" s="36">
        <f t="shared" si="2"/>
        <v>0.32884467852031873</v>
      </c>
      <c r="K22" s="36">
        <f t="shared" si="3"/>
        <v>-0.47895227972003085</v>
      </c>
      <c r="L22" s="36">
        <f t="shared" si="4"/>
        <v>0.31598628876990636</v>
      </c>
      <c r="M22" s="36">
        <f t="shared" si="5"/>
        <v>7.0078645852477734</v>
      </c>
      <c r="N22" s="35">
        <v>14.6</v>
      </c>
      <c r="O22" s="31">
        <f t="shared" si="0"/>
        <v>57.640520155934958</v>
      </c>
      <c r="P22" s="31">
        <f t="shared" si="6"/>
        <v>0.52000927498302918</v>
      </c>
      <c r="Q22" s="33">
        <f t="shared" si="7"/>
        <v>7.5921354147522262</v>
      </c>
      <c r="R22" s="37">
        <f t="shared" si="8"/>
        <v>0</v>
      </c>
      <c r="S22" s="4"/>
    </row>
    <row r="23" spans="1:19" x14ac:dyDescent="0.25">
      <c r="A23" s="31">
        <v>12</v>
      </c>
      <c r="B23" s="31">
        <v>12</v>
      </c>
      <c r="C23" s="31">
        <v>37</v>
      </c>
      <c r="D23" s="35">
        <v>0.21250419244276761</v>
      </c>
      <c r="E23" s="35">
        <v>922.95</v>
      </c>
      <c r="F23" s="31">
        <v>6.25E-2</v>
      </c>
      <c r="G23" s="31">
        <v>940</v>
      </c>
      <c r="H23" s="33">
        <v>0.101626016</v>
      </c>
      <c r="I23" s="36">
        <f t="shared" si="1"/>
        <v>-0.14257486460725602</v>
      </c>
      <c r="J23" s="36">
        <f t="shared" si="2"/>
        <v>0.44331297489176413</v>
      </c>
      <c r="K23" s="36">
        <f t="shared" si="3"/>
        <v>-0.21031872678546332</v>
      </c>
      <c r="L23" s="36">
        <f t="shared" si="4"/>
        <v>0.41670946014293753</v>
      </c>
      <c r="M23" s="36">
        <f t="shared" si="5"/>
        <v>19.928908681742371</v>
      </c>
      <c r="N23" s="35">
        <v>30.6</v>
      </c>
      <c r="O23" s="31">
        <f t="shared" si="0"/>
        <v>113.87218992259338</v>
      </c>
      <c r="P23" s="31">
        <f t="shared" si="6"/>
        <v>0.3487284744528637</v>
      </c>
      <c r="Q23" s="33">
        <f t="shared" si="7"/>
        <v>10.671091318257631</v>
      </c>
      <c r="R23" s="37">
        <f t="shared" si="8"/>
        <v>0</v>
      </c>
      <c r="S23" s="4"/>
    </row>
    <row r="24" spans="1:19" x14ac:dyDescent="0.25">
      <c r="A24" s="31">
        <v>13</v>
      </c>
      <c r="B24" s="31">
        <v>13</v>
      </c>
      <c r="C24" s="31">
        <v>19</v>
      </c>
      <c r="D24" s="35">
        <v>0.21227582984009949</v>
      </c>
      <c r="E24" s="35">
        <v>924.5</v>
      </c>
      <c r="F24" s="31">
        <v>6.25E-2</v>
      </c>
      <c r="G24" s="31">
        <v>940</v>
      </c>
      <c r="H24" s="33">
        <v>2.4390243999999998E-2</v>
      </c>
      <c r="I24" s="36">
        <f t="shared" si="1"/>
        <v>-0.43897643519941937</v>
      </c>
      <c r="J24" s="36">
        <f t="shared" si="2"/>
        <v>0.33033930559579494</v>
      </c>
      <c r="K24" s="36">
        <f t="shared" si="3"/>
        <v>-0.47212835016987714</v>
      </c>
      <c r="L24" s="36">
        <f t="shared" si="4"/>
        <v>0.3184175889214198</v>
      </c>
      <c r="M24" s="36">
        <f t="shared" si="5"/>
        <v>6.5420759556326971</v>
      </c>
      <c r="N24" s="35">
        <v>14.85</v>
      </c>
      <c r="O24" s="31">
        <f t="shared" si="0"/>
        <v>69.021601926976359</v>
      </c>
      <c r="P24" s="31">
        <f t="shared" si="6"/>
        <v>0.55945616460385872</v>
      </c>
      <c r="Q24" s="33">
        <f t="shared" si="7"/>
        <v>8.3079240443673026</v>
      </c>
      <c r="R24" s="37">
        <f t="shared" si="8"/>
        <v>0</v>
      </c>
      <c r="S24" s="4"/>
    </row>
    <row r="25" spans="1:19" x14ac:dyDescent="0.25">
      <c r="A25" s="31">
        <v>13</v>
      </c>
      <c r="B25" s="31">
        <v>13</v>
      </c>
      <c r="C25" s="31">
        <v>37</v>
      </c>
      <c r="D25" s="35">
        <v>0.21227582984009949</v>
      </c>
      <c r="E25" s="35">
        <v>924.5</v>
      </c>
      <c r="F25" s="31">
        <v>6.25E-2</v>
      </c>
      <c r="G25" s="31">
        <v>940</v>
      </c>
      <c r="H25" s="33">
        <v>9.7560975999999994E-2</v>
      </c>
      <c r="I25" s="36">
        <f t="shared" si="1"/>
        <v>-0.1256513313314957</v>
      </c>
      <c r="J25" s="36">
        <f t="shared" si="2"/>
        <v>0.45000396419558741</v>
      </c>
      <c r="K25" s="36">
        <f t="shared" si="3"/>
        <v>-0.19195516127241125</v>
      </c>
      <c r="L25" s="36">
        <f t="shared" si="4"/>
        <v>0.42388866415958271</v>
      </c>
      <c r="M25" s="36">
        <f t="shared" si="5"/>
        <v>19.995534054467669</v>
      </c>
      <c r="N25" s="35">
        <v>30.8</v>
      </c>
      <c r="O25" s="31">
        <f t="shared" si="0"/>
        <v>116.73648436816787</v>
      </c>
      <c r="P25" s="31">
        <f t="shared" si="6"/>
        <v>0.35079434888091987</v>
      </c>
      <c r="Q25" s="33">
        <f t="shared" si="7"/>
        <v>10.804465945532332</v>
      </c>
      <c r="R25" s="37">
        <f t="shared" si="8"/>
        <v>0</v>
      </c>
      <c r="S25" s="4"/>
    </row>
    <row r="26" spans="1:19" x14ac:dyDescent="0.25">
      <c r="A26" s="31">
        <v>14</v>
      </c>
      <c r="B26" s="31">
        <v>14</v>
      </c>
      <c r="C26" s="31">
        <v>19</v>
      </c>
      <c r="D26" s="35">
        <v>0.21240430831757928</v>
      </c>
      <c r="E26" s="35">
        <v>919.7</v>
      </c>
      <c r="F26" s="31">
        <v>6.25E-2</v>
      </c>
      <c r="G26" s="31">
        <v>940</v>
      </c>
      <c r="H26" s="33">
        <v>2.0325203E-2</v>
      </c>
      <c r="I26" s="36">
        <f t="shared" si="1"/>
        <v>-0.66388295802325503</v>
      </c>
      <c r="J26" s="36">
        <f t="shared" si="2"/>
        <v>0.25338261221941338</v>
      </c>
      <c r="K26" s="36">
        <f t="shared" si="3"/>
        <v>-0.6941646939232089</v>
      </c>
      <c r="L26" s="36">
        <f t="shared" si="4"/>
        <v>0.24378946557107745</v>
      </c>
      <c r="M26" s="36">
        <f t="shared" si="5"/>
        <v>4.164816381873635</v>
      </c>
      <c r="N26" s="35">
        <v>13.15</v>
      </c>
      <c r="O26" s="31">
        <f t="shared" si="0"/>
        <v>80.733524651446402</v>
      </c>
      <c r="P26" s="31">
        <f t="shared" si="6"/>
        <v>0.68328392533280347</v>
      </c>
      <c r="Q26" s="33">
        <f t="shared" si="7"/>
        <v>8.9851836181263653</v>
      </c>
      <c r="R26" s="37">
        <f t="shared" si="8"/>
        <v>0</v>
      </c>
      <c r="S26" s="4"/>
    </row>
    <row r="27" spans="1:19" x14ac:dyDescent="0.25">
      <c r="A27" s="31">
        <v>14</v>
      </c>
      <c r="B27" s="31">
        <v>14</v>
      </c>
      <c r="C27" s="31">
        <v>37</v>
      </c>
      <c r="D27" s="35">
        <v>0.21240430831757928</v>
      </c>
      <c r="E27" s="35">
        <v>919.7</v>
      </c>
      <c r="F27" s="31">
        <v>6.25E-2</v>
      </c>
      <c r="G27" s="31">
        <v>940</v>
      </c>
      <c r="H27" s="33">
        <v>9.3495935000000002E-2</v>
      </c>
      <c r="I27" s="36">
        <f t="shared" si="1"/>
        <v>-0.21370915343052174</v>
      </c>
      <c r="J27" s="36">
        <f t="shared" si="2"/>
        <v>0.41538693642145347</v>
      </c>
      <c r="K27" s="36">
        <f t="shared" si="3"/>
        <v>-0.27865624180302423</v>
      </c>
      <c r="L27" s="36">
        <f t="shared" si="4"/>
        <v>0.39025432337484089</v>
      </c>
      <c r="M27" s="36">
        <f t="shared" si="5"/>
        <v>17.329673091293955</v>
      </c>
      <c r="N27" s="35">
        <v>28.2</v>
      </c>
      <c r="O27" s="31">
        <f t="shared" si="0"/>
        <v>118.1640071021387</v>
      </c>
      <c r="P27" s="31">
        <f t="shared" si="6"/>
        <v>0.38547258541510798</v>
      </c>
      <c r="Q27" s="33">
        <f t="shared" si="7"/>
        <v>10.870326908706044</v>
      </c>
      <c r="R27" s="37">
        <f t="shared" si="8"/>
        <v>0</v>
      </c>
      <c r="S27" s="4"/>
    </row>
    <row r="28" spans="1:19" x14ac:dyDescent="0.25">
      <c r="A28" s="31">
        <v>15</v>
      </c>
      <c r="B28" s="31">
        <v>15</v>
      </c>
      <c r="C28" s="31">
        <v>19</v>
      </c>
      <c r="D28" s="35">
        <v>0.2073578433612398</v>
      </c>
      <c r="E28" s="35">
        <v>931.3</v>
      </c>
      <c r="F28" s="31">
        <v>6.25E-2</v>
      </c>
      <c r="G28" s="31">
        <v>940</v>
      </c>
      <c r="H28" s="33">
        <v>1.6260163000000001E-2</v>
      </c>
      <c r="I28" s="36">
        <f t="shared" si="1"/>
        <v>-0.30000726772681457</v>
      </c>
      <c r="J28" s="36">
        <f t="shared" si="2"/>
        <v>0.3820858059916159</v>
      </c>
      <c r="K28" s="36">
        <f t="shared" si="3"/>
        <v>-0.32644857449035292</v>
      </c>
      <c r="L28" s="36">
        <f t="shared" si="4"/>
        <v>0.37204249573834247</v>
      </c>
      <c r="M28" s="36">
        <f t="shared" si="5"/>
        <v>6.4717910522824127</v>
      </c>
      <c r="N28" s="35">
        <v>14.3</v>
      </c>
      <c r="O28" s="31">
        <f t="shared" si="0"/>
        <v>61.280855329125707</v>
      </c>
      <c r="P28" s="31">
        <f t="shared" si="6"/>
        <v>0.54742719914109006</v>
      </c>
      <c r="Q28" s="33">
        <f t="shared" si="7"/>
        <v>7.828208947717588</v>
      </c>
      <c r="R28" s="37">
        <f t="shared" si="8"/>
        <v>0</v>
      </c>
      <c r="S28" s="4"/>
    </row>
    <row r="29" spans="1:19" x14ac:dyDescent="0.25">
      <c r="A29" s="31">
        <v>15</v>
      </c>
      <c r="B29" s="31">
        <v>15</v>
      </c>
      <c r="C29" s="31">
        <v>37</v>
      </c>
      <c r="D29" s="35">
        <v>0.2073578433612398</v>
      </c>
      <c r="E29" s="35">
        <v>931.3</v>
      </c>
      <c r="F29" s="31">
        <v>6.25E-2</v>
      </c>
      <c r="G29" s="31">
        <v>940</v>
      </c>
      <c r="H29" s="33">
        <v>8.9430893999999997E-2</v>
      </c>
      <c r="I29" s="36">
        <f t="shared" si="1"/>
        <v>-2.8807161863881138E-2</v>
      </c>
      <c r="J29" s="36">
        <f t="shared" si="2"/>
        <v>0.4885091944552008</v>
      </c>
      <c r="K29" s="36">
        <f t="shared" si="3"/>
        <v>-9.081752197415853E-2</v>
      </c>
      <c r="L29" s="36">
        <f t="shared" si="4"/>
        <v>0.46381879353226385</v>
      </c>
      <c r="M29" s="36">
        <f t="shared" si="5"/>
        <v>21.389083109625403</v>
      </c>
      <c r="N29" s="35">
        <v>31.8</v>
      </c>
      <c r="O29" s="31">
        <f t="shared" si="0"/>
        <v>108.38719049828708</v>
      </c>
      <c r="P29" s="31">
        <f t="shared" si="6"/>
        <v>0.32738732359668543</v>
      </c>
      <c r="Q29" s="33">
        <f t="shared" si="7"/>
        <v>10.410916890374597</v>
      </c>
      <c r="R29" s="37">
        <f t="shared" si="8"/>
        <v>0</v>
      </c>
      <c r="S29" s="4"/>
    </row>
    <row r="30" spans="1:19" x14ac:dyDescent="0.25">
      <c r="A30" s="31">
        <v>16</v>
      </c>
      <c r="B30" s="31">
        <v>16</v>
      </c>
      <c r="C30" s="31">
        <v>19</v>
      </c>
      <c r="D30" s="35">
        <v>0.21373173127253217</v>
      </c>
      <c r="E30" s="35">
        <v>971.5</v>
      </c>
      <c r="F30" s="31">
        <v>6.25E-2</v>
      </c>
      <c r="G30" s="31">
        <v>940</v>
      </c>
      <c r="H30" s="33">
        <v>1.2195121999999999E-2</v>
      </c>
      <c r="I30" s="36">
        <f t="shared" si="1"/>
        <v>1.4406022284235234</v>
      </c>
      <c r="J30" s="36">
        <f t="shared" si="2"/>
        <v>0.9251514547437617</v>
      </c>
      <c r="K30" s="36">
        <f t="shared" si="3"/>
        <v>1.4169995071212731</v>
      </c>
      <c r="L30" s="36">
        <f t="shared" si="4"/>
        <v>0.92175846421200547</v>
      </c>
      <c r="M30" s="36">
        <f t="shared" si="5"/>
        <v>32.99183652838849</v>
      </c>
      <c r="N30" s="35">
        <v>32.6</v>
      </c>
      <c r="O30" s="31">
        <f t="shared" si="0"/>
        <v>0.15353586497954247</v>
      </c>
      <c r="P30" s="31">
        <f t="shared" si="6"/>
        <v>1.201952541068982E-2</v>
      </c>
      <c r="Q30" s="33">
        <f t="shared" si="7"/>
        <v>-0.39183652838848815</v>
      </c>
      <c r="R30" s="37">
        <f t="shared" si="8"/>
        <v>1</v>
      </c>
      <c r="S30" s="4"/>
    </row>
    <row r="31" spans="1:19" x14ac:dyDescent="0.25">
      <c r="A31" s="31">
        <v>16</v>
      </c>
      <c r="B31" s="31">
        <v>16</v>
      </c>
      <c r="C31" s="31">
        <v>37</v>
      </c>
      <c r="D31" s="35">
        <v>0.21373173127253217</v>
      </c>
      <c r="E31" s="35">
        <v>971.5</v>
      </c>
      <c r="F31" s="31">
        <v>6.25E-2</v>
      </c>
      <c r="G31" s="31">
        <v>940</v>
      </c>
      <c r="H31" s="33">
        <v>8.5365854000000005E-2</v>
      </c>
      <c r="I31" s="36">
        <f t="shared" si="1"/>
        <v>0.64449234699751801</v>
      </c>
      <c r="J31" s="36">
        <f t="shared" si="2"/>
        <v>0.74037189065748077</v>
      </c>
      <c r="K31" s="36">
        <f t="shared" si="3"/>
        <v>0.58204541616739747</v>
      </c>
      <c r="L31" s="36">
        <f t="shared" si="4"/>
        <v>0.71973195499711506</v>
      </c>
      <c r="M31" s="36">
        <f t="shared" si="5"/>
        <v>46.323273140271567</v>
      </c>
      <c r="N31" s="35">
        <v>52.35</v>
      </c>
      <c r="O31" s="31">
        <f t="shared" si="0"/>
        <v>36.321436641772152</v>
      </c>
      <c r="P31" s="31">
        <f t="shared" si="6"/>
        <v>0.11512372224887171</v>
      </c>
      <c r="Q31" s="33">
        <f t="shared" si="7"/>
        <v>6.0267268597284342</v>
      </c>
      <c r="R31" s="37">
        <f t="shared" si="8"/>
        <v>0</v>
      </c>
      <c r="S31" s="4"/>
    </row>
    <row r="32" spans="1:19" x14ac:dyDescent="0.25">
      <c r="A32" s="31">
        <v>17</v>
      </c>
      <c r="B32" s="31">
        <v>17</v>
      </c>
      <c r="C32" s="31">
        <v>19</v>
      </c>
      <c r="D32" s="35">
        <v>0.21380243159560919</v>
      </c>
      <c r="E32" s="35">
        <v>983.25</v>
      </c>
      <c r="F32" s="31">
        <v>6.25E-2</v>
      </c>
      <c r="G32" s="31">
        <v>940</v>
      </c>
      <c r="H32" s="33">
        <v>8.1300810000000008E-3</v>
      </c>
      <c r="I32" s="36">
        <f t="shared" si="1"/>
        <v>2.3694203190861263</v>
      </c>
      <c r="J32" s="36">
        <f t="shared" si="2"/>
        <v>0.9910920032299908</v>
      </c>
      <c r="K32" s="36">
        <f t="shared" si="3"/>
        <v>2.3501424034039857</v>
      </c>
      <c r="L32" s="36">
        <f t="shared" si="4"/>
        <v>0.99061688502468737</v>
      </c>
      <c r="M32" s="36">
        <f t="shared" si="5"/>
        <v>43.784380546026341</v>
      </c>
      <c r="N32" s="35">
        <v>42.35</v>
      </c>
      <c r="O32" s="31">
        <f t="shared" si="0"/>
        <v>2.0574475508188206</v>
      </c>
      <c r="P32" s="31">
        <f t="shared" si="6"/>
        <v>3.3869670508296097E-2</v>
      </c>
      <c r="Q32" s="33">
        <f t="shared" si="7"/>
        <v>-1.4343805460263397</v>
      </c>
      <c r="R32" s="37">
        <f t="shared" si="8"/>
        <v>1</v>
      </c>
      <c r="S32" s="4"/>
    </row>
    <row r="33" spans="1:19" x14ac:dyDescent="0.25">
      <c r="A33" s="31">
        <v>17</v>
      </c>
      <c r="B33" s="31">
        <v>17</v>
      </c>
      <c r="C33" s="31">
        <v>37</v>
      </c>
      <c r="D33" s="35">
        <v>0.21380243159560919</v>
      </c>
      <c r="E33" s="35">
        <v>983.25</v>
      </c>
      <c r="F33" s="31">
        <v>6.25E-2</v>
      </c>
      <c r="G33" s="31">
        <v>940</v>
      </c>
      <c r="H33" s="33">
        <v>8.1300813E-2</v>
      </c>
      <c r="I33" s="36">
        <f t="shared" si="1"/>
        <v>0.85172602840535239</v>
      </c>
      <c r="J33" s="36">
        <f t="shared" si="2"/>
        <v>0.8028169146508376</v>
      </c>
      <c r="K33" s="36">
        <f t="shared" si="3"/>
        <v>0.79076390518435802</v>
      </c>
      <c r="L33" s="36">
        <f t="shared" si="4"/>
        <v>0.78545911172159144</v>
      </c>
      <c r="M33" s="36">
        <f t="shared" si="5"/>
        <v>54.780335497921783</v>
      </c>
      <c r="N33" s="35">
        <v>58.85</v>
      </c>
      <c r="O33" s="31">
        <f t="shared" si="0"/>
        <v>16.562169159475555</v>
      </c>
      <c r="P33" s="31">
        <f t="shared" si="6"/>
        <v>6.9153177605407276E-2</v>
      </c>
      <c r="Q33" s="33">
        <f t="shared" si="7"/>
        <v>4.0696645020782185</v>
      </c>
      <c r="R33" s="37">
        <f t="shared" si="8"/>
        <v>0</v>
      </c>
      <c r="S33" s="4"/>
    </row>
    <row r="34" spans="1:19" x14ac:dyDescent="0.25">
      <c r="A34" s="31">
        <v>18</v>
      </c>
      <c r="B34" s="31">
        <v>18</v>
      </c>
      <c r="C34" s="31">
        <v>19</v>
      </c>
      <c r="D34" s="35">
        <v>0.21485303718446197</v>
      </c>
      <c r="E34" s="35">
        <v>966.35</v>
      </c>
      <c r="F34" s="31">
        <v>6.25E-2</v>
      </c>
      <c r="G34" s="31">
        <v>940</v>
      </c>
      <c r="H34" s="33">
        <v>4.0650410000000001E-3</v>
      </c>
      <c r="I34" s="36">
        <f t="shared" si="1"/>
        <v>2.0435844042086955</v>
      </c>
      <c r="J34" s="36">
        <f t="shared" si="2"/>
        <v>0.97950268935986318</v>
      </c>
      <c r="K34" s="36">
        <f t="shared" si="3"/>
        <v>2.0298858742956845</v>
      </c>
      <c r="L34" s="36">
        <f t="shared" si="4"/>
        <v>0.97881592937184003</v>
      </c>
      <c r="M34" s="36">
        <f t="shared" si="5"/>
        <v>26.689182514971549</v>
      </c>
      <c r="N34" s="35">
        <v>24.15</v>
      </c>
      <c r="O34" s="31">
        <f t="shared" si="0"/>
        <v>6.4474478443372467</v>
      </c>
      <c r="P34" s="31">
        <f t="shared" si="6"/>
        <v>0.10514213312511596</v>
      </c>
      <c r="Q34" s="33">
        <f t="shared" si="7"/>
        <v>-2.5391825149715501</v>
      </c>
      <c r="R34" s="37">
        <f t="shared" si="8"/>
        <v>1</v>
      </c>
      <c r="S34" s="4"/>
    </row>
    <row r="35" spans="1:19" x14ac:dyDescent="0.25">
      <c r="A35" s="31">
        <v>18</v>
      </c>
      <c r="B35" s="31">
        <v>18</v>
      </c>
      <c r="C35" s="31">
        <v>37</v>
      </c>
      <c r="D35" s="35">
        <v>0.21485303718446197</v>
      </c>
      <c r="E35" s="35">
        <v>966.35</v>
      </c>
      <c r="F35" s="31">
        <v>6.25E-2</v>
      </c>
      <c r="G35" s="31">
        <v>940</v>
      </c>
      <c r="H35" s="33">
        <v>7.7235771999999994E-2</v>
      </c>
      <c r="I35" s="36">
        <f t="shared" si="1"/>
        <v>0.57370340768403794</v>
      </c>
      <c r="J35" s="36">
        <f t="shared" si="2"/>
        <v>0.71691573902425754</v>
      </c>
      <c r="K35" s="36">
        <f t="shared" si="3"/>
        <v>0.5139929028239818</v>
      </c>
      <c r="L35" s="36">
        <f t="shared" si="4"/>
        <v>0.69637152366524635</v>
      </c>
      <c r="M35" s="36">
        <f t="shared" si="5"/>
        <v>41.354534275125616</v>
      </c>
      <c r="N35" s="35">
        <v>47.7</v>
      </c>
      <c r="O35" s="31">
        <f t="shared" si="0"/>
        <v>40.264935265555629</v>
      </c>
      <c r="P35" s="31">
        <f t="shared" si="6"/>
        <v>0.13302863154872929</v>
      </c>
      <c r="Q35" s="33">
        <f t="shared" si="7"/>
        <v>6.3454657248743871</v>
      </c>
      <c r="R35" s="37">
        <f t="shared" si="8"/>
        <v>0</v>
      </c>
      <c r="S35" s="4"/>
    </row>
    <row r="36" spans="1:19" x14ac:dyDescent="0.25">
      <c r="A36" s="31">
        <v>19</v>
      </c>
      <c r="B36" s="31">
        <v>19</v>
      </c>
      <c r="C36" s="31">
        <v>37</v>
      </c>
      <c r="D36" s="35">
        <v>0.21323847202983176</v>
      </c>
      <c r="E36" s="35">
        <v>965.9</v>
      </c>
      <c r="F36" s="31">
        <v>6.25E-2</v>
      </c>
      <c r="G36" s="31">
        <v>940</v>
      </c>
      <c r="H36" s="33">
        <v>7.3170732000000002E-2</v>
      </c>
      <c r="I36" s="36">
        <f t="shared" si="1"/>
        <v>0.57934243439125643</v>
      </c>
      <c r="J36" s="36">
        <f t="shared" si="2"/>
        <v>0.71882093089674137</v>
      </c>
      <c r="K36" s="36">
        <f t="shared" si="3"/>
        <v>0.52166123772424011</v>
      </c>
      <c r="L36" s="36">
        <f t="shared" si="4"/>
        <v>0.69904689111570262</v>
      </c>
      <c r="M36" s="36">
        <f t="shared" si="5"/>
        <v>40.203247813159464</v>
      </c>
      <c r="N36" s="35">
        <v>44.7</v>
      </c>
      <c r="O36" s="31">
        <f t="shared" si="0"/>
        <v>20.220780229855166</v>
      </c>
      <c r="P36" s="31">
        <f t="shared" si="6"/>
        <v>0.10059848292708139</v>
      </c>
      <c r="Q36" s="33">
        <f t="shared" si="7"/>
        <v>4.4967521868405385</v>
      </c>
      <c r="R36" s="37">
        <f t="shared" si="8"/>
        <v>0</v>
      </c>
      <c r="S36" s="4"/>
    </row>
    <row r="37" spans="1:19" x14ac:dyDescent="0.25">
      <c r="A37" s="31">
        <v>20</v>
      </c>
      <c r="B37" s="31">
        <v>20</v>
      </c>
      <c r="C37" s="31">
        <v>37</v>
      </c>
      <c r="D37" s="35">
        <v>0.21326532404563198</v>
      </c>
      <c r="E37" s="35">
        <v>964.5</v>
      </c>
      <c r="F37" s="31">
        <v>6.25E-2</v>
      </c>
      <c r="G37" s="31">
        <v>940</v>
      </c>
      <c r="H37" s="33">
        <v>6.9105690999999997E-2</v>
      </c>
      <c r="I37" s="36">
        <f t="shared" si="1"/>
        <v>0.56401796143208771</v>
      </c>
      <c r="J37" s="36">
        <f t="shared" si="2"/>
        <v>0.71362904581360875</v>
      </c>
      <c r="K37" s="36">
        <f t="shared" si="3"/>
        <v>0.50795485555267583</v>
      </c>
      <c r="L37" s="36">
        <f t="shared" si="4"/>
        <v>0.69425749837213546</v>
      </c>
      <c r="M37" s="36">
        <f t="shared" si="5"/>
        <v>38.50574515149242</v>
      </c>
      <c r="N37" s="35">
        <v>44.45</v>
      </c>
      <c r="O37" s="31">
        <f t="shared" si="0"/>
        <v>35.334165704005912</v>
      </c>
      <c r="P37" s="31">
        <f t="shared" si="6"/>
        <v>0.13372901796417508</v>
      </c>
      <c r="Q37" s="33">
        <f t="shared" si="7"/>
        <v>5.9442548485075832</v>
      </c>
      <c r="R37" s="37">
        <f t="shared" si="8"/>
        <v>0</v>
      </c>
      <c r="S37" s="4"/>
    </row>
    <row r="38" spans="1:19" x14ac:dyDescent="0.25">
      <c r="A38" s="31">
        <v>21</v>
      </c>
      <c r="B38" s="31">
        <v>21</v>
      </c>
      <c r="C38" s="31">
        <v>37</v>
      </c>
      <c r="D38" s="35">
        <v>0.21385447374774688</v>
      </c>
      <c r="E38" s="35">
        <v>950.4</v>
      </c>
      <c r="F38" s="31">
        <v>6.25E-2</v>
      </c>
      <c r="G38" s="31">
        <v>940</v>
      </c>
      <c r="H38" s="33">
        <v>6.5040650000000005E-2</v>
      </c>
      <c r="I38" s="36">
        <f t="shared" si="1"/>
        <v>0.30354888201613273</v>
      </c>
      <c r="J38" s="36">
        <f t="shared" si="2"/>
        <v>0.61926419945323175</v>
      </c>
      <c r="K38" s="36">
        <f t="shared" si="3"/>
        <v>0.24900942920817715</v>
      </c>
      <c r="L38" s="36">
        <f t="shared" si="4"/>
        <v>0.59832325617270654</v>
      </c>
      <c r="M38" s="36">
        <f t="shared" si="5"/>
        <v>28.406469588769596</v>
      </c>
      <c r="N38" s="35">
        <v>33.25</v>
      </c>
      <c r="O38" s="31">
        <f t="shared" si="0"/>
        <v>23.459786844513765</v>
      </c>
      <c r="P38" s="31">
        <f t="shared" si="6"/>
        <v>0.14567008755580163</v>
      </c>
      <c r="Q38" s="33">
        <f t="shared" si="7"/>
        <v>4.8435304112304038</v>
      </c>
      <c r="R38" s="37">
        <f t="shared" si="8"/>
        <v>0</v>
      </c>
      <c r="S38" s="4"/>
    </row>
    <row r="39" spans="1:19" x14ac:dyDescent="0.25">
      <c r="A39" s="31">
        <v>22</v>
      </c>
      <c r="B39" s="31">
        <v>22</v>
      </c>
      <c r="C39" s="31">
        <v>37</v>
      </c>
      <c r="D39" s="35">
        <v>0.21397792020304585</v>
      </c>
      <c r="E39" s="35">
        <v>961.3</v>
      </c>
      <c r="F39" s="31">
        <v>6.25E-2</v>
      </c>
      <c r="G39" s="31">
        <v>940</v>
      </c>
      <c r="H39" s="33">
        <v>6.097561E-2</v>
      </c>
      <c r="I39" s="36">
        <f t="shared" si="1"/>
        <v>0.5226072969862815</v>
      </c>
      <c r="J39" s="36">
        <f t="shared" si="2"/>
        <v>0.6993762192278169</v>
      </c>
      <c r="K39" s="36">
        <f t="shared" si="3"/>
        <v>0.46976921567708718</v>
      </c>
      <c r="L39" s="36">
        <f t="shared" si="4"/>
        <v>0.6807400447420191</v>
      </c>
      <c r="M39" s="36">
        <f t="shared" si="5"/>
        <v>34.848703304475521</v>
      </c>
      <c r="N39" s="35">
        <v>40.799999999999997</v>
      </c>
      <c r="O39" s="31">
        <f t="shared" si="0"/>
        <v>35.417932358160549</v>
      </c>
      <c r="P39" s="31">
        <f t="shared" si="6"/>
        <v>0.14586511508638422</v>
      </c>
      <c r="Q39" s="33">
        <f t="shared" si="7"/>
        <v>5.9512966955244764</v>
      </c>
      <c r="R39" s="37">
        <f t="shared" si="8"/>
        <v>0</v>
      </c>
      <c r="S39" s="4"/>
    </row>
    <row r="40" spans="1:19" x14ac:dyDescent="0.25">
      <c r="A40" s="31">
        <v>23</v>
      </c>
      <c r="B40" s="31">
        <v>23</v>
      </c>
      <c r="C40" s="31">
        <v>37</v>
      </c>
      <c r="D40" s="35">
        <v>0.21477921306774467</v>
      </c>
      <c r="E40" s="35">
        <v>943.85</v>
      </c>
      <c r="F40" s="31">
        <v>6.25E-2</v>
      </c>
      <c r="G40" s="31">
        <v>940</v>
      </c>
      <c r="H40" s="33">
        <v>5.6910569000000001E-2</v>
      </c>
      <c r="I40" s="36">
        <f t="shared" si="1"/>
        <v>0.17481180489898773</v>
      </c>
      <c r="J40" s="36">
        <f t="shared" si="2"/>
        <v>0.56938624389748926</v>
      </c>
      <c r="K40" s="36">
        <f t="shared" si="3"/>
        <v>0.12357421294774709</v>
      </c>
      <c r="L40" s="36">
        <f t="shared" si="4"/>
        <v>0.54917379447665127</v>
      </c>
      <c r="M40" s="36">
        <f t="shared" si="5"/>
        <v>23.024738179828546</v>
      </c>
      <c r="N40" s="35">
        <v>27.5</v>
      </c>
      <c r="O40" s="31">
        <f t="shared" si="0"/>
        <v>20.027968359084316</v>
      </c>
      <c r="P40" s="31">
        <f t="shared" si="6"/>
        <v>0.16273679346078015</v>
      </c>
      <c r="Q40" s="33">
        <f t="shared" si="7"/>
        <v>4.475261820171454</v>
      </c>
      <c r="R40" s="37">
        <f t="shared" si="8"/>
        <v>0</v>
      </c>
      <c r="S40" s="4"/>
    </row>
    <row r="41" spans="1:19" x14ac:dyDescent="0.25">
      <c r="A41" s="31">
        <v>24</v>
      </c>
      <c r="B41" s="31">
        <v>24</v>
      </c>
      <c r="C41" s="31">
        <v>37</v>
      </c>
      <c r="D41" s="35">
        <v>0.22274647124538083</v>
      </c>
      <c r="E41" s="35">
        <v>904.35</v>
      </c>
      <c r="F41" s="31">
        <v>6.25E-2</v>
      </c>
      <c r="G41" s="31">
        <v>940</v>
      </c>
      <c r="H41" s="33">
        <v>5.2845528000000003E-2</v>
      </c>
      <c r="I41" s="36">
        <f t="shared" si="1"/>
        <v>-0.66496205544084719</v>
      </c>
      <c r="J41" s="36">
        <f t="shared" si="2"/>
        <v>0.25303738146313481</v>
      </c>
      <c r="K41" s="36">
        <f t="shared" si="3"/>
        <v>-0.71616735997751735</v>
      </c>
      <c r="L41" s="36">
        <f t="shared" si="4"/>
        <v>0.23694400738915269</v>
      </c>
      <c r="M41" s="36">
        <f t="shared" si="5"/>
        <v>6.8414095555438905</v>
      </c>
      <c r="N41" s="35">
        <v>13</v>
      </c>
      <c r="O41" s="31">
        <f t="shared" si="0"/>
        <v>37.9282362625461</v>
      </c>
      <c r="P41" s="31">
        <f t="shared" si="6"/>
        <v>0.47373772649662382</v>
      </c>
      <c r="Q41" s="33">
        <f t="shared" si="7"/>
        <v>6.1585904444561095</v>
      </c>
      <c r="R41" s="37">
        <f t="shared" si="8"/>
        <v>0</v>
      </c>
      <c r="S41" s="4"/>
    </row>
    <row r="42" spans="1:19" x14ac:dyDescent="0.25">
      <c r="A42" s="31">
        <v>24</v>
      </c>
      <c r="B42" s="31">
        <v>24</v>
      </c>
      <c r="C42" s="31">
        <v>60</v>
      </c>
      <c r="D42" s="35">
        <v>0.22274647124538083</v>
      </c>
      <c r="E42" s="35">
        <v>904.35</v>
      </c>
      <c r="F42" s="31">
        <v>6.25E-2</v>
      </c>
      <c r="G42" s="31">
        <v>940</v>
      </c>
      <c r="H42" s="33">
        <v>0.146341463</v>
      </c>
      <c r="I42" s="36">
        <f t="shared" si="1"/>
        <v>-0.30379539555489471</v>
      </c>
      <c r="J42" s="36">
        <f t="shared" si="2"/>
        <v>0.38064188743644556</v>
      </c>
      <c r="K42" s="36">
        <f t="shared" si="3"/>
        <v>-0.38900617322403186</v>
      </c>
      <c r="L42" s="36">
        <f t="shared" si="4"/>
        <v>0.34863578989450583</v>
      </c>
      <c r="M42" s="36">
        <f t="shared" si="5"/>
        <v>19.499599850377024</v>
      </c>
      <c r="N42" s="35">
        <v>29</v>
      </c>
      <c r="O42" s="31">
        <f t="shared" si="0"/>
        <v>90.257603002956273</v>
      </c>
      <c r="P42" s="31">
        <f t="shared" si="6"/>
        <v>0.32760000515941295</v>
      </c>
      <c r="Q42" s="33">
        <f t="shared" si="7"/>
        <v>9.5004001496229762</v>
      </c>
      <c r="R42" s="37">
        <f t="shared" si="8"/>
        <v>0</v>
      </c>
      <c r="S42" s="4"/>
    </row>
    <row r="43" spans="1:19" x14ac:dyDescent="0.25">
      <c r="A43" s="31">
        <v>25</v>
      </c>
      <c r="B43" s="31">
        <v>25</v>
      </c>
      <c r="C43" s="31">
        <v>37</v>
      </c>
      <c r="D43" s="35">
        <v>0.22137662210164019</v>
      </c>
      <c r="E43" s="35">
        <v>902.15</v>
      </c>
      <c r="F43" s="31">
        <v>6.25E-2</v>
      </c>
      <c r="G43" s="31">
        <v>940</v>
      </c>
      <c r="H43" s="33">
        <v>4.8780487999999997E-2</v>
      </c>
      <c r="I43" s="36">
        <f t="shared" si="1"/>
        <v>-0.75377442611929157</v>
      </c>
      <c r="J43" s="36">
        <f t="shared" si="2"/>
        <v>0.22549234134798563</v>
      </c>
      <c r="K43" s="36">
        <f t="shared" si="3"/>
        <v>-0.80266834264903686</v>
      </c>
      <c r="L43" s="36">
        <f t="shared" si="4"/>
        <v>0.21108322763479376</v>
      </c>
      <c r="M43" s="36">
        <f t="shared" si="5"/>
        <v>5.6136941944605212</v>
      </c>
      <c r="N43" s="35">
        <v>11.8</v>
      </c>
      <c r="O43" s="31">
        <f t="shared" si="0"/>
        <v>38.27037951965147</v>
      </c>
      <c r="P43" s="31">
        <f t="shared" si="6"/>
        <v>0.52426320385927794</v>
      </c>
      <c r="Q43" s="33">
        <f t="shared" si="7"/>
        <v>6.1863058055394795</v>
      </c>
      <c r="R43" s="37">
        <f t="shared" si="8"/>
        <v>0</v>
      </c>
      <c r="S43" s="4"/>
    </row>
    <row r="44" spans="1:19" x14ac:dyDescent="0.25">
      <c r="A44" s="31">
        <v>25</v>
      </c>
      <c r="B44" s="31">
        <v>25</v>
      </c>
      <c r="C44" s="31">
        <v>60</v>
      </c>
      <c r="D44" s="35">
        <v>0.22137662210164019</v>
      </c>
      <c r="E44" s="35">
        <v>902.15</v>
      </c>
      <c r="F44" s="31">
        <v>6.25E-2</v>
      </c>
      <c r="G44" s="31">
        <v>940</v>
      </c>
      <c r="H44" s="33">
        <v>0.14227642300000001</v>
      </c>
      <c r="I44" s="36">
        <f t="shared" si="1"/>
        <v>-0.34394856051443573</v>
      </c>
      <c r="J44" s="36">
        <f t="shared" si="2"/>
        <v>0.36544248561639087</v>
      </c>
      <c r="K44" s="36">
        <f t="shared" si="3"/>
        <v>-0.42745081965582515</v>
      </c>
      <c r="L44" s="36">
        <f t="shared" si="4"/>
        <v>0.3345254994955778</v>
      </c>
      <c r="M44" s="36">
        <f t="shared" si="5"/>
        <v>18.013784922343518</v>
      </c>
      <c r="N44" s="35">
        <v>24.8</v>
      </c>
      <c r="O44" s="31">
        <f t="shared" si="0"/>
        <v>46.052715080212181</v>
      </c>
      <c r="P44" s="31">
        <f t="shared" si="6"/>
        <v>0.27363770474421301</v>
      </c>
      <c r="Q44" s="33">
        <f t="shared" si="7"/>
        <v>6.7862150776564825</v>
      </c>
      <c r="R44" s="37">
        <f t="shared" si="8"/>
        <v>0</v>
      </c>
      <c r="S44" s="4"/>
    </row>
    <row r="45" spans="1:19" x14ac:dyDescent="0.25">
      <c r="A45" s="31">
        <v>26</v>
      </c>
      <c r="B45" s="31">
        <v>26</v>
      </c>
      <c r="C45" s="31">
        <v>37</v>
      </c>
      <c r="D45" s="35">
        <v>0.22193233349123756</v>
      </c>
      <c r="E45" s="35">
        <v>892.1</v>
      </c>
      <c r="F45" s="31">
        <v>6.25E-2</v>
      </c>
      <c r="G45" s="31">
        <v>940</v>
      </c>
      <c r="H45" s="33">
        <v>4.4715446999999998E-2</v>
      </c>
      <c r="I45" s="36">
        <f t="shared" si="1"/>
        <v>-1.0314479375132661</v>
      </c>
      <c r="J45" s="36">
        <f t="shared" si="2"/>
        <v>0.15116540534004894</v>
      </c>
      <c r="K45" s="36">
        <f t="shared" si="3"/>
        <v>-1.0783778093108158</v>
      </c>
      <c r="L45" s="36">
        <f t="shared" si="4"/>
        <v>0.14043259294075539</v>
      </c>
      <c r="M45" s="36">
        <f t="shared" si="5"/>
        <v>3.216426692156432</v>
      </c>
      <c r="N45" s="35">
        <v>10</v>
      </c>
      <c r="O45" s="31">
        <f t="shared" si="0"/>
        <v>46.016866822887728</v>
      </c>
      <c r="P45" s="31">
        <f t="shared" si="6"/>
        <v>0.67835733078435678</v>
      </c>
      <c r="Q45" s="33">
        <f t="shared" si="7"/>
        <v>6.783573307843568</v>
      </c>
      <c r="R45" s="37">
        <f t="shared" si="8"/>
        <v>0</v>
      </c>
      <c r="S45" s="4"/>
    </row>
    <row r="46" spans="1:19" x14ac:dyDescent="0.25">
      <c r="A46" s="31">
        <v>26</v>
      </c>
      <c r="B46" s="31">
        <v>26</v>
      </c>
      <c r="C46" s="31">
        <v>60</v>
      </c>
      <c r="D46" s="35">
        <v>0.22193233349123756</v>
      </c>
      <c r="E46" s="35">
        <v>892.1</v>
      </c>
      <c r="F46" s="31">
        <v>6.25E-2</v>
      </c>
      <c r="G46" s="31">
        <v>940</v>
      </c>
      <c r="H46" s="33">
        <v>0.13821138199999999</v>
      </c>
      <c r="I46" s="36">
        <f t="shared" si="1"/>
        <v>-0.48795307663836007</v>
      </c>
      <c r="J46" s="36">
        <f t="shared" si="2"/>
        <v>0.31279153903654733</v>
      </c>
      <c r="K46" s="36">
        <f t="shared" si="3"/>
        <v>-0.57046039734539411</v>
      </c>
      <c r="L46" s="36">
        <f t="shared" si="4"/>
        <v>0.28418273760306645</v>
      </c>
      <c r="M46" s="36">
        <f t="shared" si="5"/>
        <v>14.207161474254974</v>
      </c>
      <c r="N46" s="35">
        <v>20</v>
      </c>
      <c r="O46" s="31">
        <f t="shared" si="0"/>
        <v>33.556978185355803</v>
      </c>
      <c r="P46" s="31">
        <f t="shared" si="6"/>
        <v>0.28964192628725127</v>
      </c>
      <c r="Q46" s="33">
        <f t="shared" si="7"/>
        <v>5.7928385257450259</v>
      </c>
      <c r="R46" s="37">
        <f t="shared" si="8"/>
        <v>0</v>
      </c>
      <c r="S46" s="4"/>
    </row>
    <row r="47" spans="1:19" x14ac:dyDescent="0.25">
      <c r="A47" s="31">
        <v>27</v>
      </c>
      <c r="B47" s="31">
        <v>27</v>
      </c>
      <c r="C47" s="31">
        <v>37</v>
      </c>
      <c r="D47" s="35">
        <v>0.22155287745601968</v>
      </c>
      <c r="E47" s="35">
        <v>894.4</v>
      </c>
      <c r="F47" s="31">
        <v>6.25E-2</v>
      </c>
      <c r="G47" s="31">
        <v>940</v>
      </c>
      <c r="H47" s="33">
        <v>4.0650407E-2</v>
      </c>
      <c r="I47" s="36">
        <f t="shared" si="1"/>
        <v>-1.0340070674231576</v>
      </c>
      <c r="J47" s="36">
        <f t="shared" si="2"/>
        <v>0.15056642963475098</v>
      </c>
      <c r="K47" s="36">
        <f t="shared" si="3"/>
        <v>-1.0786764391292081</v>
      </c>
      <c r="L47" s="36">
        <f t="shared" si="4"/>
        <v>0.14036599618730683</v>
      </c>
      <c r="M47" s="36">
        <f t="shared" si="5"/>
        <v>3.0573764404225869</v>
      </c>
      <c r="N47" s="35">
        <v>9.3000000000000007</v>
      </c>
      <c r="O47" s="31">
        <f t="shared" si="0"/>
        <v>38.970348906590978</v>
      </c>
      <c r="P47" s="31">
        <f t="shared" si="6"/>
        <v>0.67124984511585084</v>
      </c>
      <c r="Q47" s="33">
        <f t="shared" si="7"/>
        <v>6.2426235595774138</v>
      </c>
      <c r="R47" s="37">
        <f t="shared" si="8"/>
        <v>0</v>
      </c>
      <c r="S47" s="4"/>
    </row>
    <row r="48" spans="1:19" x14ac:dyDescent="0.25">
      <c r="A48" s="31">
        <v>27</v>
      </c>
      <c r="B48" s="31">
        <v>27</v>
      </c>
      <c r="C48" s="31">
        <v>60</v>
      </c>
      <c r="D48" s="35">
        <v>0.22155287745601968</v>
      </c>
      <c r="E48" s="35">
        <v>894.4</v>
      </c>
      <c r="F48" s="31">
        <v>6.25E-2</v>
      </c>
      <c r="G48" s="31">
        <v>940</v>
      </c>
      <c r="H48" s="33">
        <v>0.134146341</v>
      </c>
      <c r="I48" s="36">
        <f t="shared" si="1"/>
        <v>-0.46891185461416091</v>
      </c>
      <c r="J48" s="36">
        <f t="shared" si="2"/>
        <v>0.31956632121155648</v>
      </c>
      <c r="K48" s="36">
        <f t="shared" si="3"/>
        <v>-0.55005779741689131</v>
      </c>
      <c r="L48" s="36">
        <f t="shared" si="4"/>
        <v>0.29113986583444013</v>
      </c>
      <c r="M48" s="36">
        <f t="shared" si="5"/>
        <v>14.433553592284397</v>
      </c>
      <c r="N48" s="35">
        <v>23.2</v>
      </c>
      <c r="O48" s="31">
        <f t="shared" si="0"/>
        <v>76.85058261934978</v>
      </c>
      <c r="P48" s="31">
        <f t="shared" si="6"/>
        <v>0.3778640692980863</v>
      </c>
      <c r="Q48" s="33">
        <f t="shared" si="7"/>
        <v>8.7664464077156019</v>
      </c>
      <c r="R48" s="37">
        <f t="shared" si="8"/>
        <v>0</v>
      </c>
      <c r="S48" s="4"/>
    </row>
    <row r="49" spans="1:19" x14ac:dyDescent="0.25">
      <c r="A49" s="31">
        <v>28</v>
      </c>
      <c r="B49" s="31">
        <v>28</v>
      </c>
      <c r="C49" s="31">
        <v>37</v>
      </c>
      <c r="D49" s="35">
        <v>0.22198058027212753</v>
      </c>
      <c r="E49" s="35">
        <v>904.55</v>
      </c>
      <c r="F49" s="31">
        <v>6.25E-2</v>
      </c>
      <c r="G49" s="31">
        <v>940</v>
      </c>
      <c r="H49" s="33">
        <v>3.6585366000000001E-2</v>
      </c>
      <c r="I49" s="36">
        <f t="shared" si="1"/>
        <v>-0.83031668150780891</v>
      </c>
      <c r="J49" s="36">
        <f t="shared" si="2"/>
        <v>0.20317987947921953</v>
      </c>
      <c r="K49" s="36">
        <f t="shared" si="3"/>
        <v>-0.87277557621286539</v>
      </c>
      <c r="L49" s="36">
        <f t="shared" si="4"/>
        <v>0.19139270728314159</v>
      </c>
      <c r="M49" s="36">
        <f t="shared" si="5"/>
        <v>4.2881227894594076</v>
      </c>
      <c r="N49" s="35">
        <v>8.5500000000000007</v>
      </c>
      <c r="O49" s="31">
        <f t="shared" si="0"/>
        <v>18.163597357725266</v>
      </c>
      <c r="P49" s="31">
        <f t="shared" si="6"/>
        <v>0.49846517082346115</v>
      </c>
      <c r="Q49" s="33">
        <f t="shared" si="7"/>
        <v>4.2618772105405931</v>
      </c>
      <c r="R49" s="37">
        <f t="shared" si="8"/>
        <v>0</v>
      </c>
      <c r="S49" s="4"/>
    </row>
    <row r="50" spans="1:19" x14ac:dyDescent="0.25">
      <c r="A50" s="31">
        <v>28</v>
      </c>
      <c r="B50" s="31">
        <v>28</v>
      </c>
      <c r="C50" s="31">
        <v>60</v>
      </c>
      <c r="D50" s="35">
        <v>0.22198058027212753</v>
      </c>
      <c r="E50" s="35">
        <v>904.55</v>
      </c>
      <c r="F50" s="31">
        <v>6.25E-2</v>
      </c>
      <c r="G50" s="31">
        <v>940</v>
      </c>
      <c r="H50" s="33">
        <v>0.13008130100000001</v>
      </c>
      <c r="I50" s="36">
        <f t="shared" si="1"/>
        <v>-0.3385820932446465</v>
      </c>
      <c r="J50" s="36">
        <f t="shared" si="2"/>
        <v>0.36746228708326523</v>
      </c>
      <c r="K50" s="36">
        <f t="shared" si="3"/>
        <v>-0.41864335278908404</v>
      </c>
      <c r="L50" s="36">
        <f t="shared" si="4"/>
        <v>0.33773840048427162</v>
      </c>
      <c r="M50" s="36">
        <f t="shared" si="5"/>
        <v>17.484541684615181</v>
      </c>
      <c r="N50" s="35">
        <v>22.45</v>
      </c>
      <c r="O50" s="31">
        <f t="shared" si="0"/>
        <v>24.655776281824242</v>
      </c>
      <c r="P50" s="31">
        <f t="shared" si="6"/>
        <v>0.22117854411513668</v>
      </c>
      <c r="Q50" s="33">
        <f t="shared" si="7"/>
        <v>4.9654583153848186</v>
      </c>
      <c r="R50" s="37">
        <f t="shared" si="8"/>
        <v>0</v>
      </c>
      <c r="S50" s="4"/>
    </row>
    <row r="51" spans="1:19" x14ac:dyDescent="0.25">
      <c r="A51" s="31">
        <v>29</v>
      </c>
      <c r="B51" s="31">
        <v>29</v>
      </c>
      <c r="C51" s="31">
        <v>37</v>
      </c>
      <c r="D51" s="35">
        <v>0.22184564449614905</v>
      </c>
      <c r="E51" s="35">
        <v>897.85</v>
      </c>
      <c r="F51" s="31">
        <v>6.25E-2</v>
      </c>
      <c r="G51" s="31">
        <v>940</v>
      </c>
      <c r="H51" s="33">
        <v>3.2520325000000003E-2</v>
      </c>
      <c r="I51" s="36">
        <f t="shared" si="1"/>
        <v>-1.0759328099217709</v>
      </c>
      <c r="J51" s="36">
        <f t="shared" si="2"/>
        <v>0.14097865349686831</v>
      </c>
      <c r="K51" s="36">
        <f t="shared" si="3"/>
        <v>-1.115939106041832</v>
      </c>
      <c r="L51" s="36">
        <f t="shared" si="4"/>
        <v>0.13222410052212469</v>
      </c>
      <c r="M51" s="36">
        <f t="shared" si="5"/>
        <v>2.5393962741471796</v>
      </c>
      <c r="N51" s="35">
        <v>6.85</v>
      </c>
      <c r="O51" s="31">
        <f t="shared" si="0"/>
        <v>18.581304481336215</v>
      </c>
      <c r="P51" s="31">
        <f t="shared" si="6"/>
        <v>0.62928521545296645</v>
      </c>
      <c r="Q51" s="33">
        <f t="shared" si="7"/>
        <v>4.31060372585282</v>
      </c>
      <c r="R51" s="37">
        <f t="shared" si="8"/>
        <v>0</v>
      </c>
      <c r="S51" s="4"/>
    </row>
    <row r="52" spans="1:19" x14ac:dyDescent="0.25">
      <c r="A52" s="31">
        <v>29</v>
      </c>
      <c r="B52" s="31">
        <v>29</v>
      </c>
      <c r="C52" s="31">
        <v>60</v>
      </c>
      <c r="D52" s="35">
        <v>0.22184564449614905</v>
      </c>
      <c r="E52" s="35">
        <v>897.85</v>
      </c>
      <c r="F52" s="31">
        <v>6.25E-2</v>
      </c>
      <c r="G52" s="31">
        <v>940</v>
      </c>
      <c r="H52" s="33">
        <v>0.12601625999999999</v>
      </c>
      <c r="I52" s="36">
        <f t="shared" si="1"/>
        <v>-0.44315899257317876</v>
      </c>
      <c r="J52" s="36">
        <f t="shared" si="2"/>
        <v>0.32882536883134972</v>
      </c>
      <c r="K52" s="36">
        <f t="shared" si="3"/>
        <v>-0.52191146543332445</v>
      </c>
      <c r="L52" s="36">
        <f t="shared" si="4"/>
        <v>0.30086598750538895</v>
      </c>
      <c r="M52" s="36">
        <f t="shared" si="5"/>
        <v>14.640528308000512</v>
      </c>
      <c r="N52" s="35">
        <v>21.05</v>
      </c>
      <c r="O52" s="31">
        <f t="shared" si="0"/>
        <v>41.081327370542787</v>
      </c>
      <c r="P52" s="31">
        <f t="shared" si="6"/>
        <v>0.30448796636577141</v>
      </c>
      <c r="Q52" s="33">
        <f t="shared" si="7"/>
        <v>6.4094716919994887</v>
      </c>
      <c r="R52" s="37">
        <f t="shared" si="8"/>
        <v>0</v>
      </c>
      <c r="S52" s="4"/>
    </row>
    <row r="53" spans="1:19" x14ac:dyDescent="0.25">
      <c r="A53" s="31">
        <v>30</v>
      </c>
      <c r="B53" s="31">
        <v>30</v>
      </c>
      <c r="C53" s="31">
        <v>37</v>
      </c>
      <c r="D53" s="35">
        <v>0.22043661292575087</v>
      </c>
      <c r="E53" s="35">
        <v>915.5</v>
      </c>
      <c r="F53" s="31">
        <v>6.25E-2</v>
      </c>
      <c r="G53" s="31">
        <v>940</v>
      </c>
      <c r="H53" s="33">
        <v>2.8455285E-2</v>
      </c>
      <c r="I53" s="36">
        <f t="shared" si="1"/>
        <v>-0.64380380644716184</v>
      </c>
      <c r="J53" s="36">
        <f t="shared" si="2"/>
        <v>0.25985133257113879</v>
      </c>
      <c r="K53" s="36">
        <f t="shared" si="3"/>
        <v>-0.68098858497762138</v>
      </c>
      <c r="L53" s="36">
        <f t="shared" si="4"/>
        <v>0.24793935668652295</v>
      </c>
      <c r="M53" s="36">
        <f t="shared" si="5"/>
        <v>5.2450234462027367</v>
      </c>
      <c r="N53" s="35">
        <v>8.5</v>
      </c>
      <c r="O53" s="31">
        <f t="shared" si="0"/>
        <v>10.594872365769907</v>
      </c>
      <c r="P53" s="31">
        <f t="shared" si="6"/>
        <v>0.3829384180937957</v>
      </c>
      <c r="Q53" s="33">
        <f t="shared" si="7"/>
        <v>3.2549765537972633</v>
      </c>
      <c r="R53" s="37">
        <f t="shared" si="8"/>
        <v>0</v>
      </c>
      <c r="S53" s="4"/>
    </row>
    <row r="54" spans="1:19" x14ac:dyDescent="0.25">
      <c r="A54" s="31">
        <v>30</v>
      </c>
      <c r="B54" s="31">
        <v>30</v>
      </c>
      <c r="C54" s="31">
        <v>60</v>
      </c>
      <c r="D54" s="35">
        <v>0.22043661292575087</v>
      </c>
      <c r="E54" s="35">
        <v>915.5</v>
      </c>
      <c r="F54" s="31">
        <v>6.25E-2</v>
      </c>
      <c r="G54" s="31">
        <v>940</v>
      </c>
      <c r="H54" s="33">
        <v>0.12195122</v>
      </c>
      <c r="I54" s="36">
        <f t="shared" si="1"/>
        <v>-0.20556839344623049</v>
      </c>
      <c r="J54" s="36">
        <f t="shared" si="2"/>
        <v>0.41856403428628436</v>
      </c>
      <c r="K54" s="36">
        <f t="shared" si="3"/>
        <v>-0.2825481979822782</v>
      </c>
      <c r="L54" s="36">
        <f t="shared" si="4"/>
        <v>0.38876159736153165</v>
      </c>
      <c r="M54" s="36">
        <f t="shared" si="5"/>
        <v>20.53421857056253</v>
      </c>
      <c r="N54" s="35">
        <v>23.75</v>
      </c>
      <c r="O54" s="31">
        <f t="shared" si="0"/>
        <v>10.3412502019149</v>
      </c>
      <c r="P54" s="31">
        <f t="shared" si="6"/>
        <v>0.13540132334473559</v>
      </c>
      <c r="Q54" s="33">
        <f t="shared" si="7"/>
        <v>3.2157814294374703</v>
      </c>
      <c r="R54" s="37">
        <f t="shared" si="8"/>
        <v>0</v>
      </c>
      <c r="S54" s="4"/>
    </row>
    <row r="55" spans="1:19" x14ac:dyDescent="0.25">
      <c r="A55" s="31">
        <v>31</v>
      </c>
      <c r="B55" s="31">
        <v>31</v>
      </c>
      <c r="C55" s="31">
        <v>37</v>
      </c>
      <c r="D55" s="35">
        <v>0.22080875457394888</v>
      </c>
      <c r="E55" s="35">
        <v>933.65</v>
      </c>
      <c r="F55" s="31">
        <v>6.25E-2</v>
      </c>
      <c r="G55" s="31">
        <v>940</v>
      </c>
      <c r="H55" s="33">
        <v>2.4390243999999998E-2</v>
      </c>
      <c r="I55" s="36">
        <f t="shared" si="1"/>
        <v>-0.13511152038333446</v>
      </c>
      <c r="J55" s="36">
        <f t="shared" si="2"/>
        <v>0.44626185087686554</v>
      </c>
      <c r="K55" s="36">
        <f t="shared" si="3"/>
        <v>-0.16959605431205507</v>
      </c>
      <c r="L55" s="36">
        <f t="shared" si="4"/>
        <v>0.43266391289994671</v>
      </c>
      <c r="M55" s="36">
        <f t="shared" si="5"/>
        <v>10.5678023741076</v>
      </c>
      <c r="N55" s="35">
        <v>11.6</v>
      </c>
      <c r="O55" s="31">
        <f t="shared" si="0"/>
        <v>1.0654319388979054</v>
      </c>
      <c r="P55" s="31">
        <f t="shared" si="6"/>
        <v>8.8982553956241314E-2</v>
      </c>
      <c r="Q55" s="33">
        <f t="shared" si="7"/>
        <v>1.0321976258923993</v>
      </c>
      <c r="R55" s="37">
        <f t="shared" si="8"/>
        <v>0</v>
      </c>
      <c r="S55" s="4"/>
    </row>
    <row r="56" spans="1:19" x14ac:dyDescent="0.25">
      <c r="A56" s="31">
        <v>31</v>
      </c>
      <c r="B56" s="31">
        <v>31</v>
      </c>
      <c r="C56" s="31">
        <v>60</v>
      </c>
      <c r="D56" s="35">
        <v>0.22080875457394888</v>
      </c>
      <c r="E56" s="35">
        <v>933.65</v>
      </c>
      <c r="F56" s="31">
        <v>6.25E-2</v>
      </c>
      <c r="G56" s="31">
        <v>940</v>
      </c>
      <c r="H56" s="33">
        <v>0.11788617899999999</v>
      </c>
      <c r="I56" s="36">
        <f t="shared" si="1"/>
        <v>4.5684425907818411E-2</v>
      </c>
      <c r="J56" s="36">
        <f t="shared" si="2"/>
        <v>0.51821911141316912</v>
      </c>
      <c r="K56" s="36">
        <f t="shared" si="3"/>
        <v>-3.0129281329767589E-2</v>
      </c>
      <c r="L56" s="36">
        <f t="shared" si="4"/>
        <v>0.48798197410137539</v>
      </c>
      <c r="M56" s="36">
        <f t="shared" si="5"/>
        <v>28.49946962631617</v>
      </c>
      <c r="N56" s="35">
        <v>29.4</v>
      </c>
      <c r="O56" s="31">
        <f t="shared" si="0"/>
        <v>0.81095495392713601</v>
      </c>
      <c r="P56" s="31">
        <f t="shared" si="6"/>
        <v>3.0630284819177844E-2</v>
      </c>
      <c r="Q56" s="33">
        <f t="shared" si="7"/>
        <v>0.9005303736838286</v>
      </c>
      <c r="R56" s="37">
        <f t="shared" si="8"/>
        <v>0</v>
      </c>
      <c r="S56" s="4"/>
    </row>
    <row r="57" spans="1:19" x14ac:dyDescent="0.25">
      <c r="A57" s="31">
        <v>32</v>
      </c>
      <c r="B57" s="31">
        <v>32</v>
      </c>
      <c r="C57" s="31">
        <v>37</v>
      </c>
      <c r="D57" s="35">
        <v>0.22065989538841302</v>
      </c>
      <c r="E57" s="35">
        <v>935.65</v>
      </c>
      <c r="F57" s="31">
        <v>6.25E-2</v>
      </c>
      <c r="G57" s="31">
        <v>940</v>
      </c>
      <c r="H57" s="33">
        <v>2.0325203E-2</v>
      </c>
      <c r="I57" s="36">
        <f t="shared" si="1"/>
        <v>-9.1334019538436104E-2</v>
      </c>
      <c r="J57" s="36">
        <f t="shared" si="2"/>
        <v>0.46361359363133603</v>
      </c>
      <c r="K57" s="36">
        <f t="shared" si="3"/>
        <v>-0.12279272547896122</v>
      </c>
      <c r="L57" s="36">
        <f t="shared" si="4"/>
        <v>0.45113561744629577</v>
      </c>
      <c r="M57" s="36">
        <f t="shared" si="5"/>
        <v>10.250940063656572</v>
      </c>
      <c r="N57" s="35">
        <v>10.55</v>
      </c>
      <c r="O57" s="31">
        <f t="shared" si="0"/>
        <v>8.9436845525735928E-2</v>
      </c>
      <c r="P57" s="31">
        <f t="shared" si="6"/>
        <v>2.8346913397481438E-2</v>
      </c>
      <c r="Q57" s="33">
        <f t="shared" si="7"/>
        <v>0.2990599363434292</v>
      </c>
      <c r="R57" s="37">
        <f t="shared" si="8"/>
        <v>0</v>
      </c>
      <c r="S57" s="4"/>
    </row>
    <row r="58" spans="1:19" x14ac:dyDescent="0.25">
      <c r="A58" s="31">
        <v>32</v>
      </c>
      <c r="B58" s="31">
        <v>32</v>
      </c>
      <c r="C58" s="31">
        <v>60</v>
      </c>
      <c r="D58" s="35">
        <v>0.22065989538841302</v>
      </c>
      <c r="E58" s="35">
        <v>935.65</v>
      </c>
      <c r="F58" s="31">
        <v>6.25E-2</v>
      </c>
      <c r="G58" s="31">
        <v>940</v>
      </c>
      <c r="H58" s="33">
        <v>0.113821138</v>
      </c>
      <c r="I58" s="36">
        <f t="shared" si="1"/>
        <v>7.0474166765993745E-2</v>
      </c>
      <c r="J58" s="36">
        <f t="shared" si="2"/>
        <v>0.52809186932532848</v>
      </c>
      <c r="K58" s="36">
        <f t="shared" si="3"/>
        <v>-3.9707193133237395E-3</v>
      </c>
      <c r="L58" s="36">
        <f t="shared" si="4"/>
        <v>0.49841591634491506</v>
      </c>
      <c r="M58" s="36">
        <f t="shared" si="5"/>
        <v>28.919272566909626</v>
      </c>
      <c r="N58" s="35">
        <v>29.6</v>
      </c>
      <c r="O58" s="31">
        <f t="shared" si="0"/>
        <v>0.46338983816181123</v>
      </c>
      <c r="P58" s="31">
        <f t="shared" si="6"/>
        <v>2.2997548415215376E-2</v>
      </c>
      <c r="Q58" s="33">
        <f t="shared" si="7"/>
        <v>0.6807274330903752</v>
      </c>
      <c r="R58" s="37">
        <f t="shared" si="8"/>
        <v>0</v>
      </c>
      <c r="S58" s="4"/>
    </row>
    <row r="59" spans="1:19" x14ac:dyDescent="0.25">
      <c r="A59" s="31">
        <v>33</v>
      </c>
      <c r="B59" s="31">
        <v>33</v>
      </c>
      <c r="C59" s="31">
        <v>37</v>
      </c>
      <c r="D59" s="35">
        <v>0.22191497077252306</v>
      </c>
      <c r="E59" s="35">
        <v>921.3</v>
      </c>
      <c r="F59" s="31">
        <v>6.25E-2</v>
      </c>
      <c r="G59" s="31">
        <v>940</v>
      </c>
      <c r="H59" s="33">
        <v>1.6260163000000001E-2</v>
      </c>
      <c r="I59" s="36">
        <f t="shared" si="1"/>
        <v>-0.6600399590274536</v>
      </c>
      <c r="J59" s="36">
        <f t="shared" si="2"/>
        <v>0.25461409343486352</v>
      </c>
      <c r="K59" s="36">
        <f t="shared" si="3"/>
        <v>-0.68833752290303718</v>
      </c>
      <c r="L59" s="36">
        <f t="shared" si="4"/>
        <v>0.24562012879366141</v>
      </c>
      <c r="M59" s="36">
        <f t="shared" si="5"/>
        <v>3.9275611503470316</v>
      </c>
      <c r="N59" s="35">
        <v>5.0999999999999996</v>
      </c>
      <c r="O59" s="31">
        <f t="shared" si="0"/>
        <v>1.374612856175575</v>
      </c>
      <c r="P59" s="31">
        <f t="shared" si="6"/>
        <v>0.22988997052018983</v>
      </c>
      <c r="Q59" s="33">
        <f t="shared" si="7"/>
        <v>1.1724388496529681</v>
      </c>
      <c r="R59" s="37">
        <f t="shared" si="8"/>
        <v>0</v>
      </c>
      <c r="S59" s="4"/>
    </row>
    <row r="60" spans="1:19" x14ac:dyDescent="0.25">
      <c r="A60" s="31">
        <v>33</v>
      </c>
      <c r="B60" s="31">
        <v>33</v>
      </c>
      <c r="C60" s="31">
        <v>60</v>
      </c>
      <c r="D60" s="35">
        <v>0.22191497077252306</v>
      </c>
      <c r="E60" s="35">
        <v>921.3</v>
      </c>
      <c r="F60" s="31">
        <v>6.25E-2</v>
      </c>
      <c r="G60" s="31">
        <v>940</v>
      </c>
      <c r="H60" s="33">
        <v>0.109756098</v>
      </c>
      <c r="I60" s="36">
        <f t="shared" si="1"/>
        <v>-0.14325320232442415</v>
      </c>
      <c r="J60" s="36">
        <f t="shared" si="2"/>
        <v>0.44304510684153459</v>
      </c>
      <c r="K60" s="36">
        <f t="shared" si="3"/>
        <v>-0.21677242911525668</v>
      </c>
      <c r="L60" s="36">
        <f t="shared" si="4"/>
        <v>0.41419284972381643</v>
      </c>
      <c r="M60" s="36">
        <f t="shared" si="5"/>
        <v>21.497824853529096</v>
      </c>
      <c r="N60" s="35">
        <v>23.25</v>
      </c>
      <c r="O60" s="31">
        <f t="shared" si="0"/>
        <v>3.0701177439103344</v>
      </c>
      <c r="P60" s="31">
        <f t="shared" si="6"/>
        <v>7.5362371891221677E-2</v>
      </c>
      <c r="Q60" s="33">
        <f t="shared" si="7"/>
        <v>1.7521751464709041</v>
      </c>
      <c r="R60" s="37">
        <f t="shared" si="8"/>
        <v>0</v>
      </c>
      <c r="S60" s="4"/>
    </row>
    <row r="61" spans="1:19" x14ac:dyDescent="0.25">
      <c r="A61" s="31">
        <v>34</v>
      </c>
      <c r="B61" s="31">
        <v>34</v>
      </c>
      <c r="C61" s="31">
        <v>37</v>
      </c>
      <c r="D61" s="35">
        <v>0.2219497214903744</v>
      </c>
      <c r="E61" s="35">
        <v>927</v>
      </c>
      <c r="F61" s="31">
        <v>6.25E-2</v>
      </c>
      <c r="G61" s="31">
        <v>940</v>
      </c>
      <c r="H61" s="33">
        <v>1.2195121999999999E-2</v>
      </c>
      <c r="I61" s="36">
        <f t="shared" si="1"/>
        <v>-0.52483105294975763</v>
      </c>
      <c r="J61" s="36">
        <f t="shared" si="2"/>
        <v>0.29985032123999955</v>
      </c>
      <c r="K61" s="36">
        <f t="shared" si="3"/>
        <v>-0.54934129945484733</v>
      </c>
      <c r="L61" s="36">
        <f t="shared" si="4"/>
        <v>0.29138562500084253</v>
      </c>
      <c r="M61" s="36">
        <f t="shared" si="5"/>
        <v>4.2674478889473448</v>
      </c>
      <c r="N61" s="35">
        <v>4.45</v>
      </c>
      <c r="O61" s="31">
        <f t="shared" si="0"/>
        <v>3.3325273249781011E-2</v>
      </c>
      <c r="P61" s="31">
        <f t="shared" si="6"/>
        <v>4.1022946303967488E-2</v>
      </c>
      <c r="Q61" s="33">
        <f t="shared" si="7"/>
        <v>0.18255211105265534</v>
      </c>
      <c r="R61" s="37">
        <f t="shared" si="8"/>
        <v>0</v>
      </c>
      <c r="S61" s="4"/>
    </row>
    <row r="62" spans="1:19" x14ac:dyDescent="0.25">
      <c r="A62" s="31">
        <v>34</v>
      </c>
      <c r="B62" s="31">
        <v>34</v>
      </c>
      <c r="C62" s="31">
        <v>60</v>
      </c>
      <c r="D62" s="35">
        <v>0.2219497214903744</v>
      </c>
      <c r="E62" s="35">
        <v>927</v>
      </c>
      <c r="F62" s="31">
        <v>6.25E-2</v>
      </c>
      <c r="G62" s="31">
        <v>940</v>
      </c>
      <c r="H62" s="33">
        <v>0.105691057</v>
      </c>
      <c r="I62" s="36">
        <f t="shared" si="1"/>
        <v>-6.5377034904224612E-2</v>
      </c>
      <c r="J62" s="36">
        <f t="shared" si="2"/>
        <v>0.47393690422307355</v>
      </c>
      <c r="K62" s="36">
        <f t="shared" si="3"/>
        <v>-0.13753324675967318</v>
      </c>
      <c r="L62" s="36">
        <f t="shared" si="4"/>
        <v>0.44530465765546812</v>
      </c>
      <c r="M62" s="36">
        <f t="shared" si="5"/>
        <v>23.509071851109184</v>
      </c>
      <c r="N62" s="35">
        <v>24.6</v>
      </c>
      <c r="O62" s="31">
        <f t="shared" si="0"/>
        <v>1.1901242260423464</v>
      </c>
      <c r="P62" s="31">
        <f t="shared" si="6"/>
        <v>4.4346672719138933E-2</v>
      </c>
      <c r="Q62" s="33">
        <f t="shared" si="7"/>
        <v>1.0909281488908178</v>
      </c>
      <c r="R62" s="37">
        <f t="shared" si="8"/>
        <v>0</v>
      </c>
      <c r="S62" s="4"/>
    </row>
    <row r="63" spans="1:19" x14ac:dyDescent="0.25">
      <c r="A63" s="31">
        <v>35</v>
      </c>
      <c r="B63" s="31">
        <v>35</v>
      </c>
      <c r="C63" s="31">
        <v>37</v>
      </c>
      <c r="D63" s="35">
        <v>0.22190559762532369</v>
      </c>
      <c r="E63" s="35">
        <v>921.1</v>
      </c>
      <c r="F63" s="31">
        <v>6.25E-2</v>
      </c>
      <c r="G63" s="31">
        <v>940</v>
      </c>
      <c r="H63" s="33">
        <v>8.1300810000000008E-3</v>
      </c>
      <c r="I63" s="36">
        <f t="shared" si="1"/>
        <v>-0.97972929711285006</v>
      </c>
      <c r="J63" s="36">
        <f t="shared" si="2"/>
        <v>0.16360988023157655</v>
      </c>
      <c r="K63" s="36">
        <f t="shared" si="3"/>
        <v>-0.99973785065684018</v>
      </c>
      <c r="L63" s="36">
        <f t="shared" si="4"/>
        <v>0.15871869471234326</v>
      </c>
      <c r="M63" s="36">
        <f t="shared" si="5"/>
        <v>1.5812791499506318</v>
      </c>
      <c r="N63" s="35">
        <v>1.7</v>
      </c>
      <c r="O63" s="31">
        <f t="shared" si="0"/>
        <v>1.409464023644456E-2</v>
      </c>
      <c r="P63" s="31">
        <f t="shared" si="6"/>
        <v>6.9835794146687155E-2</v>
      </c>
      <c r="Q63" s="33">
        <f t="shared" si="7"/>
        <v>0.11872085004936817</v>
      </c>
      <c r="R63" s="37">
        <f t="shared" si="8"/>
        <v>0</v>
      </c>
      <c r="S63" s="4"/>
    </row>
    <row r="64" spans="1:19" x14ac:dyDescent="0.25">
      <c r="A64" s="31">
        <v>35</v>
      </c>
      <c r="B64" s="31">
        <v>35</v>
      </c>
      <c r="C64" s="31">
        <v>60</v>
      </c>
      <c r="D64" s="35">
        <v>0.22190559762532369</v>
      </c>
      <c r="E64" s="35">
        <v>921.1</v>
      </c>
      <c r="F64" s="31">
        <v>6.25E-2</v>
      </c>
      <c r="G64" s="31">
        <v>940</v>
      </c>
      <c r="H64" s="33">
        <v>0.101626016</v>
      </c>
      <c r="I64" s="36">
        <f t="shared" si="1"/>
        <v>-0.16196428078717492</v>
      </c>
      <c r="J64" s="36">
        <f t="shared" si="2"/>
        <v>0.43566699111403273</v>
      </c>
      <c r="K64" s="36">
        <f t="shared" si="3"/>
        <v>-0.23270520146878135</v>
      </c>
      <c r="L64" s="36">
        <f t="shared" si="4"/>
        <v>0.4079951649510179</v>
      </c>
      <c r="M64" s="36">
        <f t="shared" si="5"/>
        <v>20.205637438577355</v>
      </c>
      <c r="N64" s="35">
        <v>19.8</v>
      </c>
      <c r="O64" s="31">
        <f t="shared" si="0"/>
        <v>0.16454173157559701</v>
      </c>
      <c r="P64" s="31">
        <f t="shared" si="6"/>
        <v>2.048673932208861E-2</v>
      </c>
      <c r="Q64" s="33">
        <f t="shared" si="7"/>
        <v>-0.40563743857735446</v>
      </c>
      <c r="R64" s="37">
        <f t="shared" si="8"/>
        <v>1</v>
      </c>
      <c r="S64" s="4"/>
    </row>
    <row r="65" spans="1:19" x14ac:dyDescent="0.25">
      <c r="A65" s="31">
        <v>36</v>
      </c>
      <c r="B65" s="31">
        <v>36</v>
      </c>
      <c r="C65" s="31">
        <v>37</v>
      </c>
      <c r="D65" s="35">
        <v>0.22208315631521483</v>
      </c>
      <c r="E65" s="35">
        <v>929.35</v>
      </c>
      <c r="F65" s="31">
        <v>6.25E-2</v>
      </c>
      <c r="G65" s="31">
        <v>940</v>
      </c>
      <c r="H65" s="33">
        <v>4.0650410000000001E-3</v>
      </c>
      <c r="I65" s="36">
        <f t="shared" si="1"/>
        <v>-0.77969865230347313</v>
      </c>
      <c r="J65" s="36">
        <f t="shared" si="2"/>
        <v>0.21778413615113759</v>
      </c>
      <c r="K65" s="36">
        <f t="shared" si="3"/>
        <v>-0.79385815779535041</v>
      </c>
      <c r="L65" s="36">
        <f t="shared" si="4"/>
        <v>0.21363900545307829</v>
      </c>
      <c r="M65" s="36">
        <f t="shared" si="5"/>
        <v>1.6280368401592966</v>
      </c>
      <c r="N65" s="35">
        <v>1.6</v>
      </c>
      <c r="O65" s="31">
        <f t="shared" si="0"/>
        <v>7.860644061179425E-4</v>
      </c>
      <c r="P65" s="31">
        <f t="shared" si="6"/>
        <v>1.752302509956033E-2</v>
      </c>
      <c r="Q65" s="33">
        <f t="shared" si="7"/>
        <v>-2.8036840159296528E-2</v>
      </c>
      <c r="R65" s="37">
        <f t="shared" si="8"/>
        <v>1</v>
      </c>
      <c r="S65" s="4"/>
    </row>
    <row r="66" spans="1:19" x14ac:dyDescent="0.25">
      <c r="A66" s="31">
        <v>36</v>
      </c>
      <c r="B66" s="31">
        <v>36</v>
      </c>
      <c r="C66" s="31">
        <v>60</v>
      </c>
      <c r="D66" s="35">
        <v>0.22208315631521483</v>
      </c>
      <c r="E66" s="35">
        <v>929.35</v>
      </c>
      <c r="F66" s="31">
        <v>6.25E-2</v>
      </c>
      <c r="G66" s="31">
        <v>940</v>
      </c>
      <c r="H66" s="33">
        <v>9.7560975999999994E-2</v>
      </c>
      <c r="I66" s="36">
        <f t="shared" si="1"/>
        <v>-4.1676778383887142E-2</v>
      </c>
      <c r="J66" s="36">
        <f t="shared" si="2"/>
        <v>0.48337818301916841</v>
      </c>
      <c r="K66" s="36">
        <f t="shared" si="3"/>
        <v>-0.11104390247030627</v>
      </c>
      <c r="L66" s="36">
        <f t="shared" si="4"/>
        <v>0.45579076642392241</v>
      </c>
      <c r="M66" s="36">
        <f t="shared" si="5"/>
        <v>23.388704580879619</v>
      </c>
      <c r="N66" s="35">
        <v>21.65</v>
      </c>
      <c r="O66" s="31">
        <f t="shared" ref="O66:O129" si="9">(N66-M66)^2</f>
        <v>3.0230936195717759</v>
      </c>
      <c r="P66" s="31">
        <f t="shared" si="6"/>
        <v>8.0309680410144121E-2</v>
      </c>
      <c r="Q66" s="33">
        <f t="shared" si="7"/>
        <v>-1.7387045808796202</v>
      </c>
      <c r="R66" s="37">
        <f t="shared" si="8"/>
        <v>1</v>
      </c>
      <c r="S66" s="4"/>
    </row>
    <row r="67" spans="1:19" x14ac:dyDescent="0.25">
      <c r="A67" s="31">
        <v>37</v>
      </c>
      <c r="B67" s="31">
        <v>37</v>
      </c>
      <c r="C67" s="31">
        <v>60</v>
      </c>
      <c r="D67" s="35">
        <v>0.22157016867914081</v>
      </c>
      <c r="E67" s="35">
        <v>924.35</v>
      </c>
      <c r="F67" s="31">
        <v>6.25E-2</v>
      </c>
      <c r="G67" s="31">
        <v>940</v>
      </c>
      <c r="H67" s="33">
        <v>9.3495935000000002E-2</v>
      </c>
      <c r="I67" s="36">
        <f t="shared" ref="I67:I130" si="10">(LN(E67/G67)+(F67+(D67^2)/2)*H67)/(D67*H67^0.5)</f>
        <v>-0.1276842875481933</v>
      </c>
      <c r="J67" s="36">
        <f t="shared" ref="J67:J130" si="11">NORMSDIST(I67)</f>
        <v>0.44919941251200957</v>
      </c>
      <c r="K67" s="36">
        <f t="shared" ref="K67:K130" si="12">I67-(D67*H67^(0.5))</f>
        <v>-0.1954340306673325</v>
      </c>
      <c r="L67" s="36">
        <f t="shared" ref="L67:L130" si="13">NORMSDIST(K67)</f>
        <v>0.42252658879811478</v>
      </c>
      <c r="M67" s="36">
        <f t="shared" ref="M67:M130" si="14">(E67*J67)-(G67*(EXP(-F67*H67))*L67)</f>
        <v>20.356606078164873</v>
      </c>
      <c r="N67" s="35">
        <v>17.850000000000001</v>
      </c>
      <c r="O67" s="31">
        <f t="shared" si="9"/>
        <v>6.2830740310930784</v>
      </c>
      <c r="P67" s="31">
        <f t="shared" ref="P67:P130" si="15">ABS(N67-M67)/N67</f>
        <v>0.14042611082156142</v>
      </c>
      <c r="Q67" s="33">
        <f t="shared" ref="Q67:Q130" si="16">N67-M67</f>
        <v>-2.5066060781648716</v>
      </c>
      <c r="R67" s="37">
        <f t="shared" ref="R67:R130" si="17">IF(Q67&lt;0,1,0)</f>
        <v>1</v>
      </c>
      <c r="S67" s="4"/>
    </row>
    <row r="68" spans="1:19" x14ac:dyDescent="0.25">
      <c r="A68" s="31">
        <v>38</v>
      </c>
      <c r="B68" s="31">
        <v>38</v>
      </c>
      <c r="C68" s="31">
        <v>60</v>
      </c>
      <c r="D68" s="35">
        <v>0.2214934449353809</v>
      </c>
      <c r="E68" s="35">
        <v>934.25</v>
      </c>
      <c r="F68" s="31">
        <v>6.25E-2</v>
      </c>
      <c r="G68" s="31">
        <v>940</v>
      </c>
      <c r="H68" s="33">
        <v>8.9430893999999997E-2</v>
      </c>
      <c r="I68" s="36">
        <f t="shared" si="10"/>
        <v>2.4870078046877415E-2</v>
      </c>
      <c r="J68" s="36">
        <f t="shared" si="11"/>
        <v>0.5099207029457512</v>
      </c>
      <c r="K68" s="36">
        <f t="shared" si="12"/>
        <v>-4.1367533513256359E-2</v>
      </c>
      <c r="L68" s="36">
        <f t="shared" si="13"/>
        <v>0.48350144756720365</v>
      </c>
      <c r="M68" s="36">
        <f t="shared" si="14"/>
        <v>24.435317717010719</v>
      </c>
      <c r="N68" s="35">
        <v>21.15</v>
      </c>
      <c r="O68" s="31">
        <f t="shared" si="9"/>
        <v>10.793312501704531</v>
      </c>
      <c r="P68" s="31">
        <f t="shared" si="15"/>
        <v>0.15533417101705535</v>
      </c>
      <c r="Q68" s="33">
        <f t="shared" si="16"/>
        <v>-3.2853177170107202</v>
      </c>
      <c r="R68" s="37">
        <f t="shared" si="17"/>
        <v>1</v>
      </c>
      <c r="S68" s="4"/>
    </row>
    <row r="69" spans="1:19" x14ac:dyDescent="0.25">
      <c r="A69" s="31">
        <v>39</v>
      </c>
      <c r="B69" s="31">
        <v>39</v>
      </c>
      <c r="C69" s="31">
        <v>60</v>
      </c>
      <c r="D69" s="35">
        <v>0.22151739300169712</v>
      </c>
      <c r="E69" s="35">
        <v>938.7</v>
      </c>
      <c r="F69" s="31">
        <v>6.25E-2</v>
      </c>
      <c r="G69" s="31">
        <v>940</v>
      </c>
      <c r="H69" s="33">
        <v>8.5365854000000005E-2</v>
      </c>
      <c r="I69" s="36">
        <f t="shared" si="10"/>
        <v>9.3413478562918928E-2</v>
      </c>
      <c r="J69" s="36">
        <f t="shared" si="11"/>
        <v>0.53721245850277577</v>
      </c>
      <c r="K69" s="36">
        <f t="shared" si="12"/>
        <v>2.8691777035096358E-2</v>
      </c>
      <c r="L69" s="36">
        <f t="shared" si="13"/>
        <v>0.5114447926775888</v>
      </c>
      <c r="M69" s="36">
        <f t="shared" si="14"/>
        <v>26.081419559821086</v>
      </c>
      <c r="N69" s="35">
        <v>24.05</v>
      </c>
      <c r="O69" s="31">
        <f t="shared" si="9"/>
        <v>4.1266654280236912</v>
      </c>
      <c r="P69" s="31">
        <f t="shared" si="15"/>
        <v>8.4466509763870476E-2</v>
      </c>
      <c r="Q69" s="33">
        <f t="shared" si="16"/>
        <v>-2.0314195598210851</v>
      </c>
      <c r="R69" s="37">
        <f t="shared" si="17"/>
        <v>1</v>
      </c>
      <c r="S69" s="4"/>
    </row>
    <row r="70" spans="1:19" x14ac:dyDescent="0.25">
      <c r="A70" s="31">
        <v>40</v>
      </c>
      <c r="B70" s="31">
        <v>40</v>
      </c>
      <c r="C70" s="31">
        <v>60</v>
      </c>
      <c r="D70" s="35">
        <v>0.21952249156446527</v>
      </c>
      <c r="E70" s="35">
        <v>950.5</v>
      </c>
      <c r="F70" s="31">
        <v>6.25E-2</v>
      </c>
      <c r="G70" s="31">
        <v>940</v>
      </c>
      <c r="H70" s="33">
        <v>8.1300813E-2</v>
      </c>
      <c r="I70" s="36">
        <f t="shared" si="10"/>
        <v>0.28994466400730584</v>
      </c>
      <c r="J70" s="36">
        <f t="shared" si="11"/>
        <v>0.61407071420556303</v>
      </c>
      <c r="K70" s="36">
        <f t="shared" si="12"/>
        <v>0.22735156307454979</v>
      </c>
      <c r="L70" s="36">
        <f t="shared" si="13"/>
        <v>0.58992480942910774</v>
      </c>
      <c r="M70" s="36">
        <f t="shared" si="14"/>
        <v>31.955476520147499</v>
      </c>
      <c r="N70" s="35">
        <v>29.3</v>
      </c>
      <c r="O70" s="31">
        <f t="shared" si="9"/>
        <v>7.051555549054668</v>
      </c>
      <c r="P70" s="31">
        <f t="shared" si="15"/>
        <v>9.0630597957252507E-2</v>
      </c>
      <c r="Q70" s="33">
        <f t="shared" si="16"/>
        <v>-2.6554765201474986</v>
      </c>
      <c r="R70" s="37">
        <f t="shared" si="17"/>
        <v>1</v>
      </c>
      <c r="S70" s="4"/>
    </row>
    <row r="71" spans="1:19" x14ac:dyDescent="0.25">
      <c r="A71" s="31">
        <v>41</v>
      </c>
      <c r="B71" s="31">
        <v>41</v>
      </c>
      <c r="C71" s="31">
        <v>60</v>
      </c>
      <c r="D71" s="35">
        <v>0.21793233776745702</v>
      </c>
      <c r="E71" s="35">
        <v>954.55</v>
      </c>
      <c r="F71" s="31">
        <v>6.25E-2</v>
      </c>
      <c r="G71" s="31">
        <v>940</v>
      </c>
      <c r="H71" s="33">
        <v>7.7235771999999994E-2</v>
      </c>
      <c r="I71" s="36">
        <f t="shared" si="10"/>
        <v>0.36359376652434044</v>
      </c>
      <c r="J71" s="36">
        <f t="shared" si="11"/>
        <v>0.6419193088791697</v>
      </c>
      <c r="K71" s="36">
        <f t="shared" si="12"/>
        <v>0.30302748324552892</v>
      </c>
      <c r="L71" s="36">
        <f t="shared" si="13"/>
        <v>0.619065541456016</v>
      </c>
      <c r="M71" s="36">
        <f t="shared" si="14"/>
        <v>33.624770984603629</v>
      </c>
      <c r="N71" s="35">
        <v>30.85</v>
      </c>
      <c r="O71" s="31">
        <f t="shared" si="9"/>
        <v>7.6993540169981829</v>
      </c>
      <c r="P71" s="31">
        <f t="shared" si="15"/>
        <v>8.9943954120052738E-2</v>
      </c>
      <c r="Q71" s="33">
        <f t="shared" si="16"/>
        <v>-2.7747709846036273</v>
      </c>
      <c r="R71" s="37">
        <f t="shared" si="17"/>
        <v>1</v>
      </c>
      <c r="S71" s="4"/>
    </row>
    <row r="72" spans="1:19" x14ac:dyDescent="0.25">
      <c r="A72" s="31">
        <v>42</v>
      </c>
      <c r="B72" s="31">
        <v>42</v>
      </c>
      <c r="C72" s="31">
        <v>60</v>
      </c>
      <c r="D72" s="35">
        <v>0.21679128028739381</v>
      </c>
      <c r="E72" s="35">
        <v>948.4</v>
      </c>
      <c r="F72" s="31">
        <v>6.25E-2</v>
      </c>
      <c r="G72" s="31">
        <v>940</v>
      </c>
      <c r="H72" s="33">
        <v>7.3170732000000002E-2</v>
      </c>
      <c r="I72" s="36">
        <f t="shared" si="10"/>
        <v>0.25901307559458459</v>
      </c>
      <c r="J72" s="36">
        <f t="shared" si="11"/>
        <v>0.60218742409334858</v>
      </c>
      <c r="K72" s="36">
        <f t="shared" si="12"/>
        <v>0.20037084112855433</v>
      </c>
      <c r="L72" s="36">
        <f t="shared" si="13"/>
        <v>0.57940471877211719</v>
      </c>
      <c r="M72" s="36">
        <f t="shared" si="14"/>
        <v>28.95916447053628</v>
      </c>
      <c r="N72" s="35">
        <v>25</v>
      </c>
      <c r="O72" s="31">
        <f t="shared" si="9"/>
        <v>15.67498330475682</v>
      </c>
      <c r="P72" s="31">
        <f t="shared" si="15"/>
        <v>0.15836657882145119</v>
      </c>
      <c r="Q72" s="33">
        <f t="shared" si="16"/>
        <v>-3.9591644705362796</v>
      </c>
      <c r="R72" s="37">
        <f t="shared" si="17"/>
        <v>1</v>
      </c>
      <c r="S72" s="4"/>
    </row>
    <row r="73" spans="1:19" x14ac:dyDescent="0.25">
      <c r="A73" s="31">
        <v>43</v>
      </c>
      <c r="B73" s="31">
        <v>43</v>
      </c>
      <c r="C73" s="31">
        <v>60</v>
      </c>
      <c r="D73" s="35">
        <v>0.21980182513912302</v>
      </c>
      <c r="E73" s="35">
        <v>924.1</v>
      </c>
      <c r="F73" s="31">
        <v>6.25E-2</v>
      </c>
      <c r="G73" s="31">
        <v>940</v>
      </c>
      <c r="H73" s="33">
        <v>6.9105690999999997E-2</v>
      </c>
      <c r="I73" s="36">
        <f t="shared" si="10"/>
        <v>-0.19160368062359606</v>
      </c>
      <c r="J73" s="36">
        <f t="shared" si="11"/>
        <v>0.42402632960666198</v>
      </c>
      <c r="K73" s="36">
        <f t="shared" si="12"/>
        <v>-0.24938509938169645</v>
      </c>
      <c r="L73" s="36">
        <f t="shared" si="13"/>
        <v>0.40153145504216403</v>
      </c>
      <c r="M73" s="36">
        <f t="shared" si="14"/>
        <v>16.029849390570973</v>
      </c>
      <c r="N73" s="35">
        <v>15.8</v>
      </c>
      <c r="O73" s="31">
        <f t="shared" si="9"/>
        <v>5.2830742345847531E-2</v>
      </c>
      <c r="P73" s="31">
        <f t="shared" si="15"/>
        <v>1.4547429782972951E-2</v>
      </c>
      <c r="Q73" s="33">
        <f t="shared" si="16"/>
        <v>-0.22984939057097264</v>
      </c>
      <c r="R73" s="37">
        <f t="shared" si="17"/>
        <v>1</v>
      </c>
      <c r="S73" s="4"/>
    </row>
    <row r="74" spans="1:19" x14ac:dyDescent="0.25">
      <c r="A74" s="31">
        <v>44</v>
      </c>
      <c r="B74" s="31">
        <v>44</v>
      </c>
      <c r="C74" s="31">
        <v>60</v>
      </c>
      <c r="D74" s="35">
        <v>0.22086765648499529</v>
      </c>
      <c r="E74" s="35">
        <v>910.85</v>
      </c>
      <c r="F74" s="31">
        <v>6.25E-2</v>
      </c>
      <c r="G74" s="31">
        <v>940</v>
      </c>
      <c r="H74" s="33">
        <v>6.5040650000000005E-2</v>
      </c>
      <c r="I74" s="36">
        <f t="shared" si="10"/>
        <v>-0.45892217224213994</v>
      </c>
      <c r="J74" s="36">
        <f t="shared" si="11"/>
        <v>0.32314502800227829</v>
      </c>
      <c r="K74" s="36">
        <f t="shared" si="12"/>
        <v>-0.51525020184359716</v>
      </c>
      <c r="L74" s="36">
        <f t="shared" si="13"/>
        <v>0.30318909626056301</v>
      </c>
      <c r="M74" s="36">
        <f t="shared" si="14"/>
        <v>10.495074161610944</v>
      </c>
      <c r="N74" s="35">
        <v>10.85</v>
      </c>
      <c r="O74" s="31">
        <f t="shared" si="9"/>
        <v>0.12597235075617405</v>
      </c>
      <c r="P74" s="31">
        <f t="shared" si="15"/>
        <v>3.2712058837700987E-2</v>
      </c>
      <c r="Q74" s="33">
        <f t="shared" si="16"/>
        <v>0.35492583838905567</v>
      </c>
      <c r="R74" s="37">
        <f t="shared" si="17"/>
        <v>0</v>
      </c>
      <c r="S74" s="4"/>
    </row>
    <row r="75" spans="1:19" x14ac:dyDescent="0.25">
      <c r="A75" s="31">
        <v>45</v>
      </c>
      <c r="B75" s="31">
        <v>45</v>
      </c>
      <c r="C75" s="31">
        <v>60</v>
      </c>
      <c r="D75" s="35">
        <v>0.22293969677936137</v>
      </c>
      <c r="E75" s="35">
        <v>889.75</v>
      </c>
      <c r="F75" s="31">
        <v>6.25E-2</v>
      </c>
      <c r="G75" s="31">
        <v>940</v>
      </c>
      <c r="H75" s="33">
        <v>6.097561E-2</v>
      </c>
      <c r="I75" s="36">
        <f t="shared" si="10"/>
        <v>-0.90121952632997859</v>
      </c>
      <c r="J75" s="36">
        <f t="shared" si="11"/>
        <v>0.18373580547394064</v>
      </c>
      <c r="K75" s="36">
        <f t="shared" si="12"/>
        <v>-0.95627056063434579</v>
      </c>
      <c r="L75" s="36">
        <f t="shared" si="13"/>
        <v>0.16946777962814402</v>
      </c>
      <c r="M75" s="36">
        <f t="shared" si="14"/>
        <v>4.7851520633413145</v>
      </c>
      <c r="N75" s="35">
        <v>5.8</v>
      </c>
      <c r="O75" s="31">
        <f t="shared" si="9"/>
        <v>1.029916334540391</v>
      </c>
      <c r="P75" s="31">
        <f t="shared" si="15"/>
        <v>0.17497378218253196</v>
      </c>
      <c r="Q75" s="33">
        <f t="shared" si="16"/>
        <v>1.0148479366586853</v>
      </c>
      <c r="R75" s="37">
        <f t="shared" si="17"/>
        <v>0</v>
      </c>
      <c r="S75" s="4"/>
    </row>
    <row r="76" spans="1:19" x14ac:dyDescent="0.25">
      <c r="A76" s="31">
        <v>46</v>
      </c>
      <c r="B76" s="31">
        <v>46</v>
      </c>
      <c r="C76" s="31">
        <v>60</v>
      </c>
      <c r="D76" s="35">
        <v>0.22511417547984469</v>
      </c>
      <c r="E76" s="35">
        <v>911.45</v>
      </c>
      <c r="F76" s="31">
        <v>6.25E-2</v>
      </c>
      <c r="G76" s="31">
        <v>940</v>
      </c>
      <c r="H76" s="33">
        <v>5.6910569000000001E-2</v>
      </c>
      <c r="I76" s="36">
        <f t="shared" si="10"/>
        <v>-0.4812425812444292</v>
      </c>
      <c r="J76" s="36">
        <f t="shared" si="11"/>
        <v>0.31517205029879047</v>
      </c>
      <c r="K76" s="36">
        <f t="shared" si="12"/>
        <v>-0.53494567523070879</v>
      </c>
      <c r="L76" s="36">
        <f t="shared" si="13"/>
        <v>0.29634371148404359</v>
      </c>
      <c r="M76" s="36">
        <f t="shared" si="14"/>
        <v>9.6895403939233802</v>
      </c>
      <c r="N76" s="35">
        <v>7.8</v>
      </c>
      <c r="O76" s="31">
        <f t="shared" si="9"/>
        <v>3.5703629002681234</v>
      </c>
      <c r="P76" s="31">
        <f t="shared" si="15"/>
        <v>0.24224876845171545</v>
      </c>
      <c r="Q76" s="33">
        <f t="shared" si="16"/>
        <v>-1.8895403939233804</v>
      </c>
      <c r="R76" s="37">
        <f t="shared" si="17"/>
        <v>1</v>
      </c>
      <c r="S76" s="4"/>
    </row>
    <row r="77" spans="1:19" x14ac:dyDescent="0.25">
      <c r="A77" s="31">
        <v>47</v>
      </c>
      <c r="B77" s="31">
        <v>47</v>
      </c>
      <c r="C77" s="31">
        <v>60</v>
      </c>
      <c r="D77" s="35">
        <v>0.22493592619973601</v>
      </c>
      <c r="E77" s="35">
        <v>913.1</v>
      </c>
      <c r="F77" s="31">
        <v>6.25E-2</v>
      </c>
      <c r="G77" s="31">
        <v>940</v>
      </c>
      <c r="H77" s="33">
        <v>5.2845528000000003E-2</v>
      </c>
      <c r="I77" s="36">
        <f t="shared" si="10"/>
        <v>-0.47177309188368632</v>
      </c>
      <c r="J77" s="36">
        <f t="shared" si="11"/>
        <v>0.31854437963630067</v>
      </c>
      <c r="K77" s="36">
        <f t="shared" si="12"/>
        <v>-0.52348171172353619</v>
      </c>
      <c r="L77" s="36">
        <f t="shared" si="13"/>
        <v>0.3003195372447679</v>
      </c>
      <c r="M77" s="36">
        <f t="shared" si="14"/>
        <v>9.493364442389975</v>
      </c>
      <c r="N77" s="35">
        <v>6.85</v>
      </c>
      <c r="O77" s="31">
        <f t="shared" si="9"/>
        <v>6.9873755752916651</v>
      </c>
      <c r="P77" s="31">
        <f t="shared" si="15"/>
        <v>0.38589261932700375</v>
      </c>
      <c r="Q77" s="33">
        <f t="shared" si="16"/>
        <v>-2.6433644423899754</v>
      </c>
      <c r="R77" s="37">
        <f t="shared" si="17"/>
        <v>1</v>
      </c>
      <c r="S77" s="4"/>
    </row>
    <row r="78" spans="1:19" x14ac:dyDescent="0.25">
      <c r="A78" s="31">
        <v>48</v>
      </c>
      <c r="B78" s="31">
        <v>48</v>
      </c>
      <c r="C78" s="31">
        <v>60</v>
      </c>
      <c r="D78" s="35">
        <v>0.22627702336109956</v>
      </c>
      <c r="E78" s="35">
        <v>930.3</v>
      </c>
      <c r="F78" s="31">
        <v>6.25E-2</v>
      </c>
      <c r="G78" s="31">
        <v>940</v>
      </c>
      <c r="H78" s="33">
        <v>4.8780487999999997E-2</v>
      </c>
      <c r="I78" s="36">
        <f t="shared" si="10"/>
        <v>-0.12156114020342963</v>
      </c>
      <c r="J78" s="36">
        <f t="shared" si="11"/>
        <v>0.45162329540313517</v>
      </c>
      <c r="K78" s="36">
        <f t="shared" si="12"/>
        <v>-0.17153737431426197</v>
      </c>
      <c r="L78" s="36">
        <f t="shared" si="13"/>
        <v>0.43190062274057339</v>
      </c>
      <c r="M78" s="36">
        <f t="shared" si="14"/>
        <v>15.394445402858764</v>
      </c>
      <c r="N78" s="35">
        <v>11.85</v>
      </c>
      <c r="O78" s="31">
        <f t="shared" si="9"/>
        <v>12.56309321384663</v>
      </c>
      <c r="P78" s="31">
        <f t="shared" si="15"/>
        <v>0.29910931669694218</v>
      </c>
      <c r="Q78" s="33">
        <f t="shared" si="16"/>
        <v>-3.5444454028587646</v>
      </c>
      <c r="R78" s="37">
        <f t="shared" si="17"/>
        <v>1</v>
      </c>
      <c r="S78" s="4"/>
    </row>
    <row r="79" spans="1:19" x14ac:dyDescent="0.25">
      <c r="A79" s="31">
        <v>49</v>
      </c>
      <c r="B79" s="31">
        <v>49</v>
      </c>
      <c r="C79" s="31">
        <v>60</v>
      </c>
      <c r="D79" s="35">
        <v>0.22627856791165088</v>
      </c>
      <c r="E79" s="35">
        <v>931.85</v>
      </c>
      <c r="F79" s="31">
        <v>6.25E-2</v>
      </c>
      <c r="G79" s="31">
        <v>940</v>
      </c>
      <c r="H79" s="33">
        <v>4.4715446999999998E-2</v>
      </c>
      <c r="I79" s="36">
        <f t="shared" si="10"/>
        <v>-9.9658290916872089E-2</v>
      </c>
      <c r="J79" s="36">
        <f t="shared" si="11"/>
        <v>0.46030780732891141</v>
      </c>
      <c r="K79" s="36">
        <f t="shared" si="12"/>
        <v>-0.14750721863089616</v>
      </c>
      <c r="L79" s="36">
        <f t="shared" si="13"/>
        <v>0.44136584120643396</v>
      </c>
      <c r="M79" s="36">
        <f t="shared" si="14"/>
        <v>15.211803236191088</v>
      </c>
      <c r="N79" s="35">
        <v>12.5</v>
      </c>
      <c r="O79" s="31">
        <f t="shared" si="9"/>
        <v>7.3538767918164565</v>
      </c>
      <c r="P79" s="31">
        <f t="shared" si="15"/>
        <v>0.21694425889528701</v>
      </c>
      <c r="Q79" s="33">
        <f t="shared" si="16"/>
        <v>-2.7118032361910878</v>
      </c>
      <c r="R79" s="37">
        <f t="shared" si="17"/>
        <v>1</v>
      </c>
      <c r="S79" s="4"/>
    </row>
    <row r="80" spans="1:19" x14ac:dyDescent="0.25">
      <c r="A80" s="31">
        <v>50</v>
      </c>
      <c r="B80" s="31">
        <v>50</v>
      </c>
      <c r="C80" s="31">
        <v>60</v>
      </c>
      <c r="D80" s="35">
        <v>0.22618545887389627</v>
      </c>
      <c r="E80" s="35">
        <v>929.05</v>
      </c>
      <c r="F80" s="31">
        <v>6.25E-2</v>
      </c>
      <c r="G80" s="31">
        <v>940</v>
      </c>
      <c r="H80" s="33">
        <v>4.0650407E-2</v>
      </c>
      <c r="I80" s="36">
        <f t="shared" si="10"/>
        <v>-0.1784260226414939</v>
      </c>
      <c r="J80" s="36">
        <f t="shared" si="11"/>
        <v>0.42919420704048028</v>
      </c>
      <c r="K80" s="36">
        <f t="shared" si="12"/>
        <v>-0.22402941291543574</v>
      </c>
      <c r="L80" s="36">
        <f t="shared" si="13"/>
        <v>0.41136720832102669</v>
      </c>
      <c r="M80" s="36">
        <f t="shared" si="14"/>
        <v>13.038887138596976</v>
      </c>
      <c r="N80" s="35">
        <v>11.5</v>
      </c>
      <c r="O80" s="31">
        <f t="shared" si="9"/>
        <v>2.3681736253391898</v>
      </c>
      <c r="P80" s="31">
        <f t="shared" si="15"/>
        <v>0.13381627292147621</v>
      </c>
      <c r="Q80" s="33">
        <f t="shared" si="16"/>
        <v>-1.5388871385969765</v>
      </c>
      <c r="R80" s="37">
        <f t="shared" si="17"/>
        <v>1</v>
      </c>
      <c r="S80" s="4"/>
    </row>
    <row r="81" spans="1:19" x14ac:dyDescent="0.25">
      <c r="A81" s="31">
        <v>51</v>
      </c>
      <c r="B81" s="31">
        <v>51</v>
      </c>
      <c r="C81" s="31">
        <v>60</v>
      </c>
      <c r="D81" s="35">
        <v>0.22406436209925071</v>
      </c>
      <c r="E81" s="35">
        <v>911.8</v>
      </c>
      <c r="F81" s="31">
        <v>6.25E-2</v>
      </c>
      <c r="G81" s="31">
        <v>940</v>
      </c>
      <c r="H81" s="33">
        <v>3.6585366000000001E-2</v>
      </c>
      <c r="I81" s="36">
        <f t="shared" si="10"/>
        <v>-0.63592749410317773</v>
      </c>
      <c r="J81" s="36">
        <f t="shared" si="11"/>
        <v>0.26241184071564011</v>
      </c>
      <c r="K81" s="36">
        <f t="shared" si="12"/>
        <v>-0.67878496003945488</v>
      </c>
      <c r="L81" s="36">
        <f t="shared" si="13"/>
        <v>0.24863706235038757</v>
      </c>
      <c r="M81" s="36">
        <f t="shared" si="14"/>
        <v>6.0820853025338693</v>
      </c>
      <c r="N81" s="35">
        <v>6.9</v>
      </c>
      <c r="O81" s="31">
        <f t="shared" si="9"/>
        <v>0.66898445233111281</v>
      </c>
      <c r="P81" s="31">
        <f t="shared" si="15"/>
        <v>0.1185383619516132</v>
      </c>
      <c r="Q81" s="33">
        <f t="shared" si="16"/>
        <v>0.8179146974661311</v>
      </c>
      <c r="R81" s="37">
        <f t="shared" si="17"/>
        <v>0</v>
      </c>
      <c r="S81" s="4"/>
    </row>
    <row r="82" spans="1:19" x14ac:dyDescent="0.25">
      <c r="A82" s="31">
        <v>52</v>
      </c>
      <c r="B82" s="31">
        <v>52</v>
      </c>
      <c r="C82" s="31">
        <v>60</v>
      </c>
      <c r="D82" s="35">
        <v>0.22467261814622394</v>
      </c>
      <c r="E82" s="35">
        <v>900.05</v>
      </c>
      <c r="F82" s="31">
        <v>6.25E-2</v>
      </c>
      <c r="G82" s="31">
        <v>940</v>
      </c>
      <c r="H82" s="33">
        <v>3.2520325000000003E-2</v>
      </c>
      <c r="I82" s="36">
        <f t="shared" si="10"/>
        <v>-1.0014849714368212</v>
      </c>
      <c r="J82" s="36">
        <f t="shared" si="11"/>
        <v>0.15829620110658324</v>
      </c>
      <c r="K82" s="36">
        <f t="shared" si="12"/>
        <v>-1.0420010668149446</v>
      </c>
      <c r="L82" s="36">
        <f t="shared" si="13"/>
        <v>0.14870559217132318</v>
      </c>
      <c r="M82" s="36">
        <f t="shared" si="14"/>
        <v>2.975062936906312</v>
      </c>
      <c r="N82" s="35">
        <v>4.55</v>
      </c>
      <c r="O82" s="31">
        <f t="shared" si="9"/>
        <v>2.4804267527061707</v>
      </c>
      <c r="P82" s="31">
        <f t="shared" si="15"/>
        <v>0.34614001386674459</v>
      </c>
      <c r="Q82" s="33">
        <f t="shared" si="16"/>
        <v>1.5749370630936879</v>
      </c>
      <c r="R82" s="37">
        <f t="shared" si="17"/>
        <v>0</v>
      </c>
      <c r="S82" s="4"/>
    </row>
    <row r="83" spans="1:19" x14ac:dyDescent="0.25">
      <c r="A83" s="31">
        <v>53</v>
      </c>
      <c r="B83" s="31">
        <v>53</v>
      </c>
      <c r="C83" s="31">
        <v>60</v>
      </c>
      <c r="D83" s="35">
        <v>0.22477084687495055</v>
      </c>
      <c r="E83" s="35">
        <v>895.5</v>
      </c>
      <c r="F83" s="31">
        <v>6.25E-2</v>
      </c>
      <c r="G83" s="31">
        <v>940</v>
      </c>
      <c r="H83" s="33">
        <v>2.8455285E-2</v>
      </c>
      <c r="I83" s="36">
        <f t="shared" si="10"/>
        <v>-1.2132214109380699</v>
      </c>
      <c r="J83" s="36">
        <f t="shared" si="11"/>
        <v>0.1125225901163432</v>
      </c>
      <c r="K83" s="36">
        <f t="shared" si="12"/>
        <v>-1.2511373181470238</v>
      </c>
      <c r="L83" s="36">
        <f t="shared" si="13"/>
        <v>0.10544219118181328</v>
      </c>
      <c r="M83" s="36">
        <f t="shared" si="14"/>
        <v>1.8244358561031362</v>
      </c>
      <c r="N83" s="35">
        <v>2.95</v>
      </c>
      <c r="O83" s="31">
        <f t="shared" si="9"/>
        <v>1.2668946420262803</v>
      </c>
      <c r="P83" s="31">
        <f t="shared" si="15"/>
        <v>0.38154716742266576</v>
      </c>
      <c r="Q83" s="33">
        <f t="shared" si="16"/>
        <v>1.125564143896864</v>
      </c>
      <c r="R83" s="37">
        <f t="shared" si="17"/>
        <v>0</v>
      </c>
      <c r="S83" s="4"/>
    </row>
    <row r="84" spans="1:19" x14ac:dyDescent="0.25">
      <c r="A84" s="31">
        <v>54</v>
      </c>
      <c r="B84" s="31">
        <v>54</v>
      </c>
      <c r="C84" s="31">
        <v>60</v>
      </c>
      <c r="D84" s="35">
        <v>0.22490562300267289</v>
      </c>
      <c r="E84" s="35">
        <v>889.8</v>
      </c>
      <c r="F84" s="31">
        <v>6.25E-2</v>
      </c>
      <c r="G84" s="31">
        <v>940</v>
      </c>
      <c r="H84" s="33">
        <v>2.4390243999999998E-2</v>
      </c>
      <c r="I84" s="36">
        <f t="shared" si="10"/>
        <v>-1.5015764125623938</v>
      </c>
      <c r="J84" s="36">
        <f t="shared" si="11"/>
        <v>6.6603269394112957E-2</v>
      </c>
      <c r="K84" s="36">
        <f t="shared" si="12"/>
        <v>-1.5367007698468707</v>
      </c>
      <c r="L84" s="36">
        <f t="shared" si="13"/>
        <v>6.2183301259879281E-2</v>
      </c>
      <c r="M84" s="36">
        <f t="shared" si="14"/>
        <v>0.90032216342903126</v>
      </c>
      <c r="N84" s="35">
        <v>1.8</v>
      </c>
      <c r="O84" s="31">
        <f t="shared" si="9"/>
        <v>0.80942020961701877</v>
      </c>
      <c r="P84" s="31">
        <f t="shared" si="15"/>
        <v>0.49982102031720488</v>
      </c>
      <c r="Q84" s="33">
        <f t="shared" si="16"/>
        <v>0.89967783657096878</v>
      </c>
      <c r="R84" s="37">
        <f t="shared" si="17"/>
        <v>0</v>
      </c>
      <c r="S84" s="4"/>
    </row>
    <row r="85" spans="1:19" x14ac:dyDescent="0.25">
      <c r="A85" s="31">
        <v>55</v>
      </c>
      <c r="B85" s="31">
        <v>55</v>
      </c>
      <c r="C85" s="31">
        <v>60</v>
      </c>
      <c r="D85" s="35">
        <v>0.22481689067147423</v>
      </c>
      <c r="E85" s="35">
        <v>896.9</v>
      </c>
      <c r="F85" s="31">
        <v>6.25E-2</v>
      </c>
      <c r="G85" s="31">
        <v>940</v>
      </c>
      <c r="H85" s="33">
        <v>2.0325203E-2</v>
      </c>
      <c r="I85" s="36">
        <f t="shared" si="10"/>
        <v>-1.4087246388371919</v>
      </c>
      <c r="J85" s="36">
        <f t="shared" si="11"/>
        <v>7.9458303217309095E-2</v>
      </c>
      <c r="K85" s="36">
        <f t="shared" si="12"/>
        <v>-1.4407759929885564</v>
      </c>
      <c r="L85" s="36">
        <f t="shared" si="13"/>
        <v>7.4823988912545478E-2</v>
      </c>
      <c r="M85" s="36">
        <f t="shared" si="14"/>
        <v>1.0208936013661969</v>
      </c>
      <c r="N85" s="35">
        <v>1.85</v>
      </c>
      <c r="O85" s="31">
        <f t="shared" si="9"/>
        <v>0.687417420255515</v>
      </c>
      <c r="P85" s="31">
        <f t="shared" si="15"/>
        <v>0.44816562088313683</v>
      </c>
      <c r="Q85" s="33">
        <f t="shared" si="16"/>
        <v>0.8291063986338032</v>
      </c>
      <c r="R85" s="37">
        <f t="shared" si="17"/>
        <v>0</v>
      </c>
      <c r="S85" s="4"/>
    </row>
    <row r="86" spans="1:19" x14ac:dyDescent="0.25">
      <c r="A86" s="31">
        <v>56</v>
      </c>
      <c r="B86" s="31">
        <v>56</v>
      </c>
      <c r="C86" s="31">
        <v>60</v>
      </c>
      <c r="D86" s="35">
        <v>0.22503537603482529</v>
      </c>
      <c r="E86" s="35">
        <v>908.15</v>
      </c>
      <c r="F86" s="31">
        <v>6.25E-2</v>
      </c>
      <c r="G86" s="31">
        <v>940</v>
      </c>
      <c r="H86" s="33">
        <v>1.6260163000000001E-2</v>
      </c>
      <c r="I86" s="36">
        <f t="shared" si="10"/>
        <v>-1.1514829567055769</v>
      </c>
      <c r="J86" s="36">
        <f t="shared" si="11"/>
        <v>0.12476680144033396</v>
      </c>
      <c r="K86" s="36">
        <f t="shared" si="12"/>
        <v>-1.1801784201321475</v>
      </c>
      <c r="L86" s="36">
        <f t="shared" si="13"/>
        <v>0.11896463000611544</v>
      </c>
      <c r="M86" s="36">
        <f t="shared" si="14"/>
        <v>1.593805871528545</v>
      </c>
      <c r="N86" s="35">
        <v>1.75</v>
      </c>
      <c r="O86" s="31">
        <f t="shared" si="9"/>
        <v>2.4396605768957382E-2</v>
      </c>
      <c r="P86" s="31">
        <f t="shared" si="15"/>
        <v>8.9253787697974277E-2</v>
      </c>
      <c r="Q86" s="33">
        <f t="shared" si="16"/>
        <v>0.15619412847145497</v>
      </c>
      <c r="R86" s="37">
        <f t="shared" si="17"/>
        <v>0</v>
      </c>
      <c r="S86" s="4"/>
    </row>
    <row r="87" spans="1:19" x14ac:dyDescent="0.25">
      <c r="A87" s="31">
        <v>57</v>
      </c>
      <c r="B87" s="31">
        <v>57</v>
      </c>
      <c r="C87" s="31">
        <v>60</v>
      </c>
      <c r="D87" s="35">
        <v>0.22596156150349794</v>
      </c>
      <c r="E87" s="35">
        <v>893.9</v>
      </c>
      <c r="F87" s="31">
        <v>6.25E-2</v>
      </c>
      <c r="G87" s="31">
        <v>940</v>
      </c>
      <c r="H87" s="33">
        <v>1.2195121999999999E-2</v>
      </c>
      <c r="I87" s="36">
        <f t="shared" si="10"/>
        <v>-1.9721830040869879</v>
      </c>
      <c r="J87" s="36">
        <f t="shared" si="11"/>
        <v>2.4294359574044952E-2</v>
      </c>
      <c r="K87" s="36">
        <f t="shared" si="12"/>
        <v>-1.9971362842079809</v>
      </c>
      <c r="L87" s="36">
        <f t="shared" si="13"/>
        <v>2.2905190138696269E-2</v>
      </c>
      <c r="M87" s="36">
        <f t="shared" si="14"/>
        <v>0.20225377116868515</v>
      </c>
      <c r="N87" s="35">
        <v>0.75</v>
      </c>
      <c r="O87" s="31">
        <f t="shared" si="9"/>
        <v>0.30002593119892712</v>
      </c>
      <c r="P87" s="31">
        <f t="shared" si="15"/>
        <v>0.73032830510841984</v>
      </c>
      <c r="Q87" s="33">
        <f t="shared" si="16"/>
        <v>0.54774622883131485</v>
      </c>
      <c r="R87" s="37">
        <f t="shared" si="17"/>
        <v>0</v>
      </c>
      <c r="S87" s="4"/>
    </row>
    <row r="88" spans="1:19" x14ac:dyDescent="0.25">
      <c r="A88" s="31">
        <v>58</v>
      </c>
      <c r="B88" s="31">
        <v>58</v>
      </c>
      <c r="C88" s="31">
        <v>60</v>
      </c>
      <c r="D88" s="35">
        <v>0.22237832827599682</v>
      </c>
      <c r="E88" s="35">
        <v>901.1</v>
      </c>
      <c r="F88" s="31">
        <v>6.25E-2</v>
      </c>
      <c r="G88" s="31">
        <v>940</v>
      </c>
      <c r="H88" s="33">
        <v>8.1300810000000008E-3</v>
      </c>
      <c r="I88" s="36">
        <f t="shared" si="10"/>
        <v>-2.0724209125582265</v>
      </c>
      <c r="J88" s="36">
        <f t="shared" si="11"/>
        <v>1.9113102381813258E-2</v>
      </c>
      <c r="K88" s="36">
        <f t="shared" si="12"/>
        <v>-2.0924720907887369</v>
      </c>
      <c r="L88" s="36">
        <f t="shared" si="13"/>
        <v>1.8198152912438668E-2</v>
      </c>
      <c r="M88" s="36">
        <f t="shared" si="14"/>
        <v>0.1252428174099478</v>
      </c>
      <c r="N88" s="35">
        <v>0.65</v>
      </c>
      <c r="O88" s="31">
        <f t="shared" si="9"/>
        <v>0.27537010067984941</v>
      </c>
      <c r="P88" s="31">
        <f t="shared" si="15"/>
        <v>0.80731874244623414</v>
      </c>
      <c r="Q88" s="33">
        <f t="shared" si="16"/>
        <v>0.52475718259005222</v>
      </c>
      <c r="R88" s="37">
        <f t="shared" si="17"/>
        <v>0</v>
      </c>
      <c r="S88" s="4"/>
    </row>
    <row r="89" spans="1:19" x14ac:dyDescent="0.25">
      <c r="A89" s="31">
        <v>59</v>
      </c>
      <c r="B89" s="31">
        <v>59</v>
      </c>
      <c r="C89" s="31">
        <v>60</v>
      </c>
      <c r="D89" s="35">
        <v>0.22231747864491144</v>
      </c>
      <c r="E89" s="35">
        <v>899.8</v>
      </c>
      <c r="F89" s="31">
        <v>6.25E-2</v>
      </c>
      <c r="G89" s="31">
        <v>940</v>
      </c>
      <c r="H89" s="33">
        <v>4.0650410000000001E-3</v>
      </c>
      <c r="I89" s="36">
        <f t="shared" si="10"/>
        <v>-3.0585208315772197</v>
      </c>
      <c r="J89" s="36">
        <f t="shared" si="11"/>
        <v>1.1121630688577877E-3</v>
      </c>
      <c r="K89" s="36">
        <f t="shared" si="12"/>
        <v>-3.072695276915816</v>
      </c>
      <c r="L89" s="36">
        <f t="shared" si="13"/>
        <v>1.0606749337287527E-3</v>
      </c>
      <c r="M89" s="36">
        <f t="shared" si="14"/>
        <v>3.9431710938490072E-3</v>
      </c>
      <c r="N89" s="35">
        <v>0.35</v>
      </c>
      <c r="O89" s="31">
        <f t="shared" si="9"/>
        <v>0.11975532883258104</v>
      </c>
      <c r="P89" s="31">
        <f t="shared" si="15"/>
        <v>0.98873379687471707</v>
      </c>
      <c r="Q89" s="33">
        <f t="shared" si="16"/>
        <v>0.34605682890615097</v>
      </c>
      <c r="R89" s="37">
        <f t="shared" si="17"/>
        <v>0</v>
      </c>
      <c r="S89" s="4"/>
    </row>
    <row r="90" spans="1:19" x14ac:dyDescent="0.25">
      <c r="A90" s="31">
        <f>$A$89+B90</f>
        <v>60</v>
      </c>
      <c r="B90" s="31">
        <v>1</v>
      </c>
      <c r="C90" s="31">
        <v>19</v>
      </c>
      <c r="D90" s="35">
        <v>0.22402803151980666</v>
      </c>
      <c r="E90" s="35">
        <v>892.95</v>
      </c>
      <c r="F90" s="31">
        <v>6.25E-2</v>
      </c>
      <c r="G90" s="31">
        <v>1000</v>
      </c>
      <c r="H90" s="33">
        <v>7.3170732000000002E-2</v>
      </c>
      <c r="I90" s="36">
        <f t="shared" si="10"/>
        <v>-1.7626359275206507</v>
      </c>
      <c r="J90" s="36">
        <f t="shared" si="11"/>
        <v>3.898095675234782E-2</v>
      </c>
      <c r="K90" s="36">
        <f t="shared" si="12"/>
        <v>-1.8232357096425686</v>
      </c>
      <c r="L90" s="36">
        <f t="shared" si="13"/>
        <v>3.4133849384604668E-2</v>
      </c>
      <c r="M90" s="36">
        <f t="shared" si="14"/>
        <v>0.82993947668509094</v>
      </c>
      <c r="N90" s="35">
        <v>1.95</v>
      </c>
      <c r="O90" s="31">
        <f t="shared" si="9"/>
        <v>1.2545355758884678</v>
      </c>
      <c r="P90" s="31">
        <f t="shared" si="15"/>
        <v>0.57439001195636363</v>
      </c>
      <c r="Q90" s="33">
        <f t="shared" si="16"/>
        <v>1.120060523314909</v>
      </c>
      <c r="R90" s="37">
        <f t="shared" si="17"/>
        <v>0</v>
      </c>
      <c r="S90" s="4"/>
    </row>
    <row r="91" spans="1:19" x14ac:dyDescent="0.25">
      <c r="A91" s="31">
        <f t="shared" ref="A91:A154" si="18">$A$89+B91</f>
        <v>60</v>
      </c>
      <c r="B91" s="31">
        <v>1</v>
      </c>
      <c r="C91" s="31">
        <v>43</v>
      </c>
      <c r="D91" s="35">
        <v>0.22141425923045718</v>
      </c>
      <c r="E91" s="35">
        <v>892.95</v>
      </c>
      <c r="F91" s="31">
        <v>6.25E-2</v>
      </c>
      <c r="G91" s="31">
        <v>1000</v>
      </c>
      <c r="H91" s="33">
        <v>0.17073170700000001</v>
      </c>
      <c r="I91" s="36">
        <f t="shared" si="10"/>
        <v>-1.0752152176928056</v>
      </c>
      <c r="J91" s="36">
        <f t="shared" si="11"/>
        <v>0.14113919190582097</v>
      </c>
      <c r="K91" s="36">
        <f t="shared" si="12"/>
        <v>-1.166702910947103</v>
      </c>
      <c r="L91" s="36">
        <f t="shared" si="13"/>
        <v>0.12166518343216418</v>
      </c>
      <c r="M91" s="36">
        <f t="shared" si="14"/>
        <v>5.6564124066903219</v>
      </c>
      <c r="N91" s="35">
        <v>7.8</v>
      </c>
      <c r="O91" s="31">
        <f t="shared" si="9"/>
        <v>4.5949677701911771</v>
      </c>
      <c r="P91" s="31">
        <f t="shared" si="15"/>
        <v>0.27481892221918947</v>
      </c>
      <c r="Q91" s="33">
        <f t="shared" si="16"/>
        <v>2.143587593309678</v>
      </c>
      <c r="R91" s="37">
        <f t="shared" si="17"/>
        <v>0</v>
      </c>
      <c r="S91" s="4"/>
    </row>
    <row r="92" spans="1:19" x14ac:dyDescent="0.25">
      <c r="A92" s="31">
        <f t="shared" si="18"/>
        <v>60</v>
      </c>
      <c r="B92" s="31">
        <v>1</v>
      </c>
      <c r="C92" s="31">
        <v>63</v>
      </c>
      <c r="D92" s="35">
        <v>0.22141425923045718</v>
      </c>
      <c r="E92" s="35">
        <v>892.95</v>
      </c>
      <c r="F92" s="31">
        <v>6.25E-2</v>
      </c>
      <c r="G92" s="31">
        <v>1000</v>
      </c>
      <c r="H92" s="33">
        <v>0.25203251999999998</v>
      </c>
      <c r="I92" s="36">
        <f t="shared" si="10"/>
        <v>-0.8213195799502051</v>
      </c>
      <c r="J92" s="36">
        <f t="shared" si="11"/>
        <v>0.20573212885360237</v>
      </c>
      <c r="K92" s="36">
        <f t="shared" si="12"/>
        <v>-0.93247582748232016</v>
      </c>
      <c r="L92" s="36">
        <f t="shared" si="13"/>
        <v>0.17554533665323749</v>
      </c>
      <c r="M92" s="36">
        <f t="shared" si="14"/>
        <v>10.906698831503007</v>
      </c>
      <c r="N92" s="35">
        <v>19.5</v>
      </c>
      <c r="O92" s="31">
        <f t="shared" si="9"/>
        <v>73.844824972491779</v>
      </c>
      <c r="P92" s="31">
        <f t="shared" si="15"/>
        <v>0.44068211120497397</v>
      </c>
      <c r="Q92" s="33">
        <f t="shared" si="16"/>
        <v>8.5933011684969927</v>
      </c>
      <c r="R92" s="37">
        <f t="shared" si="17"/>
        <v>0</v>
      </c>
      <c r="S92" s="4"/>
    </row>
    <row r="93" spans="1:19" x14ac:dyDescent="0.25">
      <c r="A93" s="31">
        <f t="shared" si="18"/>
        <v>61</v>
      </c>
      <c r="B93" s="31">
        <v>2</v>
      </c>
      <c r="C93" s="31">
        <v>19</v>
      </c>
      <c r="D93" s="35">
        <v>0.22141425923045718</v>
      </c>
      <c r="E93" s="35">
        <v>899.55</v>
      </c>
      <c r="F93" s="31">
        <v>6.25E-2</v>
      </c>
      <c r="G93" s="31">
        <v>1000</v>
      </c>
      <c r="H93" s="33">
        <v>6.9105690999999997E-2</v>
      </c>
      <c r="I93" s="36">
        <f t="shared" si="10"/>
        <v>-1.7154385553603337</v>
      </c>
      <c r="J93" s="36">
        <f t="shared" si="11"/>
        <v>4.3132425845980329E-2</v>
      </c>
      <c r="K93" s="36">
        <f t="shared" si="12"/>
        <v>-1.7736438501685636</v>
      </c>
      <c r="L93" s="36">
        <f t="shared" si="13"/>
        <v>3.8061039794905924E-2</v>
      </c>
      <c r="M93" s="36">
        <f t="shared" si="14"/>
        <v>0.90276903070692072</v>
      </c>
      <c r="N93" s="35">
        <v>1.7</v>
      </c>
      <c r="O93" s="31">
        <f t="shared" si="9"/>
        <v>0.6355772183999826</v>
      </c>
      <c r="P93" s="31">
        <f t="shared" si="15"/>
        <v>0.46895939370181133</v>
      </c>
      <c r="Q93" s="33">
        <f t="shared" si="16"/>
        <v>0.79723096929307924</v>
      </c>
      <c r="R93" s="37">
        <f t="shared" si="17"/>
        <v>0</v>
      </c>
      <c r="S93" s="4"/>
    </row>
    <row r="94" spans="1:19" x14ac:dyDescent="0.25">
      <c r="A94" s="31">
        <f t="shared" si="18"/>
        <v>61</v>
      </c>
      <c r="B94" s="31">
        <v>2</v>
      </c>
      <c r="C94" s="31">
        <v>43</v>
      </c>
      <c r="D94" s="35">
        <v>0.22030804507896312</v>
      </c>
      <c r="E94" s="35">
        <v>899.55</v>
      </c>
      <c r="F94" s="31">
        <v>6.25E-2</v>
      </c>
      <c r="G94" s="31">
        <v>1000</v>
      </c>
      <c r="H94" s="33">
        <v>0.16666666699999999</v>
      </c>
      <c r="I94" s="36">
        <f t="shared" si="10"/>
        <v>-1.0162213553168249</v>
      </c>
      <c r="J94" s="36">
        <f t="shared" si="11"/>
        <v>0.1547619946060875</v>
      </c>
      <c r="K94" s="36">
        <f t="shared" si="12"/>
        <v>-1.1061617381856876</v>
      </c>
      <c r="L94" s="36">
        <f t="shared" si="13"/>
        <v>0.13432826021741012</v>
      </c>
      <c r="M94" s="36">
        <f t="shared" si="14"/>
        <v>6.279882208340922</v>
      </c>
      <c r="N94" s="35">
        <v>7.2</v>
      </c>
      <c r="O94" s="31">
        <f t="shared" si="9"/>
        <v>0.84661675052757879</v>
      </c>
      <c r="P94" s="31">
        <f t="shared" si="15"/>
        <v>0.12779413773042753</v>
      </c>
      <c r="Q94" s="33">
        <f t="shared" si="16"/>
        <v>0.92011779165907814</v>
      </c>
      <c r="R94" s="37">
        <f t="shared" si="17"/>
        <v>0</v>
      </c>
      <c r="S94" s="4"/>
    </row>
    <row r="95" spans="1:19" x14ac:dyDescent="0.25">
      <c r="A95" s="31">
        <f t="shared" si="18"/>
        <v>62</v>
      </c>
      <c r="B95" s="31">
        <v>3</v>
      </c>
      <c r="C95" s="31">
        <v>19</v>
      </c>
      <c r="D95" s="35">
        <v>0.22030804507896312</v>
      </c>
      <c r="E95" s="35">
        <v>894.9</v>
      </c>
      <c r="F95" s="31">
        <v>6.25E-2</v>
      </c>
      <c r="G95" s="31">
        <v>1000</v>
      </c>
      <c r="H95" s="33">
        <v>6.5040650000000005E-2</v>
      </c>
      <c r="I95" s="36">
        <f t="shared" si="10"/>
        <v>-1.8759327072963967</v>
      </c>
      <c r="J95" s="36">
        <f t="shared" si="11"/>
        <v>3.0332260380631124E-2</v>
      </c>
      <c r="K95" s="36">
        <f t="shared" si="12"/>
        <v>-1.9321180188179596</v>
      </c>
      <c r="L95" s="36">
        <f t="shared" si="13"/>
        <v>2.6672470400266279E-2</v>
      </c>
      <c r="M95" s="36">
        <f t="shared" si="14"/>
        <v>0.58007401305924589</v>
      </c>
      <c r="N95" s="35">
        <v>1.5</v>
      </c>
      <c r="O95" s="31">
        <f t="shared" si="9"/>
        <v>0.84626382144892054</v>
      </c>
      <c r="P95" s="31">
        <f t="shared" si="15"/>
        <v>0.61328399129383604</v>
      </c>
      <c r="Q95" s="33">
        <f t="shared" si="16"/>
        <v>0.91992598694075411</v>
      </c>
      <c r="R95" s="37">
        <f t="shared" si="17"/>
        <v>0</v>
      </c>
      <c r="S95" s="4"/>
    </row>
    <row r="96" spans="1:19" x14ac:dyDescent="0.25">
      <c r="A96" s="31">
        <f t="shared" si="18"/>
        <v>62</v>
      </c>
      <c r="B96" s="31">
        <v>3</v>
      </c>
      <c r="C96" s="31">
        <v>43</v>
      </c>
      <c r="D96" s="35">
        <v>0.22018559527293069</v>
      </c>
      <c r="E96" s="35">
        <v>894.9</v>
      </c>
      <c r="F96" s="31">
        <v>6.25E-2</v>
      </c>
      <c r="G96" s="31">
        <v>1000</v>
      </c>
      <c r="H96" s="33">
        <v>0.162601626</v>
      </c>
      <c r="I96" s="36">
        <f t="shared" si="10"/>
        <v>-1.0918113857383449</v>
      </c>
      <c r="J96" s="36">
        <f t="shared" si="11"/>
        <v>0.13745800674767977</v>
      </c>
      <c r="K96" s="36">
        <f t="shared" si="12"/>
        <v>-1.1805987872111905</v>
      </c>
      <c r="L96" s="36">
        <f t="shared" si="13"/>
        <v>0.1188810728276843</v>
      </c>
      <c r="M96" s="36">
        <f t="shared" si="14"/>
        <v>5.3321202100496237</v>
      </c>
      <c r="N96" s="35">
        <v>6.35</v>
      </c>
      <c r="O96" s="31">
        <f t="shared" si="9"/>
        <v>1.0360792667894214</v>
      </c>
      <c r="P96" s="31">
        <f t="shared" si="15"/>
        <v>0.16029602991344505</v>
      </c>
      <c r="Q96" s="33">
        <f t="shared" si="16"/>
        <v>1.017879789950376</v>
      </c>
      <c r="R96" s="37">
        <f t="shared" si="17"/>
        <v>0</v>
      </c>
      <c r="S96" s="4"/>
    </row>
    <row r="97" spans="1:19" x14ac:dyDescent="0.25">
      <c r="A97" s="31">
        <f t="shared" si="18"/>
        <v>63</v>
      </c>
      <c r="B97" s="31">
        <v>4</v>
      </c>
      <c r="C97" s="31">
        <v>19</v>
      </c>
      <c r="D97" s="35">
        <v>0.22018559527293069</v>
      </c>
      <c r="E97" s="35">
        <v>908.2</v>
      </c>
      <c r="F97" s="31">
        <v>6.25E-2</v>
      </c>
      <c r="G97" s="31">
        <v>1000</v>
      </c>
      <c r="H97" s="33">
        <v>6.097561E-2</v>
      </c>
      <c r="I97" s="36">
        <f t="shared" si="10"/>
        <v>-1.6737167878317878</v>
      </c>
      <c r="J97" s="36">
        <f t="shared" si="11"/>
        <v>4.7093136419280167E-2</v>
      </c>
      <c r="K97" s="36">
        <f t="shared" si="12"/>
        <v>-1.7280877452422752</v>
      </c>
      <c r="L97" s="36">
        <f t="shared" si="13"/>
        <v>4.1986247119924699E-2</v>
      </c>
      <c r="M97" s="36">
        <f t="shared" si="14"/>
        <v>0.94344343300180356</v>
      </c>
      <c r="N97" s="35">
        <v>1.7</v>
      </c>
      <c r="O97" s="31">
        <f t="shared" si="9"/>
        <v>0.57237783906809647</v>
      </c>
      <c r="P97" s="31">
        <f t="shared" si="15"/>
        <v>0.4450332747048214</v>
      </c>
      <c r="Q97" s="33">
        <f t="shared" si="16"/>
        <v>0.7565565669981964</v>
      </c>
      <c r="R97" s="37">
        <f t="shared" si="17"/>
        <v>0</v>
      </c>
      <c r="S97" s="4"/>
    </row>
    <row r="98" spans="1:19" x14ac:dyDescent="0.25">
      <c r="A98" s="31">
        <f t="shared" si="18"/>
        <v>63</v>
      </c>
      <c r="B98" s="31">
        <v>4</v>
      </c>
      <c r="C98" s="31">
        <v>43</v>
      </c>
      <c r="D98" s="35">
        <v>0.2190422274010275</v>
      </c>
      <c r="E98" s="35">
        <v>908.2</v>
      </c>
      <c r="F98" s="31">
        <v>6.25E-2</v>
      </c>
      <c r="G98" s="31">
        <v>1000</v>
      </c>
      <c r="H98" s="33">
        <v>0.15853658500000001</v>
      </c>
      <c r="I98" s="36">
        <f t="shared" si="10"/>
        <v>-0.94683944908035234</v>
      </c>
      <c r="J98" s="36">
        <f t="shared" si="11"/>
        <v>0.17186029822357407</v>
      </c>
      <c r="K98" s="36">
        <f t="shared" si="12"/>
        <v>-1.0340547325196852</v>
      </c>
      <c r="L98" s="36">
        <f t="shared" si="13"/>
        <v>0.1505552884239641</v>
      </c>
      <c r="M98" s="36">
        <f t="shared" si="14"/>
        <v>7.0126506615567905</v>
      </c>
      <c r="N98" s="35">
        <v>7</v>
      </c>
      <c r="O98" s="31">
        <f t="shared" si="9"/>
        <v>1.6003923782445729E-4</v>
      </c>
      <c r="P98" s="31">
        <f t="shared" si="15"/>
        <v>1.8072373652557872E-3</v>
      </c>
      <c r="Q98" s="33">
        <f t="shared" si="16"/>
        <v>-1.265066155679051E-2</v>
      </c>
      <c r="R98" s="37">
        <f t="shared" si="17"/>
        <v>1</v>
      </c>
      <c r="S98" s="4"/>
    </row>
    <row r="99" spans="1:19" x14ac:dyDescent="0.25">
      <c r="A99" s="31">
        <f t="shared" si="18"/>
        <v>64</v>
      </c>
      <c r="B99" s="31">
        <v>5</v>
      </c>
      <c r="C99" s="31">
        <v>19</v>
      </c>
      <c r="D99" s="35">
        <v>0.2190422274010275</v>
      </c>
      <c r="E99" s="35">
        <v>911</v>
      </c>
      <c r="F99" s="31">
        <v>6.25E-2</v>
      </c>
      <c r="G99" s="31">
        <v>1000</v>
      </c>
      <c r="H99" s="33">
        <v>5.6910569000000001E-2</v>
      </c>
      <c r="I99" s="36">
        <f t="shared" si="10"/>
        <v>-1.6896167028624136</v>
      </c>
      <c r="J99" s="36">
        <f t="shared" si="11"/>
        <v>4.5550654174651754E-2</v>
      </c>
      <c r="K99" s="36">
        <f t="shared" si="12"/>
        <v>-1.7418712767914313</v>
      </c>
      <c r="L99" s="36">
        <f t="shared" si="13"/>
        <v>4.0765485502201472E-2</v>
      </c>
      <c r="M99" s="36">
        <f t="shared" si="14"/>
        <v>0.87590206778033775</v>
      </c>
      <c r="N99" s="35">
        <v>1.75</v>
      </c>
      <c r="O99" s="31">
        <f t="shared" si="9"/>
        <v>0.7640471951106893</v>
      </c>
      <c r="P99" s="31">
        <f t="shared" si="15"/>
        <v>0.49948453269694987</v>
      </c>
      <c r="Q99" s="33">
        <f t="shared" si="16"/>
        <v>0.87409793221966225</v>
      </c>
      <c r="R99" s="37">
        <f t="shared" si="17"/>
        <v>0</v>
      </c>
      <c r="S99" s="4"/>
    </row>
    <row r="100" spans="1:19" x14ac:dyDescent="0.25">
      <c r="A100" s="31">
        <f t="shared" si="18"/>
        <v>64</v>
      </c>
      <c r="B100" s="31">
        <v>5</v>
      </c>
      <c r="C100" s="31">
        <v>43</v>
      </c>
      <c r="D100" s="35">
        <v>0.21636935028656656</v>
      </c>
      <c r="E100" s="35">
        <v>911</v>
      </c>
      <c r="F100" s="31">
        <v>6.25E-2</v>
      </c>
      <c r="G100" s="31">
        <v>1000</v>
      </c>
      <c r="H100" s="33">
        <v>0.15447154499999999</v>
      </c>
      <c r="I100" s="36">
        <f t="shared" si="10"/>
        <v>-0.94005955791666662</v>
      </c>
      <c r="J100" s="36">
        <f t="shared" si="11"/>
        <v>0.1735935058702231</v>
      </c>
      <c r="K100" s="36">
        <f t="shared" si="12"/>
        <v>-1.0250989185194939</v>
      </c>
      <c r="L100" s="36">
        <f t="shared" si="13"/>
        <v>0.15265825789114398</v>
      </c>
      <c r="M100" s="36">
        <f t="shared" si="14"/>
        <v>6.9521690586707905</v>
      </c>
      <c r="N100" s="35">
        <v>7.7</v>
      </c>
      <c r="O100" s="31">
        <f t="shared" si="9"/>
        <v>0.55925111680933182</v>
      </c>
      <c r="P100" s="31">
        <f t="shared" si="15"/>
        <v>9.7120901471325932E-2</v>
      </c>
      <c r="Q100" s="33">
        <f t="shared" si="16"/>
        <v>0.74783094132920969</v>
      </c>
      <c r="R100" s="37">
        <f t="shared" si="17"/>
        <v>0</v>
      </c>
      <c r="S100" s="4"/>
    </row>
    <row r="101" spans="1:19" x14ac:dyDescent="0.25">
      <c r="A101" s="31">
        <f t="shared" si="18"/>
        <v>64</v>
      </c>
      <c r="B101" s="31">
        <v>5</v>
      </c>
      <c r="C101" s="31">
        <v>63</v>
      </c>
      <c r="D101" s="35">
        <v>0.21636935028656656</v>
      </c>
      <c r="E101" s="35">
        <v>911</v>
      </c>
      <c r="F101" s="31">
        <v>6.25E-2</v>
      </c>
      <c r="G101" s="31">
        <v>1000</v>
      </c>
      <c r="H101" s="33">
        <v>0.23577235799999999</v>
      </c>
      <c r="I101" s="36">
        <f t="shared" si="10"/>
        <v>-0.69443062555912716</v>
      </c>
      <c r="J101" s="36">
        <f t="shared" si="11"/>
        <v>0.24370609660647563</v>
      </c>
      <c r="K101" s="36">
        <f t="shared" si="12"/>
        <v>-0.79949178382820052</v>
      </c>
      <c r="L101" s="36">
        <f t="shared" si="13"/>
        <v>0.21200265444210048</v>
      </c>
      <c r="M101" s="36">
        <f t="shared" si="14"/>
        <v>13.114717624943779</v>
      </c>
      <c r="N101" s="35">
        <v>12.1</v>
      </c>
      <c r="O101" s="31">
        <f t="shared" si="9"/>
        <v>1.0296518583715448</v>
      </c>
      <c r="P101" s="31">
        <f t="shared" si="15"/>
        <v>8.3860960739155332E-2</v>
      </c>
      <c r="Q101" s="33">
        <f t="shared" si="16"/>
        <v>-1.0147176249437795</v>
      </c>
      <c r="R101" s="37">
        <f t="shared" si="17"/>
        <v>1</v>
      </c>
      <c r="S101" s="4"/>
    </row>
    <row r="102" spans="1:19" x14ac:dyDescent="0.25">
      <c r="A102" s="31">
        <f t="shared" si="18"/>
        <v>65</v>
      </c>
      <c r="B102" s="31">
        <v>6</v>
      </c>
      <c r="C102" s="31">
        <v>19</v>
      </c>
      <c r="D102" s="35">
        <v>0.21636935028656656</v>
      </c>
      <c r="E102" s="35">
        <v>916</v>
      </c>
      <c r="F102" s="31">
        <v>6.25E-2</v>
      </c>
      <c r="G102" s="31">
        <v>1000</v>
      </c>
      <c r="H102" s="33">
        <v>5.2845528000000003E-2</v>
      </c>
      <c r="I102" s="36">
        <f t="shared" si="10"/>
        <v>-1.672702104912573</v>
      </c>
      <c r="J102" s="36">
        <f t="shared" si="11"/>
        <v>4.7192977333965574E-2</v>
      </c>
      <c r="K102" s="36">
        <f t="shared" si="12"/>
        <v>-1.7224414269852446</v>
      </c>
      <c r="L102" s="36">
        <f t="shared" si="13"/>
        <v>4.2494792330959236E-2</v>
      </c>
      <c r="M102" s="36">
        <f t="shared" si="14"/>
        <v>0.87409711219918051</v>
      </c>
      <c r="N102" s="35">
        <v>2.0499999999999998</v>
      </c>
      <c r="O102" s="31">
        <f t="shared" si="9"/>
        <v>1.3827476015383062</v>
      </c>
      <c r="P102" s="31">
        <f t="shared" si="15"/>
        <v>0.57361116478088747</v>
      </c>
      <c r="Q102" s="33">
        <f t="shared" si="16"/>
        <v>1.1759028878008193</v>
      </c>
      <c r="R102" s="37">
        <f t="shared" si="17"/>
        <v>0</v>
      </c>
      <c r="S102" s="4"/>
    </row>
    <row r="103" spans="1:19" x14ac:dyDescent="0.25">
      <c r="A103" s="31">
        <f t="shared" si="18"/>
        <v>65</v>
      </c>
      <c r="B103" s="31">
        <v>6</v>
      </c>
      <c r="C103" s="31">
        <v>43</v>
      </c>
      <c r="D103" s="35">
        <v>0.21632385231068366</v>
      </c>
      <c r="E103" s="35">
        <v>916</v>
      </c>
      <c r="F103" s="31">
        <v>6.25E-2</v>
      </c>
      <c r="G103" s="31">
        <v>1000</v>
      </c>
      <c r="H103" s="33">
        <v>0.150406504</v>
      </c>
      <c r="I103" s="36">
        <f t="shared" si="10"/>
        <v>-0.89181731337572645</v>
      </c>
      <c r="J103" s="36">
        <f t="shared" si="11"/>
        <v>0.186245430092428</v>
      </c>
      <c r="K103" s="36">
        <f t="shared" si="12"/>
        <v>-0.97571262985200313</v>
      </c>
      <c r="L103" s="36">
        <f t="shared" si="13"/>
        <v>0.16460344583667993</v>
      </c>
      <c r="M103" s="36">
        <f t="shared" si="14"/>
        <v>7.5374573565975425</v>
      </c>
      <c r="N103" s="35">
        <v>8.0500000000000007</v>
      </c>
      <c r="O103" s="31">
        <f t="shared" si="9"/>
        <v>0.2626999613059795</v>
      </c>
      <c r="P103" s="31">
        <f t="shared" si="15"/>
        <v>6.3669893590367482E-2</v>
      </c>
      <c r="Q103" s="33">
        <f t="shared" si="16"/>
        <v>0.51254264340245825</v>
      </c>
      <c r="R103" s="37">
        <f t="shared" si="17"/>
        <v>0</v>
      </c>
      <c r="S103" s="4"/>
    </row>
    <row r="104" spans="1:19" x14ac:dyDescent="0.25">
      <c r="A104" s="31">
        <f t="shared" si="18"/>
        <v>66</v>
      </c>
      <c r="B104" s="31">
        <v>7</v>
      </c>
      <c r="C104" s="31">
        <v>19</v>
      </c>
      <c r="D104" s="35">
        <v>0.21632385231068366</v>
      </c>
      <c r="E104" s="35">
        <v>917.05</v>
      </c>
      <c r="F104" s="31">
        <v>6.25E-2</v>
      </c>
      <c r="G104" s="31">
        <v>1000</v>
      </c>
      <c r="H104" s="33">
        <v>4.8780487999999997E-2</v>
      </c>
      <c r="I104" s="36">
        <f t="shared" si="10"/>
        <v>-1.7247107141831721</v>
      </c>
      <c r="J104" s="36">
        <f t="shared" si="11"/>
        <v>4.2289809606317889E-2</v>
      </c>
      <c r="K104" s="36">
        <f t="shared" si="12"/>
        <v>-1.7724886605528452</v>
      </c>
      <c r="L104" s="36">
        <f t="shared" si="13"/>
        <v>3.815673798557296E-2</v>
      </c>
      <c r="M104" s="36">
        <f t="shared" si="14"/>
        <v>0.74128627806283021</v>
      </c>
      <c r="N104" s="35">
        <v>1.8</v>
      </c>
      <c r="O104" s="31">
        <f t="shared" si="9"/>
        <v>1.120874745018055</v>
      </c>
      <c r="P104" s="31">
        <f t="shared" si="15"/>
        <v>0.58817428996509435</v>
      </c>
      <c r="Q104" s="33">
        <f t="shared" si="16"/>
        <v>1.0587137219371698</v>
      </c>
      <c r="R104" s="37">
        <f t="shared" si="17"/>
        <v>0</v>
      </c>
      <c r="S104" s="4"/>
    </row>
    <row r="105" spans="1:19" x14ac:dyDescent="0.25">
      <c r="A105" s="31">
        <f t="shared" si="18"/>
        <v>66</v>
      </c>
      <c r="B105" s="31">
        <v>7</v>
      </c>
      <c r="C105" s="31">
        <v>43</v>
      </c>
      <c r="D105" s="35">
        <v>0.21533340712851196</v>
      </c>
      <c r="E105" s="35">
        <v>917.05</v>
      </c>
      <c r="F105" s="31">
        <v>6.25E-2</v>
      </c>
      <c r="G105" s="31">
        <v>1000</v>
      </c>
      <c r="H105" s="33">
        <v>0.146341463</v>
      </c>
      <c r="I105" s="36">
        <f t="shared" si="10"/>
        <v>-0.8989885312941116</v>
      </c>
      <c r="J105" s="36">
        <f t="shared" si="11"/>
        <v>0.18432938474198832</v>
      </c>
      <c r="K105" s="36">
        <f t="shared" si="12"/>
        <v>-0.98136347073524954</v>
      </c>
      <c r="L105" s="36">
        <f t="shared" si="13"/>
        <v>0.16320676664175596</v>
      </c>
      <c r="M105" s="36">
        <f t="shared" si="14"/>
        <v>7.3184346368637989</v>
      </c>
      <c r="N105" s="35">
        <v>7.95</v>
      </c>
      <c r="O105" s="31">
        <f t="shared" si="9"/>
        <v>0.39887480791336177</v>
      </c>
      <c r="P105" s="31">
        <f t="shared" si="15"/>
        <v>7.9442184042289463E-2</v>
      </c>
      <c r="Q105" s="33">
        <f t="shared" si="16"/>
        <v>0.63156536313620126</v>
      </c>
      <c r="R105" s="37">
        <f t="shared" si="17"/>
        <v>0</v>
      </c>
      <c r="S105" s="4"/>
    </row>
    <row r="106" spans="1:19" x14ac:dyDescent="0.25">
      <c r="A106" s="31">
        <f t="shared" si="18"/>
        <v>67</v>
      </c>
      <c r="B106" s="31">
        <v>8</v>
      </c>
      <c r="C106" s="31">
        <v>19</v>
      </c>
      <c r="D106" s="35">
        <v>0.21533340712851196</v>
      </c>
      <c r="E106" s="35">
        <v>930.85</v>
      </c>
      <c r="F106" s="31">
        <v>6.25E-2</v>
      </c>
      <c r="G106" s="31">
        <v>1000</v>
      </c>
      <c r="H106" s="33">
        <v>4.4715446999999998E-2</v>
      </c>
      <c r="I106" s="36">
        <f t="shared" si="10"/>
        <v>-1.4895470644540638</v>
      </c>
      <c r="J106" s="36">
        <f t="shared" si="11"/>
        <v>6.8171684787534062E-2</v>
      </c>
      <c r="K106" s="36">
        <f t="shared" si="12"/>
        <v>-1.5350815254823378</v>
      </c>
      <c r="L106" s="36">
        <f t="shared" si="13"/>
        <v>6.2381901842309004E-2</v>
      </c>
      <c r="M106" s="36">
        <f t="shared" si="14"/>
        <v>1.2498072181773523</v>
      </c>
      <c r="N106" s="35">
        <v>2</v>
      </c>
      <c r="O106" s="31">
        <f t="shared" si="9"/>
        <v>0.56278920989880266</v>
      </c>
      <c r="P106" s="31">
        <f t="shared" si="15"/>
        <v>0.37509639091132385</v>
      </c>
      <c r="Q106" s="33">
        <f t="shared" si="16"/>
        <v>0.7501927818226477</v>
      </c>
      <c r="R106" s="37">
        <f t="shared" si="17"/>
        <v>0</v>
      </c>
      <c r="S106" s="4"/>
    </row>
    <row r="107" spans="1:19" x14ac:dyDescent="0.25">
      <c r="A107" s="31">
        <f t="shared" si="18"/>
        <v>67</v>
      </c>
      <c r="B107" s="31">
        <v>8</v>
      </c>
      <c r="C107" s="31">
        <v>43</v>
      </c>
      <c r="D107" s="35">
        <v>0.21591327266269222</v>
      </c>
      <c r="E107" s="35">
        <v>930.85</v>
      </c>
      <c r="F107" s="31">
        <v>6.25E-2</v>
      </c>
      <c r="G107" s="31">
        <v>1000</v>
      </c>
      <c r="H107" s="33">
        <v>0.14227642300000001</v>
      </c>
      <c r="I107" s="36">
        <f t="shared" si="10"/>
        <v>-0.72995327303377944</v>
      </c>
      <c r="J107" s="36">
        <f t="shared" si="11"/>
        <v>0.23270937358612764</v>
      </c>
      <c r="K107" s="36">
        <f t="shared" si="12"/>
        <v>-0.81139478151279065</v>
      </c>
      <c r="L107" s="36">
        <f t="shared" si="13"/>
        <v>0.20856949750734871</v>
      </c>
      <c r="M107" s="36">
        <f t="shared" si="14"/>
        <v>9.8944588472543558</v>
      </c>
      <c r="N107" s="35">
        <v>9.3000000000000007</v>
      </c>
      <c r="O107" s="31">
        <f t="shared" si="9"/>
        <v>0.35338132107897663</v>
      </c>
      <c r="P107" s="31">
        <f t="shared" si="15"/>
        <v>6.3920306156382264E-2</v>
      </c>
      <c r="Q107" s="33">
        <f t="shared" si="16"/>
        <v>-0.59445884725435505</v>
      </c>
      <c r="R107" s="37">
        <f t="shared" si="17"/>
        <v>1</v>
      </c>
      <c r="S107" s="4"/>
    </row>
    <row r="108" spans="1:19" x14ac:dyDescent="0.25">
      <c r="A108" s="31">
        <f t="shared" si="18"/>
        <v>68</v>
      </c>
      <c r="B108" s="31">
        <v>9</v>
      </c>
      <c r="C108" s="31">
        <v>19</v>
      </c>
      <c r="D108" s="35">
        <v>0.21591327266269222</v>
      </c>
      <c r="E108" s="35">
        <v>928.7</v>
      </c>
      <c r="F108" s="31">
        <v>6.25E-2</v>
      </c>
      <c r="G108" s="31">
        <v>1000</v>
      </c>
      <c r="H108" s="33">
        <v>4.0650407E-2</v>
      </c>
      <c r="I108" s="36">
        <f t="shared" si="10"/>
        <v>-1.6190578003617904</v>
      </c>
      <c r="J108" s="36">
        <f t="shared" si="11"/>
        <v>5.2717413676121094E-2</v>
      </c>
      <c r="K108" s="36">
        <f t="shared" si="12"/>
        <v>-1.6625901179899114</v>
      </c>
      <c r="L108" s="36">
        <f t="shared" si="13"/>
        <v>4.8197255280893213E-2</v>
      </c>
      <c r="M108" s="36">
        <f t="shared" si="14"/>
        <v>0.88370375514541877</v>
      </c>
      <c r="N108" s="35">
        <v>1.7</v>
      </c>
      <c r="O108" s="31">
        <f t="shared" si="9"/>
        <v>0.66633955936369038</v>
      </c>
      <c r="P108" s="31">
        <f t="shared" si="15"/>
        <v>0.48017426167916544</v>
      </c>
      <c r="Q108" s="33">
        <f t="shared" si="16"/>
        <v>0.81629624485458119</v>
      </c>
      <c r="R108" s="37">
        <f t="shared" si="17"/>
        <v>0</v>
      </c>
      <c r="S108" s="4"/>
    </row>
    <row r="109" spans="1:19" x14ac:dyDescent="0.25">
      <c r="A109" s="31">
        <f t="shared" si="18"/>
        <v>68</v>
      </c>
      <c r="B109" s="31">
        <v>9</v>
      </c>
      <c r="C109" s="31">
        <v>43</v>
      </c>
      <c r="D109" s="35">
        <v>0.21504388888754822</v>
      </c>
      <c r="E109" s="35">
        <v>928.7</v>
      </c>
      <c r="F109" s="31">
        <v>6.25E-2</v>
      </c>
      <c r="G109" s="31">
        <v>1000</v>
      </c>
      <c r="H109" s="33">
        <v>0.13821138199999999</v>
      </c>
      <c r="I109" s="36">
        <f t="shared" si="10"/>
        <v>-0.77721548360444048</v>
      </c>
      <c r="J109" s="36">
        <f t="shared" si="11"/>
        <v>0.21851582429269581</v>
      </c>
      <c r="K109" s="36">
        <f t="shared" si="12"/>
        <v>-0.8571619016293438</v>
      </c>
      <c r="L109" s="36">
        <f t="shared" si="13"/>
        <v>0.19567770729679601</v>
      </c>
      <c r="M109" s="36">
        <f t="shared" si="14"/>
        <v>8.9409644892607787</v>
      </c>
      <c r="N109" s="35">
        <v>9.3000000000000007</v>
      </c>
      <c r="O109" s="31">
        <f t="shared" si="9"/>
        <v>0.128906497971774</v>
      </c>
      <c r="P109" s="31">
        <f t="shared" si="15"/>
        <v>3.8605968896690539E-2</v>
      </c>
      <c r="Q109" s="33">
        <f t="shared" si="16"/>
        <v>0.35903551073922202</v>
      </c>
      <c r="R109" s="37">
        <f t="shared" si="17"/>
        <v>0</v>
      </c>
      <c r="S109" s="4"/>
    </row>
    <row r="110" spans="1:19" x14ac:dyDescent="0.25">
      <c r="A110" s="31">
        <f t="shared" si="18"/>
        <v>69</v>
      </c>
      <c r="B110" s="31">
        <v>10</v>
      </c>
      <c r="C110" s="31">
        <v>19</v>
      </c>
      <c r="D110" s="35">
        <v>0.21504388888754822</v>
      </c>
      <c r="E110" s="35">
        <v>938.85</v>
      </c>
      <c r="F110" s="31">
        <v>6.25E-2</v>
      </c>
      <c r="G110" s="31">
        <v>1000</v>
      </c>
      <c r="H110" s="33">
        <v>3.6585366000000001E-2</v>
      </c>
      <c r="I110" s="36">
        <f t="shared" si="10"/>
        <v>-1.4579138309082915</v>
      </c>
      <c r="J110" s="36">
        <f t="shared" si="11"/>
        <v>7.2432147915028625E-2</v>
      </c>
      <c r="K110" s="36">
        <f t="shared" si="12"/>
        <v>-1.4990459237429399</v>
      </c>
      <c r="L110" s="36">
        <f t="shared" si="13"/>
        <v>6.6930859376343924E-2</v>
      </c>
      <c r="M110" s="36">
        <f t="shared" si="14"/>
        <v>1.2249309780695086</v>
      </c>
      <c r="N110" s="35">
        <v>1.7</v>
      </c>
      <c r="O110" s="31">
        <f t="shared" si="9"/>
        <v>0.22569057559799371</v>
      </c>
      <c r="P110" s="31">
        <f t="shared" si="15"/>
        <v>0.27945236584146554</v>
      </c>
      <c r="Q110" s="33">
        <f t="shared" si="16"/>
        <v>0.47506902193049139</v>
      </c>
      <c r="R110" s="37">
        <f t="shared" si="17"/>
        <v>0</v>
      </c>
      <c r="S110" s="4"/>
    </row>
    <row r="111" spans="1:19" x14ac:dyDescent="0.25">
      <c r="A111" s="31">
        <f t="shared" si="18"/>
        <v>69</v>
      </c>
      <c r="B111" s="31">
        <v>10</v>
      </c>
      <c r="C111" s="31">
        <v>43</v>
      </c>
      <c r="D111" s="35">
        <v>0.21541396836043325</v>
      </c>
      <c r="E111" s="35">
        <v>938.85</v>
      </c>
      <c r="F111" s="31">
        <v>6.25E-2</v>
      </c>
      <c r="G111" s="31">
        <v>1000</v>
      </c>
      <c r="H111" s="33">
        <v>0.134146341</v>
      </c>
      <c r="I111" s="36">
        <f t="shared" si="10"/>
        <v>-0.65405111980730835</v>
      </c>
      <c r="J111" s="36">
        <f t="shared" si="11"/>
        <v>0.25653943580040439</v>
      </c>
      <c r="K111" s="36">
        <f t="shared" si="12"/>
        <v>-0.73294862615522216</v>
      </c>
      <c r="L111" s="36">
        <f t="shared" si="13"/>
        <v>0.23179488182888264</v>
      </c>
      <c r="M111" s="36">
        <f t="shared" si="14"/>
        <v>10.992445512438877</v>
      </c>
      <c r="N111" s="35">
        <v>9.8000000000000007</v>
      </c>
      <c r="O111" s="31">
        <f t="shared" si="9"/>
        <v>1.4219263001356146</v>
      </c>
      <c r="P111" s="31">
        <f t="shared" si="15"/>
        <v>0.12167811351417106</v>
      </c>
      <c r="Q111" s="33">
        <f t="shared" si="16"/>
        <v>-1.1924455124388764</v>
      </c>
      <c r="R111" s="37">
        <f t="shared" si="17"/>
        <v>1</v>
      </c>
      <c r="S111" s="4"/>
    </row>
    <row r="112" spans="1:19" x14ac:dyDescent="0.25">
      <c r="A112" s="31">
        <f t="shared" si="18"/>
        <v>70</v>
      </c>
      <c r="B112" s="31">
        <v>11</v>
      </c>
      <c r="C112" s="31">
        <v>19</v>
      </c>
      <c r="D112" s="35">
        <v>0.21541396836043325</v>
      </c>
      <c r="E112" s="35">
        <v>937.05</v>
      </c>
      <c r="F112" s="31">
        <v>6.25E-2</v>
      </c>
      <c r="G112" s="31">
        <v>1000</v>
      </c>
      <c r="H112" s="33">
        <v>3.2520325000000003E-2</v>
      </c>
      <c r="I112" s="36">
        <f t="shared" si="10"/>
        <v>-1.6019893226416995</v>
      </c>
      <c r="J112" s="36">
        <f t="shared" si="11"/>
        <v>5.457898531149797E-2</v>
      </c>
      <c r="K112" s="36">
        <f t="shared" si="12"/>
        <v>-1.6408357693510671</v>
      </c>
      <c r="L112" s="36">
        <f t="shared" si="13"/>
        <v>5.0415755506516509E-2</v>
      </c>
      <c r="M112" s="36">
        <f t="shared" si="14"/>
        <v>0.82984966003516547</v>
      </c>
      <c r="N112" s="35">
        <v>1.5</v>
      </c>
      <c r="O112" s="31">
        <f t="shared" si="9"/>
        <v>0.4491014781549833</v>
      </c>
      <c r="P112" s="31">
        <f t="shared" si="15"/>
        <v>0.44676689330988967</v>
      </c>
      <c r="Q112" s="33">
        <f t="shared" si="16"/>
        <v>0.67015033996483453</v>
      </c>
      <c r="R112" s="37">
        <f t="shared" si="17"/>
        <v>0</v>
      </c>
      <c r="S112" s="4"/>
    </row>
    <row r="113" spans="1:19" x14ac:dyDescent="0.25">
      <c r="A113" s="31">
        <f t="shared" si="18"/>
        <v>70</v>
      </c>
      <c r="B113" s="31">
        <v>11</v>
      </c>
      <c r="C113" s="31">
        <v>43</v>
      </c>
      <c r="D113" s="35">
        <v>0.20898093934679154</v>
      </c>
      <c r="E113" s="35">
        <v>937.05</v>
      </c>
      <c r="F113" s="31">
        <v>6.25E-2</v>
      </c>
      <c r="G113" s="31">
        <v>1000</v>
      </c>
      <c r="H113" s="33">
        <v>0.13008130100000001</v>
      </c>
      <c r="I113" s="36">
        <f t="shared" si="10"/>
        <v>-0.71707697354308519</v>
      </c>
      <c r="J113" s="36">
        <f t="shared" si="11"/>
        <v>0.23666330145009293</v>
      </c>
      <c r="K113" s="36">
        <f t="shared" si="12"/>
        <v>-0.79244968049057063</v>
      </c>
      <c r="L113" s="36">
        <f t="shared" si="13"/>
        <v>0.21404926062660329</v>
      </c>
      <c r="M113" s="36">
        <f t="shared" si="14"/>
        <v>9.4492688853940763</v>
      </c>
      <c r="N113" s="35">
        <v>9.9</v>
      </c>
      <c r="O113" s="31">
        <f t="shared" si="9"/>
        <v>0.20315853767389866</v>
      </c>
      <c r="P113" s="31">
        <f t="shared" si="15"/>
        <v>4.5528395414739804E-2</v>
      </c>
      <c r="Q113" s="33">
        <f t="shared" si="16"/>
        <v>0.45073111460592408</v>
      </c>
      <c r="R113" s="37">
        <f t="shared" si="17"/>
        <v>0</v>
      </c>
      <c r="S113" s="4"/>
    </row>
    <row r="114" spans="1:19" x14ac:dyDescent="0.25">
      <c r="A114" s="31">
        <f t="shared" si="18"/>
        <v>71</v>
      </c>
      <c r="B114" s="31">
        <v>12</v>
      </c>
      <c r="C114" s="31">
        <v>19</v>
      </c>
      <c r="D114" s="35">
        <v>0.20898093934679154</v>
      </c>
      <c r="E114" s="35">
        <v>944.25</v>
      </c>
      <c r="F114" s="31">
        <v>6.25E-2</v>
      </c>
      <c r="G114" s="31">
        <v>1000</v>
      </c>
      <c r="H114" s="33">
        <v>2.8455285E-2</v>
      </c>
      <c r="I114" s="36">
        <f t="shared" si="10"/>
        <v>-1.559172323978282</v>
      </c>
      <c r="J114" s="36">
        <f t="shared" si="11"/>
        <v>5.9477799706539533E-2</v>
      </c>
      <c r="K114" s="36">
        <f t="shared" si="12"/>
        <v>-1.594424679943828</v>
      </c>
      <c r="L114" s="36">
        <f t="shared" si="13"/>
        <v>5.542047415638774E-2</v>
      </c>
      <c r="M114" s="36">
        <f t="shared" si="14"/>
        <v>0.83991346033101166</v>
      </c>
      <c r="N114" s="35">
        <v>1.8</v>
      </c>
      <c r="O114" s="31">
        <f t="shared" si="9"/>
        <v>0.921766163653572</v>
      </c>
      <c r="P114" s="31">
        <f t="shared" si="15"/>
        <v>0.5333814109272158</v>
      </c>
      <c r="Q114" s="33">
        <f t="shared" si="16"/>
        <v>0.96008653966898838</v>
      </c>
      <c r="R114" s="37">
        <f t="shared" si="17"/>
        <v>0</v>
      </c>
      <c r="S114" s="4"/>
    </row>
    <row r="115" spans="1:19" x14ac:dyDescent="0.25">
      <c r="A115" s="31">
        <f t="shared" si="18"/>
        <v>71</v>
      </c>
      <c r="B115" s="31">
        <v>12</v>
      </c>
      <c r="C115" s="31">
        <v>43</v>
      </c>
      <c r="D115" s="35">
        <v>0.20915368800777701</v>
      </c>
      <c r="E115" s="35">
        <v>944.25</v>
      </c>
      <c r="F115" s="31">
        <v>6.25E-2</v>
      </c>
      <c r="G115" s="31">
        <v>1000</v>
      </c>
      <c r="H115" s="33">
        <v>0.12601625999999999</v>
      </c>
      <c r="I115" s="36">
        <f t="shared" si="10"/>
        <v>-0.62941268347075396</v>
      </c>
      <c r="J115" s="36">
        <f t="shared" si="11"/>
        <v>0.2645394582587427</v>
      </c>
      <c r="K115" s="36">
        <f t="shared" si="12"/>
        <v>-0.70365966801643332</v>
      </c>
      <c r="L115" s="36">
        <f t="shared" si="13"/>
        <v>0.24082237151145153</v>
      </c>
      <c r="M115" s="36">
        <f t="shared" si="14"/>
        <v>10.858283129292687</v>
      </c>
      <c r="N115" s="35">
        <v>11.05</v>
      </c>
      <c r="O115" s="31">
        <f t="shared" si="9"/>
        <v>3.6755358513804876E-2</v>
      </c>
      <c r="P115" s="31">
        <f t="shared" si="15"/>
        <v>1.7349943050435638E-2</v>
      </c>
      <c r="Q115" s="33">
        <f t="shared" si="16"/>
        <v>0.1917168707073138</v>
      </c>
      <c r="R115" s="37">
        <f t="shared" si="17"/>
        <v>0</v>
      </c>
      <c r="S115" s="4"/>
    </row>
    <row r="116" spans="1:19" x14ac:dyDescent="0.25">
      <c r="A116" s="31">
        <f t="shared" si="18"/>
        <v>72</v>
      </c>
      <c r="B116" s="31">
        <v>13</v>
      </c>
      <c r="C116" s="31">
        <v>19</v>
      </c>
      <c r="D116" s="35">
        <v>0.20915368800777701</v>
      </c>
      <c r="E116" s="35">
        <v>938</v>
      </c>
      <c r="F116" s="31">
        <v>6.25E-2</v>
      </c>
      <c r="G116" s="31">
        <v>1000</v>
      </c>
      <c r="H116" s="33">
        <v>2.4390243999999998E-2</v>
      </c>
      <c r="I116" s="36">
        <f t="shared" si="10"/>
        <v>-1.8964871774038605</v>
      </c>
      <c r="J116" s="36">
        <f t="shared" si="11"/>
        <v>2.8947826979934175E-2</v>
      </c>
      <c r="K116" s="36">
        <f t="shared" si="12"/>
        <v>-1.9291514957382396</v>
      </c>
      <c r="L116" s="36">
        <f t="shared" si="13"/>
        <v>2.6856028832690247E-2</v>
      </c>
      <c r="M116" s="36">
        <f t="shared" si="14"/>
        <v>0.33794075528527046</v>
      </c>
      <c r="N116" s="35">
        <v>1.1000000000000001</v>
      </c>
      <c r="O116" s="31">
        <f t="shared" si="9"/>
        <v>0.58073429245518415</v>
      </c>
      <c r="P116" s="31">
        <f t="shared" si="15"/>
        <v>0.69278113155884502</v>
      </c>
      <c r="Q116" s="33">
        <f t="shared" si="16"/>
        <v>0.76205924471472963</v>
      </c>
      <c r="R116" s="37">
        <f t="shared" si="17"/>
        <v>0</v>
      </c>
      <c r="S116" s="4"/>
    </row>
    <row r="117" spans="1:19" x14ac:dyDescent="0.25">
      <c r="A117" s="31">
        <f t="shared" si="18"/>
        <v>72</v>
      </c>
      <c r="B117" s="31">
        <v>13</v>
      </c>
      <c r="C117" s="31">
        <v>43</v>
      </c>
      <c r="D117" s="35">
        <v>0.20939790806631969</v>
      </c>
      <c r="E117" s="35">
        <v>938</v>
      </c>
      <c r="F117" s="31">
        <v>6.25E-2</v>
      </c>
      <c r="G117" s="31">
        <v>1000</v>
      </c>
      <c r="H117" s="33">
        <v>0.12195122</v>
      </c>
      <c r="I117" s="36">
        <f t="shared" si="10"/>
        <v>-0.73449311792298488</v>
      </c>
      <c r="J117" s="36">
        <f t="shared" si="11"/>
        <v>0.2313241265203696</v>
      </c>
      <c r="K117" s="36">
        <f t="shared" si="12"/>
        <v>-0.80761803950138</v>
      </c>
      <c r="L117" s="36">
        <f t="shared" si="13"/>
        <v>0.20965524934379931</v>
      </c>
      <c r="M117" s="36">
        <f t="shared" si="14"/>
        <v>8.9186889941144898</v>
      </c>
      <c r="N117" s="35">
        <v>10.4</v>
      </c>
      <c r="O117" s="31">
        <f t="shared" si="9"/>
        <v>2.1942822961575432</v>
      </c>
      <c r="P117" s="31">
        <f t="shared" si="15"/>
        <v>0.14243375056591448</v>
      </c>
      <c r="Q117" s="33">
        <f t="shared" si="16"/>
        <v>1.4813110058855106</v>
      </c>
      <c r="R117" s="37">
        <f t="shared" si="17"/>
        <v>0</v>
      </c>
      <c r="S117" s="4"/>
    </row>
    <row r="118" spans="1:19" x14ac:dyDescent="0.25">
      <c r="A118" s="31">
        <f t="shared" si="18"/>
        <v>73</v>
      </c>
      <c r="B118" s="31">
        <v>14</v>
      </c>
      <c r="C118" s="31">
        <v>19</v>
      </c>
      <c r="D118" s="35">
        <v>0.20939790806631969</v>
      </c>
      <c r="E118" s="35">
        <v>942.3</v>
      </c>
      <c r="F118" s="31">
        <v>6.25E-2</v>
      </c>
      <c r="G118" s="31">
        <v>1000</v>
      </c>
      <c r="H118" s="33">
        <v>2.0325203E-2</v>
      </c>
      <c r="I118" s="36">
        <f t="shared" si="10"/>
        <v>-1.9333204161524187</v>
      </c>
      <c r="J118" s="36">
        <f t="shared" si="11"/>
        <v>2.6598369145443168E-2</v>
      </c>
      <c r="K118" s="36">
        <f t="shared" si="12"/>
        <v>-1.9631735401323069</v>
      </c>
      <c r="L118" s="36">
        <f t="shared" si="13"/>
        <v>2.4813006389807987E-2</v>
      </c>
      <c r="M118" s="36">
        <f t="shared" si="14"/>
        <v>0.28213743071479414</v>
      </c>
      <c r="N118" s="35">
        <v>0.75</v>
      </c>
      <c r="O118" s="31">
        <f t="shared" si="9"/>
        <v>0.21889538373815406</v>
      </c>
      <c r="P118" s="31">
        <f t="shared" si="15"/>
        <v>0.62381675904694112</v>
      </c>
      <c r="Q118" s="33">
        <f t="shared" si="16"/>
        <v>0.46786256928520586</v>
      </c>
      <c r="R118" s="37">
        <f t="shared" si="17"/>
        <v>0</v>
      </c>
      <c r="S118" s="4"/>
    </row>
    <row r="119" spans="1:19" x14ac:dyDescent="0.25">
      <c r="A119" s="31">
        <f t="shared" si="18"/>
        <v>73</v>
      </c>
      <c r="B119" s="31">
        <v>14</v>
      </c>
      <c r="C119" s="31">
        <v>43</v>
      </c>
      <c r="D119" s="35">
        <v>0.20941997631889356</v>
      </c>
      <c r="E119" s="35">
        <v>942.3</v>
      </c>
      <c r="F119" s="31">
        <v>6.25E-2</v>
      </c>
      <c r="G119" s="31">
        <v>1000</v>
      </c>
      <c r="H119" s="33">
        <v>0.11788617899999999</v>
      </c>
      <c r="I119" s="36">
        <f t="shared" si="10"/>
        <v>-0.68812646388953203</v>
      </c>
      <c r="J119" s="36">
        <f t="shared" si="11"/>
        <v>0.24568657333312588</v>
      </c>
      <c r="K119" s="36">
        <f t="shared" si="12"/>
        <v>-0.76002988458939202</v>
      </c>
      <c r="L119" s="36">
        <f t="shared" si="13"/>
        <v>0.22361836085990219</v>
      </c>
      <c r="M119" s="36">
        <f t="shared" si="14"/>
        <v>9.5336370586865939</v>
      </c>
      <c r="N119" s="35">
        <v>9.85</v>
      </c>
      <c r="O119" s="31">
        <f t="shared" si="9"/>
        <v>0.10008551063646938</v>
      </c>
      <c r="P119" s="31">
        <f t="shared" si="15"/>
        <v>3.2118065107959969E-2</v>
      </c>
      <c r="Q119" s="33">
        <f t="shared" si="16"/>
        <v>0.3163629413134057</v>
      </c>
      <c r="R119" s="37">
        <f t="shared" si="17"/>
        <v>0</v>
      </c>
      <c r="S119" s="4"/>
    </row>
    <row r="120" spans="1:19" x14ac:dyDescent="0.25">
      <c r="A120" s="31">
        <f t="shared" si="18"/>
        <v>74</v>
      </c>
      <c r="B120" s="31">
        <v>15</v>
      </c>
      <c r="C120" s="31">
        <v>19</v>
      </c>
      <c r="D120" s="35">
        <v>0.20941997631889356</v>
      </c>
      <c r="E120" s="35">
        <v>927.9</v>
      </c>
      <c r="F120" s="31">
        <v>6.25E-2</v>
      </c>
      <c r="G120" s="31">
        <v>1000</v>
      </c>
      <c r="H120" s="33">
        <v>1.6260163000000001E-2</v>
      </c>
      <c r="I120" s="36">
        <f t="shared" si="10"/>
        <v>-2.7508154388788157</v>
      </c>
      <c r="J120" s="36">
        <f t="shared" si="11"/>
        <v>2.9723562994360283E-3</v>
      </c>
      <c r="K120" s="36">
        <f t="shared" si="12"/>
        <v>-2.7775196992361835</v>
      </c>
      <c r="L120" s="36">
        <f t="shared" si="13"/>
        <v>2.738775982788814E-3</v>
      </c>
      <c r="M120" s="36">
        <f t="shared" si="14"/>
        <v>2.205532264757748E-2</v>
      </c>
      <c r="N120" s="35">
        <v>0.5</v>
      </c>
      <c r="O120" s="31">
        <f t="shared" si="9"/>
        <v>0.22843111460951127</v>
      </c>
      <c r="P120" s="31">
        <f t="shared" si="15"/>
        <v>0.95588935470484504</v>
      </c>
      <c r="Q120" s="33">
        <f t="shared" si="16"/>
        <v>0.47794467735242252</v>
      </c>
      <c r="R120" s="37">
        <f t="shared" si="17"/>
        <v>0</v>
      </c>
      <c r="S120" s="4"/>
    </row>
    <row r="121" spans="1:19" x14ac:dyDescent="0.25">
      <c r="A121" s="31">
        <f t="shared" si="18"/>
        <v>74</v>
      </c>
      <c r="B121" s="31">
        <v>15</v>
      </c>
      <c r="C121" s="31">
        <v>43</v>
      </c>
      <c r="D121" s="35">
        <v>0.20110040215591746</v>
      </c>
      <c r="E121" s="35">
        <v>927.9</v>
      </c>
      <c r="F121" s="31">
        <v>6.25E-2</v>
      </c>
      <c r="G121" s="31">
        <v>1000</v>
      </c>
      <c r="H121" s="33">
        <v>0.113821138</v>
      </c>
      <c r="I121" s="36">
        <f t="shared" si="10"/>
        <v>-0.96418248693548736</v>
      </c>
      <c r="J121" s="36">
        <f t="shared" si="11"/>
        <v>0.16747722152271766</v>
      </c>
      <c r="K121" s="36">
        <f t="shared" si="12"/>
        <v>-1.032028510802443</v>
      </c>
      <c r="L121" s="36">
        <f t="shared" si="13"/>
        <v>0.15102938075645952</v>
      </c>
      <c r="M121" s="36">
        <f t="shared" si="14"/>
        <v>5.4433166091143335</v>
      </c>
      <c r="N121" s="35">
        <v>7.75</v>
      </c>
      <c r="O121" s="31">
        <f t="shared" si="9"/>
        <v>5.3207882657877965</v>
      </c>
      <c r="P121" s="31">
        <f t="shared" si="15"/>
        <v>0.29763656656589244</v>
      </c>
      <c r="Q121" s="33">
        <f t="shared" si="16"/>
        <v>2.3066833908856665</v>
      </c>
      <c r="R121" s="37">
        <f t="shared" si="17"/>
        <v>0</v>
      </c>
      <c r="S121" s="4"/>
    </row>
    <row r="122" spans="1:19" x14ac:dyDescent="0.25">
      <c r="A122" s="31">
        <f t="shared" si="18"/>
        <v>75</v>
      </c>
      <c r="B122" s="31">
        <v>16</v>
      </c>
      <c r="C122" s="31">
        <v>19</v>
      </c>
      <c r="D122" s="35">
        <v>0.20110040215591746</v>
      </c>
      <c r="E122" s="35">
        <v>936</v>
      </c>
      <c r="F122" s="31">
        <v>6.25E-2</v>
      </c>
      <c r="G122" s="31">
        <v>1000</v>
      </c>
      <c r="H122" s="33">
        <v>1.2195121999999999E-2</v>
      </c>
      <c r="I122" s="36">
        <f t="shared" si="10"/>
        <v>-2.9327957851950481</v>
      </c>
      <c r="J122" s="36">
        <f t="shared" si="11"/>
        <v>1.6796238452267045E-3</v>
      </c>
      <c r="K122" s="36">
        <f t="shared" si="12"/>
        <v>-2.955003609543807</v>
      </c>
      <c r="L122" s="36">
        <f t="shared" si="13"/>
        <v>1.5633269641771078E-3</v>
      </c>
      <c r="M122" s="36">
        <f t="shared" si="14"/>
        <v>9.9920611606292287E-3</v>
      </c>
      <c r="N122" s="35">
        <v>0.45</v>
      </c>
      <c r="O122" s="31">
        <f t="shared" si="9"/>
        <v>0.19360698624167147</v>
      </c>
      <c r="P122" s="31">
        <f t="shared" si="15"/>
        <v>0.97779541964304617</v>
      </c>
      <c r="Q122" s="33">
        <f t="shared" si="16"/>
        <v>0.44000793883937078</v>
      </c>
      <c r="R122" s="37">
        <f t="shared" si="17"/>
        <v>0</v>
      </c>
      <c r="S122" s="4"/>
    </row>
    <row r="123" spans="1:19" x14ac:dyDescent="0.25">
      <c r="A123" s="31">
        <f t="shared" si="18"/>
        <v>75</v>
      </c>
      <c r="B123" s="31">
        <v>16</v>
      </c>
      <c r="C123" s="31">
        <v>43</v>
      </c>
      <c r="D123" s="35">
        <v>0.20132246067575818</v>
      </c>
      <c r="E123" s="35">
        <v>936</v>
      </c>
      <c r="F123" s="31">
        <v>6.25E-2</v>
      </c>
      <c r="G123" s="31">
        <v>1000</v>
      </c>
      <c r="H123" s="33">
        <v>0.109756098</v>
      </c>
      <c r="I123" s="36">
        <f t="shared" si="10"/>
        <v>-0.85544724269383288</v>
      </c>
      <c r="J123" s="36">
        <f t="shared" si="11"/>
        <v>0.19615179965079033</v>
      </c>
      <c r="K123" s="36">
        <f t="shared" si="12"/>
        <v>-0.92214428252392877</v>
      </c>
      <c r="L123" s="36">
        <f t="shared" si="13"/>
        <v>0.17822666066547765</v>
      </c>
      <c r="M123" s="36">
        <f t="shared" si="14"/>
        <v>6.5898314672928393</v>
      </c>
      <c r="N123" s="35">
        <v>9.85</v>
      </c>
      <c r="O123" s="31">
        <f t="shared" si="9"/>
        <v>10.628698861653959</v>
      </c>
      <c r="P123" s="31">
        <f t="shared" si="15"/>
        <v>0.3309815769245848</v>
      </c>
      <c r="Q123" s="33">
        <f t="shared" si="16"/>
        <v>3.2601685327071603</v>
      </c>
      <c r="R123" s="37">
        <f t="shared" si="17"/>
        <v>0</v>
      </c>
      <c r="S123" s="4"/>
    </row>
    <row r="124" spans="1:19" x14ac:dyDescent="0.25">
      <c r="A124" s="31">
        <f t="shared" si="18"/>
        <v>76</v>
      </c>
      <c r="B124" s="31">
        <v>17</v>
      </c>
      <c r="C124" s="31">
        <v>19</v>
      </c>
      <c r="D124" s="35">
        <v>0.20132246067575818</v>
      </c>
      <c r="E124" s="35">
        <v>970.05</v>
      </c>
      <c r="F124" s="31">
        <v>6.25E-2</v>
      </c>
      <c r="G124" s="31">
        <v>1000</v>
      </c>
      <c r="H124" s="33">
        <v>8.1300810000000008E-3</v>
      </c>
      <c r="I124" s="36">
        <f t="shared" si="10"/>
        <v>-1.638041744791557</v>
      </c>
      <c r="J124" s="36">
        <f t="shared" si="11"/>
        <v>5.0706492956608493E-2</v>
      </c>
      <c r="K124" s="36">
        <f t="shared" si="12"/>
        <v>-1.6561943794125191</v>
      </c>
      <c r="L124" s="36">
        <f t="shared" si="13"/>
        <v>4.8841230559652823E-2</v>
      </c>
      <c r="M124" s="36">
        <f t="shared" si="14"/>
        <v>0.37141432620083492</v>
      </c>
      <c r="N124" s="35">
        <v>3</v>
      </c>
      <c r="O124" s="31">
        <f t="shared" si="9"/>
        <v>6.9094626445022103</v>
      </c>
      <c r="P124" s="31">
        <f t="shared" si="15"/>
        <v>0.87619522459972166</v>
      </c>
      <c r="Q124" s="33">
        <f t="shared" si="16"/>
        <v>2.6285856737991651</v>
      </c>
      <c r="R124" s="37">
        <f t="shared" si="17"/>
        <v>0</v>
      </c>
      <c r="S124" s="4"/>
    </row>
    <row r="125" spans="1:19" x14ac:dyDescent="0.25">
      <c r="A125" s="31">
        <f t="shared" si="18"/>
        <v>76</v>
      </c>
      <c r="B125" s="31">
        <v>17</v>
      </c>
      <c r="C125" s="31">
        <v>43</v>
      </c>
      <c r="D125" s="35">
        <v>0.20245897498115861</v>
      </c>
      <c r="E125" s="35">
        <v>970.05</v>
      </c>
      <c r="F125" s="31">
        <v>6.25E-2</v>
      </c>
      <c r="G125" s="31">
        <v>1000</v>
      </c>
      <c r="H125" s="33">
        <v>0.105691057</v>
      </c>
      <c r="I125" s="36">
        <f t="shared" si="10"/>
        <v>-0.32871373775474216</v>
      </c>
      <c r="J125" s="36">
        <f t="shared" si="11"/>
        <v>0.37118603482126999</v>
      </c>
      <c r="K125" s="36">
        <f t="shared" si="12"/>
        <v>-0.39453347653468473</v>
      </c>
      <c r="L125" s="36">
        <f t="shared" si="13"/>
        <v>0.34659360830982605</v>
      </c>
      <c r="M125" s="36">
        <f t="shared" si="14"/>
        <v>15.75734985938675</v>
      </c>
      <c r="N125" s="35">
        <v>20.5</v>
      </c>
      <c r="O125" s="31">
        <f t="shared" si="9"/>
        <v>22.492730356258882</v>
      </c>
      <c r="P125" s="31">
        <f t="shared" si="15"/>
        <v>0.23134878734698783</v>
      </c>
      <c r="Q125" s="33">
        <f t="shared" si="16"/>
        <v>4.7426501406132502</v>
      </c>
      <c r="R125" s="37">
        <f t="shared" si="17"/>
        <v>0</v>
      </c>
      <c r="S125" s="4"/>
    </row>
    <row r="126" spans="1:19" x14ac:dyDescent="0.25">
      <c r="A126" s="31">
        <f t="shared" si="18"/>
        <v>76</v>
      </c>
      <c r="B126" s="31">
        <v>17</v>
      </c>
      <c r="C126" s="31">
        <v>63</v>
      </c>
      <c r="D126" s="35">
        <v>0.20245897498115861</v>
      </c>
      <c r="E126" s="35">
        <v>970.05</v>
      </c>
      <c r="F126" s="31">
        <v>6.25E-2</v>
      </c>
      <c r="G126" s="31">
        <v>1000</v>
      </c>
      <c r="H126" s="33">
        <v>0.18699187</v>
      </c>
      <c r="I126" s="36">
        <f t="shared" si="10"/>
        <v>-0.17005793242057962</v>
      </c>
      <c r="J126" s="36">
        <f t="shared" si="11"/>
        <v>0.43248228830781366</v>
      </c>
      <c r="K126" s="36">
        <f t="shared" si="12"/>
        <v>-0.25760636923805597</v>
      </c>
      <c r="L126" s="36">
        <f t="shared" si="13"/>
        <v>0.3983553568216196</v>
      </c>
      <c r="M126" s="36">
        <f t="shared" si="14"/>
        <v>25.802563603510919</v>
      </c>
      <c r="N126" s="35">
        <v>24</v>
      </c>
      <c r="O126" s="31">
        <f t="shared" si="9"/>
        <v>3.2492355447022687</v>
      </c>
      <c r="P126" s="31">
        <f t="shared" si="15"/>
        <v>7.5106816812954946E-2</v>
      </c>
      <c r="Q126" s="33">
        <f t="shared" si="16"/>
        <v>-1.8025636035109187</v>
      </c>
      <c r="R126" s="37">
        <f t="shared" si="17"/>
        <v>1</v>
      </c>
      <c r="S126" s="4"/>
    </row>
    <row r="127" spans="1:19" x14ac:dyDescent="0.25">
      <c r="A127" s="31">
        <f t="shared" si="18"/>
        <v>77</v>
      </c>
      <c r="B127" s="31">
        <v>18</v>
      </c>
      <c r="C127" s="31">
        <v>19</v>
      </c>
      <c r="D127" s="35">
        <v>0.20245897498115861</v>
      </c>
      <c r="E127" s="35">
        <v>970.5</v>
      </c>
      <c r="F127" s="31">
        <v>6.25E-2</v>
      </c>
      <c r="G127" s="31">
        <v>1000</v>
      </c>
      <c r="H127" s="33">
        <v>4.0650410000000001E-3</v>
      </c>
      <c r="I127" s="36">
        <f t="shared" si="10"/>
        <v>-2.2935993468562219</v>
      </c>
      <c r="J127" s="36">
        <f t="shared" si="11"/>
        <v>1.0906761475472397E-2</v>
      </c>
      <c r="K127" s="36">
        <f t="shared" si="12"/>
        <v>-2.3065076601911452</v>
      </c>
      <c r="L127" s="36">
        <f t="shared" si="13"/>
        <v>1.0541141300952449E-2</v>
      </c>
      <c r="M127" s="36">
        <f t="shared" si="14"/>
        <v>4.6548506535410539E-2</v>
      </c>
      <c r="N127" s="35">
        <v>1.3</v>
      </c>
      <c r="O127" s="31">
        <f t="shared" si="9"/>
        <v>1.57114064646861</v>
      </c>
      <c r="P127" s="31">
        <f t="shared" si="15"/>
        <v>0.96419345651122268</v>
      </c>
      <c r="Q127" s="33">
        <f t="shared" si="16"/>
        <v>1.2534514934645895</v>
      </c>
      <c r="R127" s="37">
        <f t="shared" si="17"/>
        <v>0</v>
      </c>
      <c r="S127" s="4"/>
    </row>
    <row r="128" spans="1:19" x14ac:dyDescent="0.25">
      <c r="A128" s="31">
        <f t="shared" si="18"/>
        <v>77</v>
      </c>
      <c r="B128" s="31">
        <v>18</v>
      </c>
      <c r="C128" s="31">
        <v>43</v>
      </c>
      <c r="D128" s="35">
        <v>0.20227528934918212</v>
      </c>
      <c r="E128" s="35">
        <v>970.5</v>
      </c>
      <c r="F128" s="31">
        <v>6.25E-2</v>
      </c>
      <c r="G128" s="31">
        <v>1000</v>
      </c>
      <c r="H128" s="33">
        <v>0.101626016</v>
      </c>
      <c r="I128" s="36">
        <f t="shared" si="10"/>
        <v>-0.33362621080502081</v>
      </c>
      <c r="J128" s="36">
        <f t="shared" si="11"/>
        <v>0.36933081853273098</v>
      </c>
      <c r="K128" s="36">
        <f t="shared" si="12"/>
        <v>-0.39810921778107616</v>
      </c>
      <c r="L128" s="36">
        <f t="shared" si="13"/>
        <v>0.34527483999136421</v>
      </c>
      <c r="M128" s="36">
        <f t="shared" si="14"/>
        <v>15.346826030082809</v>
      </c>
      <c r="N128" s="35">
        <v>21.5</v>
      </c>
      <c r="O128" s="31">
        <f t="shared" si="9"/>
        <v>37.861549904066479</v>
      </c>
      <c r="P128" s="31">
        <f t="shared" si="15"/>
        <v>0.28619413813568328</v>
      </c>
      <c r="Q128" s="33">
        <f t="shared" si="16"/>
        <v>6.1531739699171908</v>
      </c>
      <c r="R128" s="37">
        <f t="shared" si="17"/>
        <v>0</v>
      </c>
      <c r="S128" s="4"/>
    </row>
    <row r="129" spans="1:19" x14ac:dyDescent="0.25">
      <c r="A129" s="31">
        <f t="shared" si="18"/>
        <v>78</v>
      </c>
      <c r="B129" s="31">
        <v>19</v>
      </c>
      <c r="C129" s="31">
        <v>43</v>
      </c>
      <c r="D129" s="35">
        <v>0.20227528934918212</v>
      </c>
      <c r="E129" s="35">
        <v>975.35</v>
      </c>
      <c r="F129" s="31">
        <v>6.25E-2</v>
      </c>
      <c r="G129" s="31">
        <v>1000</v>
      </c>
      <c r="H129" s="33">
        <v>9.7560975999999994E-2</v>
      </c>
      <c r="I129" s="36">
        <f t="shared" si="10"/>
        <v>-0.2669423785910891</v>
      </c>
      <c r="J129" s="36">
        <f t="shared" si="11"/>
        <v>0.3947567633812426</v>
      </c>
      <c r="K129" s="36">
        <f t="shared" si="12"/>
        <v>-0.33012256446698562</v>
      </c>
      <c r="L129" s="36">
        <f t="shared" si="13"/>
        <v>0.3706536770573351</v>
      </c>
      <c r="M129" s="36">
        <f t="shared" si="14"/>
        <v>16.625538997830063</v>
      </c>
      <c r="N129" s="35">
        <v>24.2</v>
      </c>
      <c r="O129" s="31">
        <f t="shared" si="9"/>
        <v>57.372459473393199</v>
      </c>
      <c r="P129" s="31">
        <f t="shared" si="15"/>
        <v>0.31299425628801392</v>
      </c>
      <c r="Q129" s="33">
        <f t="shared" si="16"/>
        <v>7.5744610021699366</v>
      </c>
      <c r="R129" s="37">
        <f t="shared" si="17"/>
        <v>0</v>
      </c>
      <c r="S129" s="4"/>
    </row>
    <row r="130" spans="1:19" x14ac:dyDescent="0.25">
      <c r="A130" s="31">
        <f t="shared" si="18"/>
        <v>79</v>
      </c>
      <c r="B130" s="31">
        <v>20</v>
      </c>
      <c r="C130" s="31">
        <v>43</v>
      </c>
      <c r="D130" s="35">
        <v>0.20222237218588032</v>
      </c>
      <c r="E130" s="35">
        <v>996.3</v>
      </c>
      <c r="F130" s="31">
        <v>6.25E-2</v>
      </c>
      <c r="G130" s="31">
        <v>1000</v>
      </c>
      <c r="H130" s="33">
        <v>9.3495935000000002E-2</v>
      </c>
      <c r="I130" s="36">
        <f t="shared" si="10"/>
        <v>6.5471370187965741E-2</v>
      </c>
      <c r="J130" s="36">
        <f t="shared" si="11"/>
        <v>0.52610064965264458</v>
      </c>
      <c r="K130" s="36">
        <f t="shared" si="12"/>
        <v>3.6376231171843798E-3</v>
      </c>
      <c r="L130" s="36">
        <f t="shared" si="13"/>
        <v>0.50145119846116049</v>
      </c>
      <c r="M130" s="36">
        <f t="shared" si="14"/>
        <v>25.624562092816291</v>
      </c>
      <c r="N130" s="35">
        <v>30.2</v>
      </c>
      <c r="O130" s="31">
        <f t="shared" ref="O130:O193" si="19">(N130-M130)^2</f>
        <v>20.934632042493636</v>
      </c>
      <c r="P130" s="31">
        <f t="shared" si="15"/>
        <v>0.1515045664630367</v>
      </c>
      <c r="Q130" s="33">
        <f t="shared" si="16"/>
        <v>4.5754379071837086</v>
      </c>
      <c r="R130" s="37">
        <f t="shared" si="17"/>
        <v>0</v>
      </c>
      <c r="S130" s="4"/>
    </row>
    <row r="131" spans="1:19" x14ac:dyDescent="0.25">
      <c r="A131" s="31">
        <f t="shared" si="18"/>
        <v>80</v>
      </c>
      <c r="B131" s="31">
        <v>21</v>
      </c>
      <c r="C131" s="31">
        <v>43</v>
      </c>
      <c r="D131" s="35">
        <v>0.20405910870599486</v>
      </c>
      <c r="E131" s="35">
        <v>963.3</v>
      </c>
      <c r="F131" s="31">
        <v>6.25E-2</v>
      </c>
      <c r="G131" s="31">
        <v>1000</v>
      </c>
      <c r="H131" s="33">
        <v>8.9430893999999997E-2</v>
      </c>
      <c r="I131" s="36">
        <f t="shared" ref="I131:I194" si="20">(LN(E131/G131)+(F131+(D131^2)/2)*H131)/(D131*H131^0.5)</f>
        <v>-0.4906112972788052</v>
      </c>
      <c r="J131" s="36">
        <f t="shared" ref="J131:J194" si="21">NORMSDIST(I131)</f>
        <v>0.31185069728079778</v>
      </c>
      <c r="K131" s="36">
        <f t="shared" ref="K131:K194" si="22">I131-(D131*H131^(0.5))</f>
        <v>-0.55163517083731217</v>
      </c>
      <c r="L131" s="36">
        <f t="shared" ref="L131:L194" si="23">NORMSDIST(K131)</f>
        <v>0.29059916733529645</v>
      </c>
      <c r="M131" s="36">
        <f t="shared" ref="M131:M194" si="24">(E131*J131)-(G131*(EXP(-F131*H131))*L131)</f>
        <v>11.426362347766997</v>
      </c>
      <c r="N131" s="35">
        <v>14.2</v>
      </c>
      <c r="O131" s="31">
        <f t="shared" si="19"/>
        <v>7.6930658258846032</v>
      </c>
      <c r="P131" s="31">
        <f t="shared" ref="P131:P194" si="25">ABS(N131-M131)/N131</f>
        <v>0.19532659522767626</v>
      </c>
      <c r="Q131" s="33">
        <f t="shared" ref="Q131:Q194" si="26">N131-M131</f>
        <v>2.7736376522330026</v>
      </c>
      <c r="R131" s="37">
        <f t="shared" ref="R131:R194" si="27">IF(Q131&lt;0,1,0)</f>
        <v>0</v>
      </c>
      <c r="S131" s="4"/>
    </row>
    <row r="132" spans="1:19" x14ac:dyDescent="0.25">
      <c r="A132" s="31">
        <f t="shared" si="18"/>
        <v>80</v>
      </c>
      <c r="B132" s="31">
        <v>21</v>
      </c>
      <c r="C132" s="31">
        <v>63</v>
      </c>
      <c r="D132" s="35">
        <v>0.20785844822798138</v>
      </c>
      <c r="E132" s="35">
        <v>963.3</v>
      </c>
      <c r="F132" s="31">
        <v>6.25E-2</v>
      </c>
      <c r="G132" s="31">
        <v>1000</v>
      </c>
      <c r="H132" s="33">
        <v>0.17073170700000001</v>
      </c>
      <c r="I132" s="36">
        <f t="shared" si="20"/>
        <v>-0.26816113594145274</v>
      </c>
      <c r="J132" s="36">
        <f t="shared" si="21"/>
        <v>0.39428764437013225</v>
      </c>
      <c r="K132" s="36">
        <f t="shared" si="22"/>
        <v>-0.3540476096396199</v>
      </c>
      <c r="L132" s="36">
        <f t="shared" si="23"/>
        <v>0.36165160184685058</v>
      </c>
      <c r="M132" s="36">
        <f t="shared" si="24"/>
        <v>22.004256581046718</v>
      </c>
      <c r="N132" s="35">
        <v>24</v>
      </c>
      <c r="O132" s="31">
        <f t="shared" si="19"/>
        <v>3.982991794295335</v>
      </c>
      <c r="P132" s="31">
        <f t="shared" si="25"/>
        <v>8.3155975789720074E-2</v>
      </c>
      <c r="Q132" s="33">
        <f t="shared" si="26"/>
        <v>1.9957434189532819</v>
      </c>
      <c r="R132" s="37">
        <f t="shared" si="27"/>
        <v>0</v>
      </c>
      <c r="S132" s="4"/>
    </row>
    <row r="133" spans="1:19" x14ac:dyDescent="0.25">
      <c r="A133" s="31">
        <f t="shared" si="18"/>
        <v>81</v>
      </c>
      <c r="B133" s="31">
        <v>22</v>
      </c>
      <c r="C133" s="31">
        <v>43</v>
      </c>
      <c r="D133" s="35">
        <v>0.20785844822798138</v>
      </c>
      <c r="E133" s="35">
        <v>972.7</v>
      </c>
      <c r="F133" s="31">
        <v>6.25E-2</v>
      </c>
      <c r="G133" s="31">
        <v>1000</v>
      </c>
      <c r="H133" s="33">
        <v>8.5365854000000005E-2</v>
      </c>
      <c r="I133" s="36">
        <f t="shared" si="20"/>
        <v>-0.33755598684481936</v>
      </c>
      <c r="J133" s="36">
        <f t="shared" si="21"/>
        <v>0.36784890728253539</v>
      </c>
      <c r="K133" s="36">
        <f t="shared" si="22"/>
        <v>-0.39828689498684822</v>
      </c>
      <c r="L133" s="36">
        <f t="shared" si="23"/>
        <v>0.345209359708463</v>
      </c>
      <c r="M133" s="36">
        <f t="shared" si="24"/>
        <v>14.434185982288341</v>
      </c>
      <c r="N133" s="35">
        <v>13.85</v>
      </c>
      <c r="O133" s="31">
        <f t="shared" si="19"/>
        <v>0.34127326190219393</v>
      </c>
      <c r="P133" s="31">
        <f t="shared" si="25"/>
        <v>4.2179493306017404E-2</v>
      </c>
      <c r="Q133" s="33">
        <f t="shared" si="26"/>
        <v>-0.58418598228834107</v>
      </c>
      <c r="R133" s="37">
        <f t="shared" si="27"/>
        <v>1</v>
      </c>
      <c r="S133" s="4"/>
    </row>
    <row r="134" spans="1:19" x14ac:dyDescent="0.25">
      <c r="A134" s="31">
        <f t="shared" si="18"/>
        <v>81</v>
      </c>
      <c r="B134" s="31">
        <v>22</v>
      </c>
      <c r="C134" s="31">
        <v>63</v>
      </c>
      <c r="D134" s="35">
        <v>0.20744970577248628</v>
      </c>
      <c r="E134" s="35">
        <v>972.7</v>
      </c>
      <c r="F134" s="31">
        <v>6.25E-2</v>
      </c>
      <c r="G134" s="31">
        <v>1000</v>
      </c>
      <c r="H134" s="33">
        <v>0.16666666699999999</v>
      </c>
      <c r="I134" s="36">
        <f t="shared" si="20"/>
        <v>-0.16148850145041618</v>
      </c>
      <c r="J134" s="36">
        <f t="shared" si="21"/>
        <v>0.43585433350554514</v>
      </c>
      <c r="K134" s="36">
        <f t="shared" si="22"/>
        <v>-0.24617948927395605</v>
      </c>
      <c r="L134" s="36">
        <f t="shared" si="23"/>
        <v>0.40277164612364486</v>
      </c>
      <c r="M134" s="36">
        <f t="shared" si="24"/>
        <v>25.357625982632499</v>
      </c>
      <c r="N134" s="35">
        <v>23</v>
      </c>
      <c r="O134" s="31">
        <f t="shared" si="19"/>
        <v>5.5584002739838541</v>
      </c>
      <c r="P134" s="31">
        <f t="shared" si="25"/>
        <v>0.10250547750576081</v>
      </c>
      <c r="Q134" s="33">
        <f t="shared" si="26"/>
        <v>-2.3576259826324986</v>
      </c>
      <c r="R134" s="37">
        <f t="shared" si="27"/>
        <v>1</v>
      </c>
      <c r="S134" s="4"/>
    </row>
    <row r="135" spans="1:19" x14ac:dyDescent="0.25">
      <c r="A135" s="31">
        <f t="shared" si="18"/>
        <v>82</v>
      </c>
      <c r="B135" s="31">
        <v>23</v>
      </c>
      <c r="C135" s="31">
        <v>43</v>
      </c>
      <c r="D135" s="35">
        <v>0.20744970577248628</v>
      </c>
      <c r="E135" s="35">
        <v>961.6</v>
      </c>
      <c r="F135" s="31">
        <v>6.25E-2</v>
      </c>
      <c r="G135" s="31">
        <v>1000</v>
      </c>
      <c r="H135" s="33">
        <v>8.1300813E-2</v>
      </c>
      <c r="I135" s="36">
        <f t="shared" si="20"/>
        <v>-0.5465020781527673</v>
      </c>
      <c r="J135" s="36">
        <f t="shared" si="21"/>
        <v>0.29236042980234794</v>
      </c>
      <c r="K135" s="36">
        <f t="shared" si="22"/>
        <v>-0.60565282976527168</v>
      </c>
      <c r="L135" s="36">
        <f t="shared" si="23"/>
        <v>0.27237265660038279</v>
      </c>
      <c r="M135" s="36">
        <f t="shared" si="24"/>
        <v>10.141629768073983</v>
      </c>
      <c r="N135" s="35">
        <v>11.2</v>
      </c>
      <c r="O135" s="31">
        <f t="shared" si="19"/>
        <v>1.1201475478271292</v>
      </c>
      <c r="P135" s="31">
        <f t="shared" si="25"/>
        <v>9.4497342136251453E-2</v>
      </c>
      <c r="Q135" s="33">
        <f t="shared" si="26"/>
        <v>1.0583702319260162</v>
      </c>
      <c r="R135" s="37">
        <f t="shared" si="27"/>
        <v>0</v>
      </c>
      <c r="S135" s="4"/>
    </row>
    <row r="136" spans="1:19" x14ac:dyDescent="0.25">
      <c r="A136" s="31">
        <f t="shared" si="18"/>
        <v>82</v>
      </c>
      <c r="B136" s="31">
        <v>23</v>
      </c>
      <c r="C136" s="31">
        <v>63</v>
      </c>
      <c r="D136" s="35">
        <v>0.20807869173737448</v>
      </c>
      <c r="E136" s="35">
        <v>961.6</v>
      </c>
      <c r="F136" s="31">
        <v>6.25E-2</v>
      </c>
      <c r="G136" s="31">
        <v>1000</v>
      </c>
      <c r="H136" s="33">
        <v>0.162601626</v>
      </c>
      <c r="I136" s="36">
        <f t="shared" si="20"/>
        <v>-0.30360435831042049</v>
      </c>
      <c r="J136" s="36">
        <f t="shared" si="21"/>
        <v>0.38071466538931059</v>
      </c>
      <c r="K136" s="36">
        <f t="shared" si="22"/>
        <v>-0.38750978508609302</v>
      </c>
      <c r="L136" s="36">
        <f t="shared" si="23"/>
        <v>0.34918942113472806</v>
      </c>
      <c r="M136" s="36">
        <f t="shared" si="24"/>
        <v>20.436503136109764</v>
      </c>
      <c r="N136" s="35">
        <v>21.6</v>
      </c>
      <c r="O136" s="31">
        <f t="shared" si="19"/>
        <v>1.3537249522824186</v>
      </c>
      <c r="P136" s="31">
        <f t="shared" si="25"/>
        <v>5.3865595550473974E-2</v>
      </c>
      <c r="Q136" s="33">
        <f t="shared" si="26"/>
        <v>1.1634968638902379</v>
      </c>
      <c r="R136" s="37">
        <f t="shared" si="27"/>
        <v>0</v>
      </c>
      <c r="S136" s="4"/>
    </row>
    <row r="137" spans="1:19" x14ac:dyDescent="0.25">
      <c r="A137" s="31">
        <f t="shared" si="18"/>
        <v>83</v>
      </c>
      <c r="B137" s="31">
        <v>24</v>
      </c>
      <c r="C137" s="31">
        <v>43</v>
      </c>
      <c r="D137" s="35">
        <v>0.20807869173737448</v>
      </c>
      <c r="E137" s="35">
        <v>953.95</v>
      </c>
      <c r="F137" s="31">
        <v>6.25E-2</v>
      </c>
      <c r="G137" s="31">
        <v>1000</v>
      </c>
      <c r="H137" s="33">
        <v>7.7235771999999994E-2</v>
      </c>
      <c r="I137" s="36">
        <f t="shared" si="20"/>
        <v>-0.70285810928307424</v>
      </c>
      <c r="J137" s="36">
        <f t="shared" si="21"/>
        <v>0.24107208973332755</v>
      </c>
      <c r="K137" s="36">
        <f t="shared" si="22"/>
        <v>-0.76068593381408889</v>
      </c>
      <c r="L137" s="36">
        <f t="shared" si="23"/>
        <v>0.22342233919115273</v>
      </c>
      <c r="M137" s="36">
        <f t="shared" si="24"/>
        <v>7.624294180043222</v>
      </c>
      <c r="N137" s="35">
        <v>9.0500000000000007</v>
      </c>
      <c r="O137" s="31">
        <f t="shared" si="19"/>
        <v>2.0326370850586306</v>
      </c>
      <c r="P137" s="31">
        <f t="shared" si="25"/>
        <v>0.15753655469135674</v>
      </c>
      <c r="Q137" s="33">
        <f t="shared" si="26"/>
        <v>1.4257058199567787</v>
      </c>
      <c r="R137" s="37">
        <f t="shared" si="27"/>
        <v>0</v>
      </c>
      <c r="S137" s="4"/>
    </row>
    <row r="138" spans="1:19" x14ac:dyDescent="0.25">
      <c r="A138" s="31">
        <f t="shared" si="18"/>
        <v>83</v>
      </c>
      <c r="B138" s="31">
        <v>24</v>
      </c>
      <c r="C138" s="31">
        <v>63</v>
      </c>
      <c r="D138" s="35">
        <v>0.2076756051746379</v>
      </c>
      <c r="E138" s="35">
        <v>953.95</v>
      </c>
      <c r="F138" s="31">
        <v>6.25E-2</v>
      </c>
      <c r="G138" s="31">
        <v>1000</v>
      </c>
      <c r="H138" s="33">
        <v>0.15853658500000001</v>
      </c>
      <c r="I138" s="36">
        <f t="shared" si="20"/>
        <v>-0.40896025338851272</v>
      </c>
      <c r="J138" s="36">
        <f t="shared" si="21"/>
        <v>0.34128441499195483</v>
      </c>
      <c r="K138" s="36">
        <f t="shared" si="22"/>
        <v>-0.49164972830688214</v>
      </c>
      <c r="L138" s="36">
        <f t="shared" si="23"/>
        <v>0.31148349125506208</v>
      </c>
      <c r="M138" s="36">
        <f t="shared" si="24"/>
        <v>17.155881781890628</v>
      </c>
      <c r="N138" s="35">
        <v>17.399999999999999</v>
      </c>
      <c r="O138" s="31">
        <f t="shared" si="19"/>
        <v>5.9593704412894355E-2</v>
      </c>
      <c r="P138" s="31">
        <f t="shared" si="25"/>
        <v>1.4029782649963842E-2</v>
      </c>
      <c r="Q138" s="33">
        <f t="shared" si="26"/>
        <v>0.24411821810937084</v>
      </c>
      <c r="R138" s="37">
        <f t="shared" si="27"/>
        <v>0</v>
      </c>
      <c r="S138" s="4"/>
    </row>
    <row r="139" spans="1:19" x14ac:dyDescent="0.25">
      <c r="A139" s="31">
        <f t="shared" si="18"/>
        <v>84</v>
      </c>
      <c r="B139" s="31">
        <v>25</v>
      </c>
      <c r="C139" s="31">
        <v>43</v>
      </c>
      <c r="D139" s="35">
        <v>0.2076756051746379</v>
      </c>
      <c r="E139" s="35">
        <v>971</v>
      </c>
      <c r="F139" s="31">
        <v>6.25E-2</v>
      </c>
      <c r="G139" s="31">
        <v>1000</v>
      </c>
      <c r="H139" s="33">
        <v>7.3170732000000002E-2</v>
      </c>
      <c r="I139" s="36">
        <f t="shared" si="20"/>
        <v>-0.41436847032095769</v>
      </c>
      <c r="J139" s="36">
        <f t="shared" si="21"/>
        <v>0.33930213809416904</v>
      </c>
      <c r="K139" s="36">
        <f t="shared" si="22"/>
        <v>-0.47054490654745668</v>
      </c>
      <c r="L139" s="36">
        <f t="shared" si="23"/>
        <v>0.31898287929751595</v>
      </c>
      <c r="M139" s="36">
        <f t="shared" si="24"/>
        <v>11.934929457666158</v>
      </c>
      <c r="N139" s="35">
        <v>12.5</v>
      </c>
      <c r="O139" s="31">
        <f t="shared" si="19"/>
        <v>0.31930471781346259</v>
      </c>
      <c r="P139" s="31">
        <f t="shared" si="25"/>
        <v>4.5205643386707378E-2</v>
      </c>
      <c r="Q139" s="33">
        <f t="shared" si="26"/>
        <v>0.56507054233384224</v>
      </c>
      <c r="R139" s="37">
        <f t="shared" si="27"/>
        <v>0</v>
      </c>
      <c r="S139" s="4"/>
    </row>
    <row r="140" spans="1:19" x14ac:dyDescent="0.25">
      <c r="A140" s="31">
        <f t="shared" si="18"/>
        <v>84</v>
      </c>
      <c r="B140" s="31">
        <v>25</v>
      </c>
      <c r="C140" s="31">
        <v>63</v>
      </c>
      <c r="D140" s="35">
        <v>0.20894817476448807</v>
      </c>
      <c r="E140" s="35">
        <v>971</v>
      </c>
      <c r="F140" s="31">
        <v>6.25E-2</v>
      </c>
      <c r="G140" s="31">
        <v>1000</v>
      </c>
      <c r="H140" s="33">
        <v>0.15447154499999999</v>
      </c>
      <c r="I140" s="36">
        <f t="shared" si="20"/>
        <v>-0.19972907762749914</v>
      </c>
      <c r="J140" s="36">
        <f t="shared" si="21"/>
        <v>0.42084623564426532</v>
      </c>
      <c r="K140" s="36">
        <f t="shared" si="22"/>
        <v>-0.28185170339480992</v>
      </c>
      <c r="L140" s="36">
        <f t="shared" si="23"/>
        <v>0.38902861188828985</v>
      </c>
      <c r="M140" s="36">
        <f t="shared" si="24"/>
        <v>23.350876349692328</v>
      </c>
      <c r="N140" s="35">
        <v>20</v>
      </c>
      <c r="O140" s="31">
        <f t="shared" si="19"/>
        <v>11.22837231092738</v>
      </c>
      <c r="P140" s="31">
        <f t="shared" si="25"/>
        <v>0.16754381748461639</v>
      </c>
      <c r="Q140" s="33">
        <f t="shared" si="26"/>
        <v>-3.3508763496923279</v>
      </c>
      <c r="R140" s="37">
        <f t="shared" si="27"/>
        <v>1</v>
      </c>
      <c r="S140" s="4"/>
    </row>
    <row r="141" spans="1:19" x14ac:dyDescent="0.25">
      <c r="A141" s="31">
        <f t="shared" si="18"/>
        <v>85</v>
      </c>
      <c r="B141" s="31">
        <v>26</v>
      </c>
      <c r="C141" s="31">
        <v>43</v>
      </c>
      <c r="D141" s="35">
        <v>0.20894817476448807</v>
      </c>
      <c r="E141" s="35">
        <v>967.1</v>
      </c>
      <c r="F141" s="31">
        <v>6.25E-2</v>
      </c>
      <c r="G141" s="31">
        <v>1000</v>
      </c>
      <c r="H141" s="33">
        <v>6.9105690999999997E-2</v>
      </c>
      <c r="I141" s="36">
        <f t="shared" si="20"/>
        <v>-0.50294217601725144</v>
      </c>
      <c r="J141" s="36">
        <f t="shared" si="21"/>
        <v>0.30750246358894007</v>
      </c>
      <c r="K141" s="36">
        <f t="shared" si="22"/>
        <v>-0.55787039136380667</v>
      </c>
      <c r="L141" s="36">
        <f t="shared" si="23"/>
        <v>0.28846644561075518</v>
      </c>
      <c r="M141" s="36">
        <f t="shared" si="24"/>
        <v>10.162417237773354</v>
      </c>
      <c r="N141" s="35">
        <v>11.35</v>
      </c>
      <c r="O141" s="31">
        <f t="shared" si="19"/>
        <v>1.4103528171378688</v>
      </c>
      <c r="P141" s="31">
        <f t="shared" si="25"/>
        <v>0.1046328424869291</v>
      </c>
      <c r="Q141" s="33">
        <f t="shared" si="26"/>
        <v>1.1875827622266453</v>
      </c>
      <c r="R141" s="37">
        <f t="shared" si="27"/>
        <v>0</v>
      </c>
      <c r="S141" s="4"/>
    </row>
    <row r="142" spans="1:19" x14ac:dyDescent="0.25">
      <c r="A142" s="31">
        <f t="shared" si="18"/>
        <v>85</v>
      </c>
      <c r="B142" s="31">
        <v>26</v>
      </c>
      <c r="C142" s="31">
        <v>63</v>
      </c>
      <c r="D142" s="35">
        <v>0.20902036286084544</v>
      </c>
      <c r="E142" s="35">
        <v>967.1</v>
      </c>
      <c r="F142" s="31">
        <v>6.25E-2</v>
      </c>
      <c r="G142" s="31">
        <v>1000</v>
      </c>
      <c r="H142" s="33">
        <v>0.150406504</v>
      </c>
      <c r="I142" s="36">
        <f t="shared" si="20"/>
        <v>-0.256188557325781</v>
      </c>
      <c r="J142" s="36">
        <f t="shared" si="21"/>
        <v>0.39890262190084724</v>
      </c>
      <c r="K142" s="36">
        <f t="shared" si="22"/>
        <v>-0.33725141426405303</v>
      </c>
      <c r="L142" s="36">
        <f t="shared" si="23"/>
        <v>0.36796369107049204</v>
      </c>
      <c r="M142" s="36">
        <f t="shared" si="24"/>
        <v>21.257835625761174</v>
      </c>
      <c r="N142" s="35">
        <v>20.2</v>
      </c>
      <c r="O142" s="31">
        <f t="shared" si="19"/>
        <v>1.119016211129537</v>
      </c>
      <c r="P142" s="31">
        <f t="shared" si="25"/>
        <v>5.2368100285206692E-2</v>
      </c>
      <c r="Q142" s="33">
        <f t="shared" si="26"/>
        <v>-1.0578356257611752</v>
      </c>
      <c r="R142" s="37">
        <f t="shared" si="27"/>
        <v>1</v>
      </c>
      <c r="S142" s="4"/>
    </row>
    <row r="143" spans="1:19" x14ac:dyDescent="0.25">
      <c r="A143" s="31">
        <f t="shared" si="18"/>
        <v>86</v>
      </c>
      <c r="B143" s="31">
        <v>27</v>
      </c>
      <c r="C143" s="31">
        <v>43</v>
      </c>
      <c r="D143" s="35">
        <v>0.20902036286084544</v>
      </c>
      <c r="E143" s="35">
        <v>976.7</v>
      </c>
      <c r="F143" s="31">
        <v>6.25E-2</v>
      </c>
      <c r="G143" s="31">
        <v>1000</v>
      </c>
      <c r="H143" s="33">
        <v>6.5040650000000005E-2</v>
      </c>
      <c r="I143" s="36">
        <f t="shared" si="20"/>
        <v>-0.33935566454195265</v>
      </c>
      <c r="J143" s="36">
        <f t="shared" si="21"/>
        <v>0.3671709067692262</v>
      </c>
      <c r="K143" s="36">
        <f t="shared" si="22"/>
        <v>-0.39266227074181914</v>
      </c>
      <c r="L143" s="36">
        <f t="shared" si="23"/>
        <v>0.34728447025334641</v>
      </c>
      <c r="M143" s="36">
        <f t="shared" si="24"/>
        <v>12.740214391529094</v>
      </c>
      <c r="N143" s="35">
        <v>13.35</v>
      </c>
      <c r="O143" s="31">
        <f t="shared" si="19"/>
        <v>0.37183848829823324</v>
      </c>
      <c r="P143" s="31">
        <f t="shared" si="25"/>
        <v>4.5676824604562259E-2</v>
      </c>
      <c r="Q143" s="33">
        <f t="shared" si="26"/>
        <v>0.60978560847090613</v>
      </c>
      <c r="R143" s="37">
        <f t="shared" si="27"/>
        <v>0</v>
      </c>
      <c r="S143" s="4"/>
    </row>
    <row r="144" spans="1:19" x14ac:dyDescent="0.25">
      <c r="A144" s="31">
        <f t="shared" si="18"/>
        <v>86</v>
      </c>
      <c r="B144" s="31">
        <v>27</v>
      </c>
      <c r="C144" s="31">
        <v>63</v>
      </c>
      <c r="D144" s="35">
        <v>0.20854295534045289</v>
      </c>
      <c r="E144" s="35">
        <v>976.7</v>
      </c>
      <c r="F144" s="31">
        <v>6.25E-2</v>
      </c>
      <c r="G144" s="31">
        <v>1000</v>
      </c>
      <c r="H144" s="33">
        <v>0.146341463</v>
      </c>
      <c r="I144" s="36">
        <f t="shared" si="20"/>
        <v>-0.14098234598704323</v>
      </c>
      <c r="J144" s="36">
        <f t="shared" si="21"/>
        <v>0.44394194444884222</v>
      </c>
      <c r="K144" s="36">
        <f t="shared" si="22"/>
        <v>-0.22075962507311372</v>
      </c>
      <c r="L144" s="36">
        <f t="shared" si="23"/>
        <v>0.41263980123683019</v>
      </c>
      <c r="M144" s="36">
        <f t="shared" si="24"/>
        <v>24.715233113253532</v>
      </c>
      <c r="N144" s="35">
        <v>24.05</v>
      </c>
      <c r="O144" s="31">
        <f t="shared" si="19"/>
        <v>0.44253509496898602</v>
      </c>
      <c r="P144" s="31">
        <f t="shared" si="25"/>
        <v>2.7660420509502355E-2</v>
      </c>
      <c r="Q144" s="33">
        <f t="shared" si="26"/>
        <v>-0.66523311325353163</v>
      </c>
      <c r="R144" s="37">
        <f t="shared" si="27"/>
        <v>1</v>
      </c>
      <c r="S144" s="4"/>
    </row>
    <row r="145" spans="1:19" x14ac:dyDescent="0.25">
      <c r="A145" s="31">
        <f t="shared" si="18"/>
        <v>87</v>
      </c>
      <c r="B145" s="31">
        <v>28</v>
      </c>
      <c r="C145" s="31">
        <v>43</v>
      </c>
      <c r="D145" s="35">
        <v>0.20854295534045289</v>
      </c>
      <c r="E145" s="35">
        <v>981.15</v>
      </c>
      <c r="F145" s="31">
        <v>6.25E-2</v>
      </c>
      <c r="G145" s="31">
        <v>1000</v>
      </c>
      <c r="H145" s="33">
        <v>6.097561E-2</v>
      </c>
      <c r="I145" s="36">
        <f t="shared" si="20"/>
        <v>-0.26978847467620221</v>
      </c>
      <c r="J145" s="36">
        <f t="shared" si="21"/>
        <v>0.39366149501885989</v>
      </c>
      <c r="K145" s="36">
        <f t="shared" si="22"/>
        <v>-0.32128448706982898</v>
      </c>
      <c r="L145" s="36">
        <f t="shared" si="23"/>
        <v>0.37399740564531708</v>
      </c>
      <c r="M145" s="36">
        <f t="shared" si="24"/>
        <v>13.66615275368855</v>
      </c>
      <c r="N145" s="35">
        <v>14.05</v>
      </c>
      <c r="O145" s="31">
        <f t="shared" si="19"/>
        <v>0.14733870850088343</v>
      </c>
      <c r="P145" s="31">
        <f t="shared" si="25"/>
        <v>2.7320088705441323E-2</v>
      </c>
      <c r="Q145" s="33">
        <f t="shared" si="26"/>
        <v>0.38384724631145062</v>
      </c>
      <c r="R145" s="37">
        <f t="shared" si="27"/>
        <v>0</v>
      </c>
      <c r="S145" s="4"/>
    </row>
    <row r="146" spans="1:19" x14ac:dyDescent="0.25">
      <c r="A146" s="31">
        <f t="shared" si="18"/>
        <v>87</v>
      </c>
      <c r="B146" s="31">
        <v>28</v>
      </c>
      <c r="C146" s="31">
        <v>63</v>
      </c>
      <c r="D146" s="35">
        <v>0.20473713887642161</v>
      </c>
      <c r="E146" s="35">
        <v>981.15</v>
      </c>
      <c r="F146" s="31">
        <v>6.25E-2</v>
      </c>
      <c r="G146" s="31">
        <v>1000</v>
      </c>
      <c r="H146" s="33">
        <v>0.14227642300000001</v>
      </c>
      <c r="I146" s="36">
        <f t="shared" si="20"/>
        <v>-9.2659664855030618E-2</v>
      </c>
      <c r="J146" s="36">
        <f t="shared" si="21"/>
        <v>0.46308697094023527</v>
      </c>
      <c r="K146" s="36">
        <f t="shared" si="22"/>
        <v>-0.16988558629165068</v>
      </c>
      <c r="L146" s="36">
        <f t="shared" si="23"/>
        <v>0.43255005840805533</v>
      </c>
      <c r="M146" s="36">
        <f t="shared" si="24"/>
        <v>25.637026975487515</v>
      </c>
      <c r="N146" s="35">
        <v>27</v>
      </c>
      <c r="O146" s="31">
        <f t="shared" si="19"/>
        <v>1.8576954655487101</v>
      </c>
      <c r="P146" s="31">
        <f t="shared" si="25"/>
        <v>5.0480482389351287E-2</v>
      </c>
      <c r="Q146" s="33">
        <f t="shared" si="26"/>
        <v>1.3629730245124847</v>
      </c>
      <c r="R146" s="37">
        <f t="shared" si="27"/>
        <v>0</v>
      </c>
      <c r="S146" s="4"/>
    </row>
    <row r="147" spans="1:19" x14ac:dyDescent="0.25">
      <c r="A147" s="31">
        <f t="shared" si="18"/>
        <v>88</v>
      </c>
      <c r="B147" s="31">
        <v>29</v>
      </c>
      <c r="C147" s="31">
        <v>43</v>
      </c>
      <c r="D147" s="35">
        <v>0.20473713887642161</v>
      </c>
      <c r="E147" s="35">
        <v>989.25</v>
      </c>
      <c r="F147" s="31">
        <v>6.25E-2</v>
      </c>
      <c r="G147" s="31">
        <v>1000</v>
      </c>
      <c r="H147" s="33">
        <v>5.6910569000000001E-2</v>
      </c>
      <c r="I147" s="36">
        <f t="shared" si="20"/>
        <v>-0.12404333135169054</v>
      </c>
      <c r="J147" s="36">
        <f t="shared" si="21"/>
        <v>0.45064048326022516</v>
      </c>
      <c r="K147" s="36">
        <f t="shared" si="22"/>
        <v>-0.17288529249485662</v>
      </c>
      <c r="L147" s="36">
        <f t="shared" si="23"/>
        <v>0.43137079623000857</v>
      </c>
      <c r="M147" s="36">
        <f t="shared" si="24"/>
        <v>15.95692364095413</v>
      </c>
      <c r="N147" s="35">
        <v>15.7</v>
      </c>
      <c r="O147" s="31">
        <f t="shared" si="19"/>
        <v>6.6009757281127276E-2</v>
      </c>
      <c r="P147" s="31">
        <f t="shared" si="25"/>
        <v>1.6364563118097523E-2</v>
      </c>
      <c r="Q147" s="33">
        <f t="shared" si="26"/>
        <v>-0.25692364095413112</v>
      </c>
      <c r="R147" s="37">
        <f t="shared" si="27"/>
        <v>1</v>
      </c>
      <c r="S147" s="4"/>
    </row>
    <row r="148" spans="1:19" x14ac:dyDescent="0.25">
      <c r="A148" s="31">
        <f t="shared" si="18"/>
        <v>88</v>
      </c>
      <c r="B148" s="31">
        <v>29</v>
      </c>
      <c r="C148" s="31">
        <v>63</v>
      </c>
      <c r="D148" s="35">
        <v>0.20270858093923844</v>
      </c>
      <c r="E148" s="35">
        <v>989.25</v>
      </c>
      <c r="F148" s="31">
        <v>6.25E-2</v>
      </c>
      <c r="G148" s="31">
        <v>1000</v>
      </c>
      <c r="H148" s="33">
        <v>0.13821138199999999</v>
      </c>
      <c r="I148" s="36">
        <f t="shared" si="20"/>
        <v>8.8855331047181414E-3</v>
      </c>
      <c r="J148" s="36">
        <f t="shared" si="21"/>
        <v>0.50354476819448157</v>
      </c>
      <c r="K148" s="36">
        <f t="shared" si="22"/>
        <v>-6.6475013213702194E-2</v>
      </c>
      <c r="L148" s="36">
        <f t="shared" si="23"/>
        <v>0.47349982513261174</v>
      </c>
      <c r="M148" s="36">
        <f t="shared" si="24"/>
        <v>28.704413167402095</v>
      </c>
      <c r="N148" s="35">
        <v>29.05</v>
      </c>
      <c r="O148" s="31">
        <f t="shared" si="19"/>
        <v>0.11943025886505319</v>
      </c>
      <c r="P148" s="31">
        <f t="shared" si="25"/>
        <v>1.1896276509394359E-2</v>
      </c>
      <c r="Q148" s="33">
        <f t="shared" si="26"/>
        <v>0.34558683259790612</v>
      </c>
      <c r="R148" s="37">
        <f t="shared" si="27"/>
        <v>0</v>
      </c>
      <c r="S148" s="4"/>
    </row>
    <row r="149" spans="1:19" x14ac:dyDescent="0.25">
      <c r="A149" s="31">
        <f t="shared" si="18"/>
        <v>89</v>
      </c>
      <c r="B149" s="31">
        <v>30</v>
      </c>
      <c r="C149" s="31">
        <v>43</v>
      </c>
      <c r="D149" s="35">
        <v>0.20270858093923844</v>
      </c>
      <c r="E149" s="35">
        <v>986.6</v>
      </c>
      <c r="F149" s="31">
        <v>6.25E-2</v>
      </c>
      <c r="G149" s="31">
        <v>1000</v>
      </c>
      <c r="H149" s="33">
        <v>5.2845528000000003E-2</v>
      </c>
      <c r="I149" s="36">
        <f t="shared" si="20"/>
        <v>-0.19532651305668747</v>
      </c>
      <c r="J149" s="36">
        <f t="shared" si="21"/>
        <v>0.42256867118944985</v>
      </c>
      <c r="K149" s="36">
        <f t="shared" si="22"/>
        <v>-0.24192547626879354</v>
      </c>
      <c r="L149" s="36">
        <f t="shared" si="23"/>
        <v>0.40441895459156363</v>
      </c>
      <c r="M149" s="36">
        <f t="shared" si="24"/>
        <v>13.820826294370136</v>
      </c>
      <c r="N149" s="35">
        <v>13.75</v>
      </c>
      <c r="O149" s="31">
        <f t="shared" si="19"/>
        <v>5.0163639742051101E-3</v>
      </c>
      <c r="P149" s="31">
        <f t="shared" si="25"/>
        <v>5.1510032269189571E-3</v>
      </c>
      <c r="Q149" s="33">
        <f t="shared" si="26"/>
        <v>-7.0826294370135656E-2</v>
      </c>
      <c r="R149" s="37">
        <f t="shared" si="27"/>
        <v>1</v>
      </c>
      <c r="S149" s="4"/>
    </row>
    <row r="150" spans="1:19" x14ac:dyDescent="0.25">
      <c r="A150" s="31">
        <f t="shared" si="18"/>
        <v>89</v>
      </c>
      <c r="B150" s="31">
        <v>30</v>
      </c>
      <c r="C150" s="31">
        <v>63</v>
      </c>
      <c r="D150" s="35">
        <v>0.20189338306124163</v>
      </c>
      <c r="E150" s="35">
        <v>986.6</v>
      </c>
      <c r="F150" s="31">
        <v>6.25E-2</v>
      </c>
      <c r="G150" s="31">
        <v>1000</v>
      </c>
      <c r="H150" s="33">
        <v>0.134146341</v>
      </c>
      <c r="I150" s="36">
        <f t="shared" si="20"/>
        <v>-3.2084168430481876E-2</v>
      </c>
      <c r="J150" s="36">
        <f t="shared" si="21"/>
        <v>0.48720246433666642</v>
      </c>
      <c r="K150" s="36">
        <f t="shared" si="22"/>
        <v>-0.10602962606683955</v>
      </c>
      <c r="L150" s="36">
        <f t="shared" si="23"/>
        <v>0.45777942323487347</v>
      </c>
      <c r="M150" s="36">
        <f t="shared" si="24"/>
        <v>26.716573061915255</v>
      </c>
      <c r="N150" s="35">
        <v>26.6</v>
      </c>
      <c r="O150" s="31">
        <f t="shared" si="19"/>
        <v>1.358927876429766E-2</v>
      </c>
      <c r="P150" s="31">
        <f t="shared" si="25"/>
        <v>4.3824459366636863E-3</v>
      </c>
      <c r="Q150" s="33">
        <f t="shared" si="26"/>
        <v>-0.11657306191525407</v>
      </c>
      <c r="R150" s="37">
        <f t="shared" si="27"/>
        <v>1</v>
      </c>
      <c r="S150" s="4"/>
    </row>
    <row r="151" spans="1:19" x14ac:dyDescent="0.25">
      <c r="A151" s="31">
        <f t="shared" si="18"/>
        <v>90</v>
      </c>
      <c r="B151" s="31">
        <v>31</v>
      </c>
      <c r="C151" s="31">
        <v>43</v>
      </c>
      <c r="D151" s="35">
        <v>0.20189338306124163</v>
      </c>
      <c r="E151" s="35">
        <v>978.95</v>
      </c>
      <c r="F151" s="31">
        <v>6.25E-2</v>
      </c>
      <c r="G151" s="31">
        <v>1000</v>
      </c>
      <c r="H151" s="33">
        <v>4.8780487999999997E-2</v>
      </c>
      <c r="I151" s="36">
        <f t="shared" si="20"/>
        <v>-0.38644215509089569</v>
      </c>
      <c r="J151" s="36">
        <f t="shared" si="21"/>
        <v>0.34958461748818592</v>
      </c>
      <c r="K151" s="36">
        <f t="shared" si="22"/>
        <v>-0.43103294397181025</v>
      </c>
      <c r="L151" s="36">
        <f t="shared" si="23"/>
        <v>0.33322220831454841</v>
      </c>
      <c r="M151" s="36">
        <f t="shared" si="24"/>
        <v>10.018027258398263</v>
      </c>
      <c r="N151" s="35">
        <v>11.05</v>
      </c>
      <c r="O151" s="31">
        <f t="shared" si="19"/>
        <v>1.0649677394090074</v>
      </c>
      <c r="P151" s="31">
        <f t="shared" si="25"/>
        <v>9.3391198334998898E-2</v>
      </c>
      <c r="Q151" s="33">
        <f t="shared" si="26"/>
        <v>1.0319727416017379</v>
      </c>
      <c r="R151" s="37">
        <f t="shared" si="27"/>
        <v>0</v>
      </c>
      <c r="S151" s="4"/>
    </row>
    <row r="152" spans="1:19" x14ac:dyDescent="0.25">
      <c r="A152" s="31">
        <f t="shared" si="18"/>
        <v>90</v>
      </c>
      <c r="B152" s="31">
        <v>31</v>
      </c>
      <c r="C152" s="31">
        <v>63</v>
      </c>
      <c r="D152" s="35">
        <v>0.20040355986806224</v>
      </c>
      <c r="E152" s="35">
        <v>978.95</v>
      </c>
      <c r="F152" s="31">
        <v>6.25E-2</v>
      </c>
      <c r="G152" s="31">
        <v>1000</v>
      </c>
      <c r="H152" s="33">
        <v>0.13008130100000001</v>
      </c>
      <c r="I152" s="36">
        <f t="shared" si="20"/>
        <v>-0.14571971765640085</v>
      </c>
      <c r="J152" s="36">
        <f t="shared" si="21"/>
        <v>0.44207132754135037</v>
      </c>
      <c r="K152" s="36">
        <f t="shared" si="22"/>
        <v>-0.2179988395532669</v>
      </c>
      <c r="L152" s="36">
        <f t="shared" si="23"/>
        <v>0.41371500779320786</v>
      </c>
      <c r="M152" s="36">
        <f t="shared" si="24"/>
        <v>22.400619022486751</v>
      </c>
      <c r="N152" s="35">
        <v>23.5</v>
      </c>
      <c r="O152" s="31">
        <f t="shared" si="19"/>
        <v>1.208638533717987</v>
      </c>
      <c r="P152" s="31">
        <f t="shared" si="25"/>
        <v>4.6782169255882938E-2</v>
      </c>
      <c r="Q152" s="33">
        <f t="shared" si="26"/>
        <v>1.099380977513249</v>
      </c>
      <c r="R152" s="37">
        <f t="shared" si="27"/>
        <v>0</v>
      </c>
      <c r="S152" s="4"/>
    </row>
    <row r="153" spans="1:19" x14ac:dyDescent="0.25">
      <c r="A153" s="31">
        <f t="shared" si="18"/>
        <v>91</v>
      </c>
      <c r="B153" s="31">
        <v>32</v>
      </c>
      <c r="C153" s="31">
        <v>43</v>
      </c>
      <c r="D153" s="35">
        <v>0.20040355986806224</v>
      </c>
      <c r="E153" s="35">
        <v>956.15</v>
      </c>
      <c r="F153" s="31">
        <v>6.25E-2</v>
      </c>
      <c r="G153" s="31">
        <v>1000</v>
      </c>
      <c r="H153" s="33">
        <v>4.4715446999999998E-2</v>
      </c>
      <c r="I153" s="36">
        <f t="shared" si="20"/>
        <v>-0.97098561218336799</v>
      </c>
      <c r="J153" s="36">
        <f t="shared" si="21"/>
        <v>0.16577772167730825</v>
      </c>
      <c r="K153" s="36">
        <f t="shared" si="22"/>
        <v>-1.0133630036361194</v>
      </c>
      <c r="L153" s="36">
        <f t="shared" si="23"/>
        <v>0.15544340195857076</v>
      </c>
      <c r="M153" s="36">
        <f t="shared" si="24"/>
        <v>3.4987802231602245</v>
      </c>
      <c r="N153" s="35">
        <v>5.6</v>
      </c>
      <c r="O153" s="31">
        <f t="shared" si="19"/>
        <v>4.4151245505825942</v>
      </c>
      <c r="P153" s="31">
        <f t="shared" si="25"/>
        <v>0.375217817292817</v>
      </c>
      <c r="Q153" s="33">
        <f t="shared" si="26"/>
        <v>2.1012197768397751</v>
      </c>
      <c r="R153" s="37">
        <f t="shared" si="27"/>
        <v>0</v>
      </c>
      <c r="S153" s="4"/>
    </row>
    <row r="154" spans="1:19" x14ac:dyDescent="0.25">
      <c r="A154" s="31">
        <f t="shared" si="18"/>
        <v>91</v>
      </c>
      <c r="B154" s="31">
        <v>32</v>
      </c>
      <c r="C154" s="31">
        <v>63</v>
      </c>
      <c r="D154" s="35">
        <v>0.20275041142070122</v>
      </c>
      <c r="E154" s="35">
        <v>956.15</v>
      </c>
      <c r="F154" s="31">
        <v>6.25E-2</v>
      </c>
      <c r="G154" s="31">
        <v>1000</v>
      </c>
      <c r="H154" s="33">
        <v>0.12601625999999999</v>
      </c>
      <c r="I154" s="36">
        <f t="shared" si="20"/>
        <v>-0.47759447497621488</v>
      </c>
      <c r="J154" s="36">
        <f t="shared" si="21"/>
        <v>0.31646943202855027</v>
      </c>
      <c r="K154" s="36">
        <f t="shared" si="22"/>
        <v>-0.54956837515828183</v>
      </c>
      <c r="L154" s="36">
        <f t="shared" si="23"/>
        <v>0.29130772744215216</v>
      </c>
      <c r="M154" s="36">
        <f t="shared" si="24"/>
        <v>13.569852913851037</v>
      </c>
      <c r="N154" s="35">
        <v>16.399999999999999</v>
      </c>
      <c r="O154" s="31">
        <f t="shared" si="19"/>
        <v>8.0097325292374606</v>
      </c>
      <c r="P154" s="31">
        <f t="shared" si="25"/>
        <v>0.17256994427737574</v>
      </c>
      <c r="Q154" s="33">
        <f t="shared" si="26"/>
        <v>2.8301470861489619</v>
      </c>
      <c r="R154" s="37">
        <f t="shared" si="27"/>
        <v>0</v>
      </c>
      <c r="S154" s="4"/>
    </row>
    <row r="155" spans="1:19" x14ac:dyDescent="0.25">
      <c r="A155" s="31">
        <f t="shared" ref="A155:A194" si="28">$A$89+B155</f>
        <v>92</v>
      </c>
      <c r="B155" s="31">
        <v>33</v>
      </c>
      <c r="C155" s="31">
        <v>43</v>
      </c>
      <c r="D155" s="35">
        <v>0.20275041142070122</v>
      </c>
      <c r="E155" s="35">
        <v>945.35</v>
      </c>
      <c r="F155" s="31">
        <v>6.25E-2</v>
      </c>
      <c r="G155" s="31">
        <v>1000</v>
      </c>
      <c r="H155" s="33">
        <v>4.0650407E-2</v>
      </c>
      <c r="I155" s="36">
        <f t="shared" si="20"/>
        <v>-1.2922188558287238</v>
      </c>
      <c r="J155" s="36">
        <f t="shared" si="21"/>
        <v>9.8140681763126791E-2</v>
      </c>
      <c r="K155" s="36">
        <f t="shared" si="22"/>
        <v>-1.3330972844697773</v>
      </c>
      <c r="L155" s="36">
        <f t="shared" si="23"/>
        <v>9.1249940210211905E-2</v>
      </c>
      <c r="M155" s="36">
        <f t="shared" si="24"/>
        <v>1.7588932394983914</v>
      </c>
      <c r="N155" s="35">
        <v>3.35</v>
      </c>
      <c r="O155" s="31">
        <f t="shared" si="19"/>
        <v>2.5316207233139236</v>
      </c>
      <c r="P155" s="31">
        <f t="shared" si="25"/>
        <v>0.47495724194077871</v>
      </c>
      <c r="Q155" s="33">
        <f t="shared" si="26"/>
        <v>1.5911067605016087</v>
      </c>
      <c r="R155" s="37">
        <f t="shared" si="27"/>
        <v>0</v>
      </c>
      <c r="S155" s="4"/>
    </row>
    <row r="156" spans="1:19" x14ac:dyDescent="0.25">
      <c r="A156" s="31">
        <f t="shared" si="28"/>
        <v>92</v>
      </c>
      <c r="B156" s="31">
        <v>33</v>
      </c>
      <c r="C156" s="31">
        <v>63</v>
      </c>
      <c r="D156" s="35">
        <v>0.20270100080195647</v>
      </c>
      <c r="E156" s="35">
        <v>945.35</v>
      </c>
      <c r="F156" s="31">
        <v>6.25E-2</v>
      </c>
      <c r="G156" s="31">
        <v>1000</v>
      </c>
      <c r="H156" s="33">
        <v>0.12195122</v>
      </c>
      <c r="I156" s="36">
        <f t="shared" si="20"/>
        <v>-0.6508713845630747</v>
      </c>
      <c r="J156" s="36">
        <f t="shared" si="21"/>
        <v>0.25756475739976259</v>
      </c>
      <c r="K156" s="36">
        <f t="shared" si="22"/>
        <v>-0.72165764467609717</v>
      </c>
      <c r="L156" s="36">
        <f t="shared" si="23"/>
        <v>0.23525249441604565</v>
      </c>
      <c r="M156" s="36">
        <f t="shared" si="24"/>
        <v>10.022615968164587</v>
      </c>
      <c r="N156" s="35">
        <v>12.7</v>
      </c>
      <c r="O156" s="31">
        <f t="shared" si="19"/>
        <v>7.1683852539272488</v>
      </c>
      <c r="P156" s="31">
        <f t="shared" si="25"/>
        <v>0.21081764030200101</v>
      </c>
      <c r="Q156" s="33">
        <f t="shared" si="26"/>
        <v>2.6773840318354125</v>
      </c>
      <c r="R156" s="37">
        <f t="shared" si="27"/>
        <v>0</v>
      </c>
      <c r="S156" s="4"/>
    </row>
    <row r="157" spans="1:19" x14ac:dyDescent="0.25">
      <c r="A157" s="31">
        <f t="shared" si="28"/>
        <v>93</v>
      </c>
      <c r="B157" s="31">
        <v>34</v>
      </c>
      <c r="C157" s="31">
        <v>43</v>
      </c>
      <c r="D157" s="35">
        <v>0.20270100080195647</v>
      </c>
      <c r="E157" s="35">
        <v>933.85</v>
      </c>
      <c r="F157" s="31">
        <v>6.25E-2</v>
      </c>
      <c r="G157" s="31">
        <v>1000</v>
      </c>
      <c r="H157" s="33">
        <v>3.6585366000000001E-2</v>
      </c>
      <c r="I157" s="36">
        <f t="shared" si="20"/>
        <v>-1.6868503075626773</v>
      </c>
      <c r="J157" s="36">
        <f t="shared" si="21"/>
        <v>4.5816069612533809E-2</v>
      </c>
      <c r="K157" s="36">
        <f t="shared" si="22"/>
        <v>-1.7256215389880079</v>
      </c>
      <c r="L157" s="36">
        <f t="shared" si="23"/>
        <v>4.2207760902422883E-2</v>
      </c>
      <c r="M157" s="36">
        <f t="shared" si="24"/>
        <v>0.67397709702383679</v>
      </c>
      <c r="N157" s="35">
        <v>2.35</v>
      </c>
      <c r="O157" s="31">
        <f t="shared" si="19"/>
        <v>2.8090527713006459</v>
      </c>
      <c r="P157" s="31">
        <f t="shared" si="25"/>
        <v>0.71320123530900559</v>
      </c>
      <c r="Q157" s="33">
        <f t="shared" si="26"/>
        <v>1.6760229029761633</v>
      </c>
      <c r="R157" s="37">
        <f t="shared" si="27"/>
        <v>0</v>
      </c>
      <c r="S157" s="4"/>
    </row>
    <row r="158" spans="1:19" x14ac:dyDescent="0.25">
      <c r="A158" s="31">
        <f t="shared" si="28"/>
        <v>93</v>
      </c>
      <c r="B158" s="31">
        <v>34</v>
      </c>
      <c r="C158" s="31">
        <v>63</v>
      </c>
      <c r="D158" s="35">
        <v>0.20341219189113305</v>
      </c>
      <c r="E158" s="35">
        <v>933.85</v>
      </c>
      <c r="F158" s="31">
        <v>6.25E-2</v>
      </c>
      <c r="G158" s="31">
        <v>1000</v>
      </c>
      <c r="H158" s="33">
        <v>0.11788617899999999</v>
      </c>
      <c r="I158" s="36">
        <f t="shared" si="20"/>
        <v>-0.8395209168263531</v>
      </c>
      <c r="J158" s="36">
        <f t="shared" si="21"/>
        <v>0.2005885282863209</v>
      </c>
      <c r="K158" s="36">
        <f t="shared" si="22"/>
        <v>-0.90936159137001293</v>
      </c>
      <c r="L158" s="36">
        <f t="shared" si="23"/>
        <v>0.18157964451046496</v>
      </c>
      <c r="M158" s="36">
        <f t="shared" si="24"/>
        <v>7.0728942733011024</v>
      </c>
      <c r="N158" s="35">
        <v>9.9499999999999993</v>
      </c>
      <c r="O158" s="31">
        <f t="shared" si="19"/>
        <v>8.2777373626035882</v>
      </c>
      <c r="P158" s="31">
        <f t="shared" si="25"/>
        <v>0.28915635444210019</v>
      </c>
      <c r="Q158" s="33">
        <f t="shared" si="26"/>
        <v>2.8771057266988969</v>
      </c>
      <c r="R158" s="37">
        <f t="shared" si="27"/>
        <v>0</v>
      </c>
      <c r="S158" s="4"/>
    </row>
    <row r="159" spans="1:19" x14ac:dyDescent="0.25">
      <c r="A159" s="31">
        <f t="shared" si="28"/>
        <v>94</v>
      </c>
      <c r="B159" s="31">
        <v>35</v>
      </c>
      <c r="C159" s="31">
        <v>43</v>
      </c>
      <c r="D159" s="35">
        <v>0.20341219189113305</v>
      </c>
      <c r="E159" s="35">
        <v>931.35</v>
      </c>
      <c r="F159" s="31">
        <v>6.25E-2</v>
      </c>
      <c r="G159" s="31">
        <v>1000</v>
      </c>
      <c r="H159" s="33">
        <v>3.2520325000000003E-2</v>
      </c>
      <c r="I159" s="36">
        <f t="shared" si="20"/>
        <v>-1.865072811526604</v>
      </c>
      <c r="J159" s="36">
        <f t="shared" si="21"/>
        <v>3.1085599478162283E-2</v>
      </c>
      <c r="K159" s="36">
        <f t="shared" si="22"/>
        <v>-1.9017549307618482</v>
      </c>
      <c r="L159" s="36">
        <f t="shared" si="23"/>
        <v>2.8601600428235101E-2</v>
      </c>
      <c r="M159" s="36">
        <f t="shared" si="24"/>
        <v>0.40804694100662076</v>
      </c>
      <c r="N159" s="35">
        <v>1.9</v>
      </c>
      <c r="O159" s="31">
        <f t="shared" si="19"/>
        <v>2.2259239302397016</v>
      </c>
      <c r="P159" s="31">
        <f t="shared" si="25"/>
        <v>0.78523845210177856</v>
      </c>
      <c r="Q159" s="33">
        <f t="shared" si="26"/>
        <v>1.4919530589933792</v>
      </c>
      <c r="R159" s="37">
        <f t="shared" si="27"/>
        <v>0</v>
      </c>
      <c r="S159" s="4"/>
    </row>
    <row r="160" spans="1:19" x14ac:dyDescent="0.25">
      <c r="A160" s="31">
        <f t="shared" si="28"/>
        <v>94</v>
      </c>
      <c r="B160" s="31">
        <v>35</v>
      </c>
      <c r="C160" s="31">
        <v>63</v>
      </c>
      <c r="D160" s="35">
        <v>0.20105752951888198</v>
      </c>
      <c r="E160" s="35">
        <v>931.35</v>
      </c>
      <c r="F160" s="31">
        <v>6.25E-2</v>
      </c>
      <c r="G160" s="31">
        <v>1000</v>
      </c>
      <c r="H160" s="33">
        <v>0.113821138</v>
      </c>
      <c r="I160" s="36">
        <f t="shared" si="20"/>
        <v>-0.90969087763618939</v>
      </c>
      <c r="J160" s="36">
        <f t="shared" si="21"/>
        <v>0.18149277822716045</v>
      </c>
      <c r="K160" s="36">
        <f t="shared" si="22"/>
        <v>-0.97752243739504596</v>
      </c>
      <c r="L160" s="36">
        <f t="shared" si="23"/>
        <v>0.16415528761395287</v>
      </c>
      <c r="M160" s="36">
        <f t="shared" si="24"/>
        <v>6.0416389144309051</v>
      </c>
      <c r="N160" s="35">
        <v>8.6999999999999993</v>
      </c>
      <c r="O160" s="31">
        <f t="shared" si="19"/>
        <v>7.0668836612680934</v>
      </c>
      <c r="P160" s="31">
        <f t="shared" si="25"/>
        <v>0.305558745467712</v>
      </c>
      <c r="Q160" s="33">
        <f t="shared" si="26"/>
        <v>2.6583610855690942</v>
      </c>
      <c r="R160" s="37">
        <f t="shared" si="27"/>
        <v>0</v>
      </c>
      <c r="S160" s="4"/>
    </row>
    <row r="161" spans="1:19" x14ac:dyDescent="0.25">
      <c r="A161" s="31">
        <f t="shared" si="28"/>
        <v>95</v>
      </c>
      <c r="B161" s="31">
        <v>36</v>
      </c>
      <c r="C161" s="31">
        <v>43</v>
      </c>
      <c r="D161" s="35">
        <v>0.20105752951888198</v>
      </c>
      <c r="E161" s="35">
        <v>926.75</v>
      </c>
      <c r="F161" s="31">
        <v>6.25E-2</v>
      </c>
      <c r="G161" s="31">
        <v>1000</v>
      </c>
      <c r="H161" s="33">
        <v>2.8455285E-2</v>
      </c>
      <c r="I161" s="36">
        <f t="shared" si="20"/>
        <v>-2.173555825066678</v>
      </c>
      <c r="J161" s="36">
        <f t="shared" si="21"/>
        <v>1.4869254513578317E-2</v>
      </c>
      <c r="K161" s="36">
        <f t="shared" si="22"/>
        <v>-2.2074716052440806</v>
      </c>
      <c r="L161" s="36">
        <f t="shared" si="23"/>
        <v>1.3640564310027451E-2</v>
      </c>
      <c r="M161" s="36">
        <f t="shared" si="24"/>
        <v>0.16375488538352734</v>
      </c>
      <c r="N161" s="35">
        <v>1.35</v>
      </c>
      <c r="O161" s="31">
        <f t="shared" si="19"/>
        <v>1.4071774719514485</v>
      </c>
      <c r="P161" s="31">
        <f t="shared" si="25"/>
        <v>0.87870008490109086</v>
      </c>
      <c r="Q161" s="33">
        <f t="shared" si="26"/>
        <v>1.1862451146164728</v>
      </c>
      <c r="R161" s="37">
        <f t="shared" si="27"/>
        <v>0</v>
      </c>
      <c r="S161" s="4"/>
    </row>
    <row r="162" spans="1:19" x14ac:dyDescent="0.25">
      <c r="A162" s="31">
        <f t="shared" si="28"/>
        <v>95</v>
      </c>
      <c r="B162" s="31">
        <v>36</v>
      </c>
      <c r="C162" s="31">
        <v>63</v>
      </c>
      <c r="D162" s="35">
        <v>0.20081753585457499</v>
      </c>
      <c r="E162" s="35">
        <v>926.75</v>
      </c>
      <c r="F162" s="31">
        <v>6.25E-2</v>
      </c>
      <c r="G162" s="31">
        <v>1000</v>
      </c>
      <c r="H162" s="33">
        <v>0.109756098</v>
      </c>
      <c r="I162" s="36">
        <f t="shared" si="20"/>
        <v>-1.0070467005698513</v>
      </c>
      <c r="J162" s="36">
        <f t="shared" si="21"/>
        <v>0.15695616628725964</v>
      </c>
      <c r="K162" s="36">
        <f t="shared" si="22"/>
        <v>-1.0735764615439436</v>
      </c>
      <c r="L162" s="36">
        <f t="shared" si="23"/>
        <v>0.14150627603668922</v>
      </c>
      <c r="M162" s="36">
        <f t="shared" si="24"/>
        <v>4.9202278360251341</v>
      </c>
      <c r="N162" s="35">
        <v>7.45</v>
      </c>
      <c r="O162" s="31">
        <f t="shared" si="19"/>
        <v>6.3997472016220769</v>
      </c>
      <c r="P162" s="31">
        <f t="shared" si="25"/>
        <v>0.3395667334194451</v>
      </c>
      <c r="Q162" s="33">
        <f t="shared" si="26"/>
        <v>2.529772163974866</v>
      </c>
      <c r="R162" s="37">
        <f t="shared" si="27"/>
        <v>0</v>
      </c>
      <c r="S162" s="4"/>
    </row>
    <row r="163" spans="1:19" x14ac:dyDescent="0.25">
      <c r="A163" s="31">
        <f t="shared" si="28"/>
        <v>96</v>
      </c>
      <c r="B163" s="31">
        <v>37</v>
      </c>
      <c r="C163" s="31">
        <v>43</v>
      </c>
      <c r="D163" s="35">
        <v>0.20081753585457499</v>
      </c>
      <c r="E163" s="35">
        <v>912.25</v>
      </c>
      <c r="F163" s="31">
        <v>6.25E-2</v>
      </c>
      <c r="G163" s="31">
        <v>1000</v>
      </c>
      <c r="H163" s="33">
        <v>2.4390243999999998E-2</v>
      </c>
      <c r="I163" s="36">
        <f t="shared" si="20"/>
        <v>-2.8640960584453952</v>
      </c>
      <c r="J163" s="36">
        <f t="shared" si="21"/>
        <v>2.0910058429166019E-3</v>
      </c>
      <c r="K163" s="36">
        <f t="shared" si="22"/>
        <v>-2.8954584885357288</v>
      </c>
      <c r="L163" s="36">
        <f t="shared" si="23"/>
        <v>1.8930255056118679E-3</v>
      </c>
      <c r="M163" s="36">
        <f t="shared" si="24"/>
        <v>1.7378085855943803E-2</v>
      </c>
      <c r="N163" s="35">
        <v>0.85</v>
      </c>
      <c r="O163" s="31">
        <f t="shared" si="19"/>
        <v>0.69325925191291204</v>
      </c>
      <c r="P163" s="31">
        <f t="shared" si="25"/>
        <v>0.97955519311065431</v>
      </c>
      <c r="Q163" s="33">
        <f t="shared" si="26"/>
        <v>0.83262191414405617</v>
      </c>
      <c r="R163" s="37">
        <f t="shared" si="27"/>
        <v>0</v>
      </c>
      <c r="S163" s="4"/>
    </row>
    <row r="164" spans="1:19" x14ac:dyDescent="0.25">
      <c r="A164" s="31">
        <f t="shared" si="28"/>
        <v>96</v>
      </c>
      <c r="B164" s="31">
        <v>37</v>
      </c>
      <c r="C164" s="31">
        <v>63</v>
      </c>
      <c r="D164" s="35">
        <v>0.20157402805821886</v>
      </c>
      <c r="E164" s="35">
        <v>912.25</v>
      </c>
      <c r="F164" s="31">
        <v>6.25E-2</v>
      </c>
      <c r="G164" s="31">
        <v>1000</v>
      </c>
      <c r="H164" s="33">
        <v>0.105691057</v>
      </c>
      <c r="I164" s="36">
        <f t="shared" si="20"/>
        <v>-1.2679032575408498</v>
      </c>
      <c r="J164" s="36">
        <f t="shared" si="21"/>
        <v>0.10241625033073735</v>
      </c>
      <c r="K164" s="36">
        <f t="shared" si="22"/>
        <v>-1.3334352986511413</v>
      </c>
      <c r="L164" s="36">
        <f t="shared" si="23"/>
        <v>9.1194497523257673E-2</v>
      </c>
      <c r="M164" s="36">
        <f t="shared" si="24"/>
        <v>2.8351442489691578</v>
      </c>
      <c r="N164" s="35">
        <v>5.5</v>
      </c>
      <c r="O164" s="31">
        <f t="shared" si="19"/>
        <v>7.1014561738021538</v>
      </c>
      <c r="P164" s="31">
        <f t="shared" si="25"/>
        <v>0.48451922746015313</v>
      </c>
      <c r="Q164" s="33">
        <f t="shared" si="26"/>
        <v>2.6648557510308422</v>
      </c>
      <c r="R164" s="37">
        <f t="shared" si="27"/>
        <v>0</v>
      </c>
      <c r="S164" s="4"/>
    </row>
    <row r="165" spans="1:19" x14ac:dyDescent="0.25">
      <c r="A165" s="31">
        <f t="shared" si="28"/>
        <v>97</v>
      </c>
      <c r="B165" s="31">
        <v>38</v>
      </c>
      <c r="C165" s="31">
        <v>43</v>
      </c>
      <c r="D165" s="35">
        <v>0.20157402805821886</v>
      </c>
      <c r="E165" s="35">
        <v>915.85</v>
      </c>
      <c r="F165" s="31">
        <v>6.25E-2</v>
      </c>
      <c r="G165" s="31">
        <v>1000</v>
      </c>
      <c r="H165" s="33">
        <v>2.0325203E-2</v>
      </c>
      <c r="I165" s="36">
        <f t="shared" si="20"/>
        <v>-3.0002201834781284</v>
      </c>
      <c r="J165" s="36">
        <f t="shared" si="21"/>
        <v>1.3489225340582406E-3</v>
      </c>
      <c r="K165" s="36">
        <f t="shared" si="22"/>
        <v>-3.028957884376466</v>
      </c>
      <c r="L165" s="36">
        <f t="shared" si="23"/>
        <v>1.2269944517295942E-3</v>
      </c>
      <c r="M165" s="36">
        <f t="shared" si="24"/>
        <v>9.9739434472068123E-3</v>
      </c>
      <c r="N165" s="35">
        <v>0.7</v>
      </c>
      <c r="O165" s="31">
        <f t="shared" si="19"/>
        <v>0.47613595872179848</v>
      </c>
      <c r="P165" s="31">
        <f t="shared" si="25"/>
        <v>0.98575150936113309</v>
      </c>
      <c r="Q165" s="33">
        <f t="shared" si="26"/>
        <v>0.69002605655279314</v>
      </c>
      <c r="R165" s="37">
        <f t="shared" si="27"/>
        <v>0</v>
      </c>
      <c r="S165" s="4"/>
    </row>
    <row r="166" spans="1:19" x14ac:dyDescent="0.25">
      <c r="A166" s="31">
        <f t="shared" si="28"/>
        <v>97</v>
      </c>
      <c r="B166" s="31">
        <v>38</v>
      </c>
      <c r="C166" s="31">
        <v>63</v>
      </c>
      <c r="D166" s="35">
        <v>0.20086102239721476</v>
      </c>
      <c r="E166" s="35">
        <v>915.85</v>
      </c>
      <c r="F166" s="31">
        <v>6.25E-2</v>
      </c>
      <c r="G166" s="31">
        <v>1000</v>
      </c>
      <c r="H166" s="33">
        <v>0.101626016</v>
      </c>
      <c r="I166" s="36">
        <f t="shared" si="20"/>
        <v>-1.241579305851009</v>
      </c>
      <c r="J166" s="36">
        <f t="shared" si="21"/>
        <v>0.10719591046788268</v>
      </c>
      <c r="K166" s="36">
        <f t="shared" si="22"/>
        <v>-1.3056114609903267</v>
      </c>
      <c r="L166" s="36">
        <f t="shared" si="23"/>
        <v>9.5842360412441541E-2</v>
      </c>
      <c r="M166" s="36">
        <f t="shared" si="24"/>
        <v>2.939839813058498</v>
      </c>
      <c r="N166" s="35">
        <v>5.2</v>
      </c>
      <c r="O166" s="31">
        <f t="shared" si="19"/>
        <v>5.1083240706354465</v>
      </c>
      <c r="P166" s="31">
        <f t="shared" si="25"/>
        <v>0.43464618979644271</v>
      </c>
      <c r="Q166" s="33">
        <f t="shared" si="26"/>
        <v>2.2601601869415022</v>
      </c>
      <c r="R166" s="37">
        <f t="shared" si="27"/>
        <v>0</v>
      </c>
      <c r="S166" s="4"/>
    </row>
    <row r="167" spans="1:19" x14ac:dyDescent="0.25">
      <c r="A167" s="31">
        <f t="shared" si="28"/>
        <v>98</v>
      </c>
      <c r="B167" s="31">
        <v>39</v>
      </c>
      <c r="C167" s="31">
        <v>43</v>
      </c>
      <c r="D167" s="35">
        <v>0.20086102239721476</v>
      </c>
      <c r="E167" s="35">
        <v>920.8</v>
      </c>
      <c r="F167" s="31">
        <v>6.25E-2</v>
      </c>
      <c r="G167" s="31">
        <v>1000</v>
      </c>
      <c r="H167" s="33">
        <v>1.6260163000000001E-2</v>
      </c>
      <c r="I167" s="36">
        <f t="shared" si="20"/>
        <v>-3.169038694384839</v>
      </c>
      <c r="J167" s="36">
        <f t="shared" si="21"/>
        <v>7.6472015948462699E-4</v>
      </c>
      <c r="K167" s="36">
        <f t="shared" si="22"/>
        <v>-3.1946515567871079</v>
      </c>
      <c r="L167" s="36">
        <f t="shared" si="23"/>
        <v>6.9999878006141972E-4</v>
      </c>
      <c r="M167" s="36">
        <f t="shared" si="24"/>
        <v>4.8665623318802087E-3</v>
      </c>
      <c r="N167" s="35">
        <v>0.6</v>
      </c>
      <c r="O167" s="31">
        <f t="shared" si="19"/>
        <v>0.35418380863067378</v>
      </c>
      <c r="P167" s="31">
        <f t="shared" si="25"/>
        <v>0.99188906278019962</v>
      </c>
      <c r="Q167" s="33">
        <f t="shared" si="26"/>
        <v>0.59513343766811977</v>
      </c>
      <c r="R167" s="37">
        <f t="shared" si="27"/>
        <v>0</v>
      </c>
      <c r="S167" s="4"/>
    </row>
    <row r="168" spans="1:19" x14ac:dyDescent="0.25">
      <c r="A168" s="31">
        <f t="shared" si="28"/>
        <v>98</v>
      </c>
      <c r="B168" s="31">
        <v>39</v>
      </c>
      <c r="C168" s="31">
        <v>63</v>
      </c>
      <c r="D168" s="35">
        <v>0.20099329934918433</v>
      </c>
      <c r="E168" s="35">
        <v>920.8</v>
      </c>
      <c r="F168" s="31">
        <v>6.25E-2</v>
      </c>
      <c r="G168" s="31">
        <v>1000</v>
      </c>
      <c r="H168" s="33">
        <v>9.7560975999999994E-2</v>
      </c>
      <c r="I168" s="36">
        <f t="shared" si="20"/>
        <v>-1.1857995650114841</v>
      </c>
      <c r="J168" s="36">
        <f t="shared" si="21"/>
        <v>0.11785073167483839</v>
      </c>
      <c r="K168" s="36">
        <f t="shared" si="22"/>
        <v>-1.2485793244845733</v>
      </c>
      <c r="L168" s="36">
        <f t="shared" si="23"/>
        <v>0.10590948920199132</v>
      </c>
      <c r="M168" s="36">
        <f t="shared" si="24"/>
        <v>3.2512892201138328</v>
      </c>
      <c r="N168" s="35">
        <v>5.3</v>
      </c>
      <c r="O168" s="31">
        <f t="shared" si="19"/>
        <v>4.197215859621787</v>
      </c>
      <c r="P168" s="31">
        <f t="shared" si="25"/>
        <v>0.386549203752107</v>
      </c>
      <c r="Q168" s="33">
        <f t="shared" si="26"/>
        <v>2.048710779886167</v>
      </c>
      <c r="R168" s="37">
        <f t="shared" si="27"/>
        <v>0</v>
      </c>
      <c r="S168" s="4"/>
    </row>
    <row r="169" spans="1:19" x14ac:dyDescent="0.25">
      <c r="A169" s="31">
        <f t="shared" si="28"/>
        <v>99</v>
      </c>
      <c r="B169" s="31">
        <v>40</v>
      </c>
      <c r="C169" s="31">
        <v>43</v>
      </c>
      <c r="D169" s="35">
        <v>0.20099329934918433</v>
      </c>
      <c r="E169" s="35">
        <v>920.4</v>
      </c>
      <c r="F169" s="31">
        <v>6.25E-2</v>
      </c>
      <c r="G169" s="31">
        <v>1000</v>
      </c>
      <c r="H169" s="33">
        <v>1.2195121999999999E-2</v>
      </c>
      <c r="I169" s="36">
        <f t="shared" si="20"/>
        <v>-3.6915843525434417</v>
      </c>
      <c r="J169" s="36">
        <f t="shared" si="21"/>
        <v>1.1143072937136418E-4</v>
      </c>
      <c r="K169" s="36">
        <f t="shared" si="22"/>
        <v>-3.7137803493657828</v>
      </c>
      <c r="L169" s="36">
        <f t="shared" si="23"/>
        <v>1.02093017117512E-4</v>
      </c>
      <c r="M169" s="36">
        <f t="shared" si="24"/>
        <v>5.4561134833737424E-4</v>
      </c>
      <c r="N169" s="35">
        <v>0.4</v>
      </c>
      <c r="O169" s="31">
        <f t="shared" si="19"/>
        <v>0.15956380861307357</v>
      </c>
      <c r="P169" s="31">
        <f t="shared" si="25"/>
        <v>0.99863597162915663</v>
      </c>
      <c r="Q169" s="33">
        <f t="shared" si="26"/>
        <v>0.39945438865166266</v>
      </c>
      <c r="R169" s="37">
        <f t="shared" si="27"/>
        <v>0</v>
      </c>
      <c r="S169" s="4"/>
    </row>
    <row r="170" spans="1:19" x14ac:dyDescent="0.25">
      <c r="A170" s="31">
        <f t="shared" si="28"/>
        <v>99</v>
      </c>
      <c r="B170" s="31">
        <v>40</v>
      </c>
      <c r="C170" s="31">
        <v>63</v>
      </c>
      <c r="D170" s="35">
        <v>0.19949472011820152</v>
      </c>
      <c r="E170" s="35">
        <v>920.4</v>
      </c>
      <c r="F170" s="31">
        <v>6.25E-2</v>
      </c>
      <c r="G170" s="31">
        <v>1000</v>
      </c>
      <c r="H170" s="33">
        <v>9.3495935000000002E-2</v>
      </c>
      <c r="I170" s="36">
        <f t="shared" si="20"/>
        <v>-1.2334967253000146</v>
      </c>
      <c r="J170" s="36">
        <f t="shared" si="21"/>
        <v>0.108695248861973</v>
      </c>
      <c r="K170" s="36">
        <f t="shared" si="22"/>
        <v>-1.294496435334108</v>
      </c>
      <c r="L170" s="36">
        <f t="shared" si="23"/>
        <v>9.7746999891747136E-2</v>
      </c>
      <c r="M170" s="36">
        <f t="shared" si="24"/>
        <v>2.865625747224712</v>
      </c>
      <c r="N170" s="35">
        <v>5.05</v>
      </c>
      <c r="O170" s="31">
        <f t="shared" si="19"/>
        <v>4.7714908761875972</v>
      </c>
      <c r="P170" s="31">
        <f t="shared" si="25"/>
        <v>0.43254935698520552</v>
      </c>
      <c r="Q170" s="33">
        <f t="shared" si="26"/>
        <v>2.1843742527752879</v>
      </c>
      <c r="R170" s="37">
        <f t="shared" si="27"/>
        <v>0</v>
      </c>
      <c r="S170" s="4"/>
    </row>
    <row r="171" spans="1:19" x14ac:dyDescent="0.25">
      <c r="A171" s="31">
        <f t="shared" si="28"/>
        <v>100</v>
      </c>
      <c r="B171" s="31">
        <v>41</v>
      </c>
      <c r="C171" s="31">
        <v>43</v>
      </c>
      <c r="D171" s="35">
        <v>0.19949472011820152</v>
      </c>
      <c r="E171" s="35">
        <v>917.45</v>
      </c>
      <c r="F171" s="31">
        <v>6.25E-2</v>
      </c>
      <c r="G171" s="31">
        <v>1000</v>
      </c>
      <c r="H171" s="33">
        <v>8.1300810000000008E-3</v>
      </c>
      <c r="I171" s="36">
        <f t="shared" si="20"/>
        <v>-4.7525061099310744</v>
      </c>
      <c r="J171" s="36">
        <f t="shared" si="21"/>
        <v>1.0045534827893717E-6</v>
      </c>
      <c r="K171" s="36">
        <f t="shared" si="22"/>
        <v>-4.7704939427390052</v>
      </c>
      <c r="L171" s="36">
        <f t="shared" si="23"/>
        <v>9.1887356199548238E-7</v>
      </c>
      <c r="M171" s="36">
        <f t="shared" si="24"/>
        <v>3.2208194653900353E-6</v>
      </c>
      <c r="N171" s="35">
        <v>0.25</v>
      </c>
      <c r="O171" s="31">
        <f t="shared" si="19"/>
        <v>6.249838960064099E-2</v>
      </c>
      <c r="P171" s="31">
        <f t="shared" si="25"/>
        <v>0.99998711672213847</v>
      </c>
      <c r="Q171" s="33">
        <f t="shared" si="26"/>
        <v>0.24999677918053462</v>
      </c>
      <c r="R171" s="37">
        <f t="shared" si="27"/>
        <v>0</v>
      </c>
      <c r="S171" s="4"/>
    </row>
    <row r="172" spans="1:19" x14ac:dyDescent="0.25">
      <c r="A172" s="31">
        <f t="shared" si="28"/>
        <v>100</v>
      </c>
      <c r="B172" s="31">
        <v>41</v>
      </c>
      <c r="C172" s="31">
        <v>63</v>
      </c>
      <c r="D172" s="35">
        <v>0.19943431825215049</v>
      </c>
      <c r="E172" s="35">
        <v>917.45</v>
      </c>
      <c r="F172" s="31">
        <v>6.25E-2</v>
      </c>
      <c r="G172" s="31">
        <v>1000</v>
      </c>
      <c r="H172" s="33">
        <v>8.9430893999999997E-2</v>
      </c>
      <c r="I172" s="36">
        <f t="shared" si="20"/>
        <v>-1.3210622860340413</v>
      </c>
      <c r="J172" s="36">
        <f t="shared" si="21"/>
        <v>9.3240298411737352E-2</v>
      </c>
      <c r="K172" s="36">
        <f t="shared" si="22"/>
        <v>-1.3807031160730521</v>
      </c>
      <c r="L172" s="36">
        <f t="shared" si="23"/>
        <v>8.3685131406455115E-2</v>
      </c>
      <c r="M172" s="36">
        <f t="shared" si="24"/>
        <v>2.3246278263666937</v>
      </c>
      <c r="N172" s="35">
        <v>4.3499999999999996</v>
      </c>
      <c r="O172" s="31">
        <f t="shared" si="19"/>
        <v>4.1021324417281022</v>
      </c>
      <c r="P172" s="31">
        <f t="shared" si="25"/>
        <v>0.46560279853639219</v>
      </c>
      <c r="Q172" s="33">
        <f t="shared" si="26"/>
        <v>2.0253721736333059</v>
      </c>
      <c r="R172" s="37">
        <f t="shared" si="27"/>
        <v>0</v>
      </c>
      <c r="S172" s="4"/>
    </row>
    <row r="173" spans="1:19" x14ac:dyDescent="0.25">
      <c r="A173" s="31">
        <f t="shared" si="28"/>
        <v>101</v>
      </c>
      <c r="B173" s="31">
        <v>42</v>
      </c>
      <c r="C173" s="31">
        <v>43</v>
      </c>
      <c r="D173" s="35">
        <v>0.19943431825215049</v>
      </c>
      <c r="E173" s="35">
        <v>916.1</v>
      </c>
      <c r="F173" s="31">
        <v>6.25E-2</v>
      </c>
      <c r="G173" s="31">
        <v>1000</v>
      </c>
      <c r="H173" s="33">
        <v>4.0650410000000001E-3</v>
      </c>
      <c r="I173" s="36">
        <f t="shared" si="20"/>
        <v>-6.8652480244533152</v>
      </c>
      <c r="J173" s="36">
        <f t="shared" si="21"/>
        <v>3.3187913939946965E-12</v>
      </c>
      <c r="K173" s="36">
        <f t="shared" si="22"/>
        <v>-6.8779634927104034</v>
      </c>
      <c r="L173" s="36">
        <f t="shared" si="23"/>
        <v>3.0357111788446717E-12</v>
      </c>
      <c r="M173" s="36">
        <f t="shared" si="24"/>
        <v>5.4047873764064758E-12</v>
      </c>
      <c r="N173" s="35">
        <v>0.15</v>
      </c>
      <c r="O173" s="31">
        <f t="shared" si="19"/>
        <v>2.2499999998378564E-2</v>
      </c>
      <c r="P173" s="31">
        <f t="shared" si="25"/>
        <v>0.99999999996396804</v>
      </c>
      <c r="Q173" s="33">
        <f t="shared" si="26"/>
        <v>0.14999999999459521</v>
      </c>
      <c r="R173" s="37">
        <f t="shared" si="27"/>
        <v>0</v>
      </c>
      <c r="S173" s="4"/>
    </row>
    <row r="174" spans="1:19" x14ac:dyDescent="0.25">
      <c r="A174" s="31">
        <f t="shared" si="28"/>
        <v>101</v>
      </c>
      <c r="B174" s="31">
        <v>42</v>
      </c>
      <c r="C174" s="31">
        <v>63</v>
      </c>
      <c r="D174" s="35">
        <v>0.1994396226112537</v>
      </c>
      <c r="E174" s="35">
        <v>916.1</v>
      </c>
      <c r="F174" s="31">
        <v>6.25E-2</v>
      </c>
      <c r="G174" s="31">
        <v>1000</v>
      </c>
      <c r="H174" s="33">
        <v>8.5365854000000005E-2</v>
      </c>
      <c r="I174" s="36">
        <f t="shared" si="20"/>
        <v>-1.383130939334855</v>
      </c>
      <c r="J174" s="36">
        <f t="shared" si="21"/>
        <v>8.3312360249052891E-2</v>
      </c>
      <c r="K174" s="36">
        <f t="shared" si="22"/>
        <v>-1.4414020825284202</v>
      </c>
      <c r="L174" s="36">
        <f t="shared" si="23"/>
        <v>7.4735561141464749E-2</v>
      </c>
      <c r="M174" s="36">
        <f t="shared" si="24"/>
        <v>1.9845718184436549</v>
      </c>
      <c r="N174" s="35">
        <v>4.2</v>
      </c>
      <c r="O174" s="31">
        <f t="shared" si="19"/>
        <v>4.9081220276340547</v>
      </c>
      <c r="P174" s="31">
        <f t="shared" si="25"/>
        <v>0.52748290037055834</v>
      </c>
      <c r="Q174" s="33">
        <f t="shared" si="26"/>
        <v>2.2154281815563452</v>
      </c>
      <c r="R174" s="37">
        <f t="shared" si="27"/>
        <v>0</v>
      </c>
      <c r="S174" s="4"/>
    </row>
    <row r="175" spans="1:19" x14ac:dyDescent="0.25">
      <c r="A175" s="31">
        <f t="shared" si="28"/>
        <v>102</v>
      </c>
      <c r="B175" s="31">
        <v>43</v>
      </c>
      <c r="C175" s="31">
        <v>63</v>
      </c>
      <c r="D175" s="35">
        <v>0.19928312191953337</v>
      </c>
      <c r="E175" s="35">
        <v>921.35</v>
      </c>
      <c r="F175" s="31">
        <v>6.25E-2</v>
      </c>
      <c r="G175" s="31">
        <v>1000</v>
      </c>
      <c r="H175" s="33">
        <v>8.1300813E-2</v>
      </c>
      <c r="I175" s="36">
        <f t="shared" si="20"/>
        <v>-1.323771800411466</v>
      </c>
      <c r="J175" s="36">
        <f t="shared" si="21"/>
        <v>9.2789422131335272E-2</v>
      </c>
      <c r="K175" s="36">
        <f t="shared" si="22"/>
        <v>-1.3805939896805826</v>
      </c>
      <c r="L175" s="36">
        <f t="shared" si="23"/>
        <v>8.370191619493067E-2</v>
      </c>
      <c r="M175" s="36">
        <f t="shared" si="24"/>
        <v>2.213853752716247</v>
      </c>
      <c r="N175" s="35">
        <v>4.0999999999999996</v>
      </c>
      <c r="O175" s="31">
        <f t="shared" si="19"/>
        <v>3.5575476661425833</v>
      </c>
      <c r="P175" s="31">
        <f t="shared" si="25"/>
        <v>0.46003567006920804</v>
      </c>
      <c r="Q175" s="33">
        <f t="shared" si="26"/>
        <v>1.8861462472837527</v>
      </c>
      <c r="R175" s="37">
        <f t="shared" si="27"/>
        <v>0</v>
      </c>
      <c r="S175" s="4"/>
    </row>
    <row r="176" spans="1:19" x14ac:dyDescent="0.25">
      <c r="A176" s="31">
        <f t="shared" si="28"/>
        <v>103</v>
      </c>
      <c r="B176" s="31">
        <v>44</v>
      </c>
      <c r="C176" s="31">
        <v>63</v>
      </c>
      <c r="D176" s="35">
        <v>0.19928312191953337</v>
      </c>
      <c r="E176" s="35">
        <v>930.55</v>
      </c>
      <c r="F176" s="31">
        <v>6.25E-2</v>
      </c>
      <c r="G176" s="31">
        <v>1000</v>
      </c>
      <c r="H176" s="33">
        <v>7.7235771999999994E-2</v>
      </c>
      <c r="I176" s="36">
        <f t="shared" si="20"/>
        <v>-1.1848053705787274</v>
      </c>
      <c r="J176" s="36">
        <f t="shared" si="21"/>
        <v>0.11804720433887514</v>
      </c>
      <c r="K176" s="36">
        <f t="shared" si="22"/>
        <v>-1.2401887897560291</v>
      </c>
      <c r="L176" s="36">
        <f t="shared" si="23"/>
        <v>0.10745278689702401</v>
      </c>
      <c r="M176" s="36">
        <f t="shared" si="24"/>
        <v>2.9134891034760244</v>
      </c>
      <c r="N176" s="35">
        <v>4.45</v>
      </c>
      <c r="O176" s="31">
        <f t="shared" si="19"/>
        <v>2.3608657351369118</v>
      </c>
      <c r="P176" s="31">
        <f t="shared" si="25"/>
        <v>0.34528334753347767</v>
      </c>
      <c r="Q176" s="33">
        <f t="shared" si="26"/>
        <v>1.5365108965239758</v>
      </c>
      <c r="R176" s="37">
        <f t="shared" si="27"/>
        <v>0</v>
      </c>
      <c r="S176" s="4"/>
    </row>
    <row r="177" spans="1:19" x14ac:dyDescent="0.25">
      <c r="A177" s="31">
        <f t="shared" si="28"/>
        <v>104</v>
      </c>
      <c r="B177" s="31">
        <v>45</v>
      </c>
      <c r="C177" s="31">
        <v>63</v>
      </c>
      <c r="D177" s="35">
        <v>0.19974247446402546</v>
      </c>
      <c r="E177" s="35">
        <v>940.85</v>
      </c>
      <c r="F177" s="31">
        <v>6.25E-2</v>
      </c>
      <c r="G177" s="31">
        <v>1000</v>
      </c>
      <c r="H177" s="33">
        <v>7.3170732000000002E-2</v>
      </c>
      <c r="I177" s="36">
        <f t="shared" si="20"/>
        <v>-1.016809399309818</v>
      </c>
      <c r="J177" s="36">
        <f t="shared" si="21"/>
        <v>0.15462205492586181</v>
      </c>
      <c r="K177" s="36">
        <f t="shared" si="22"/>
        <v>-1.0708399166111431</v>
      </c>
      <c r="L177" s="36">
        <f t="shared" si="23"/>
        <v>0.14212070771691851</v>
      </c>
      <c r="M177" s="36">
        <f t="shared" si="24"/>
        <v>4.0039110379870806</v>
      </c>
      <c r="N177" s="35">
        <v>4.3499999999999996</v>
      </c>
      <c r="O177" s="31">
        <f t="shared" si="19"/>
        <v>0.11977756962717973</v>
      </c>
      <c r="P177" s="31">
        <f t="shared" si="25"/>
        <v>7.9560680922510132E-2</v>
      </c>
      <c r="Q177" s="33">
        <f t="shared" si="26"/>
        <v>0.34608896201291905</v>
      </c>
      <c r="R177" s="37">
        <f t="shared" si="27"/>
        <v>0</v>
      </c>
      <c r="S177" s="4"/>
    </row>
    <row r="178" spans="1:19" x14ac:dyDescent="0.25">
      <c r="A178" s="31">
        <f t="shared" si="28"/>
        <v>105</v>
      </c>
      <c r="B178" s="31">
        <v>46</v>
      </c>
      <c r="C178" s="31">
        <v>63</v>
      </c>
      <c r="D178" s="35">
        <v>0.19693554722968529</v>
      </c>
      <c r="E178" s="35">
        <v>947.65</v>
      </c>
      <c r="F178" s="31">
        <v>6.25E-2</v>
      </c>
      <c r="G178" s="31">
        <v>1000</v>
      </c>
      <c r="H178" s="33">
        <v>6.9105690999999997E-2</v>
      </c>
      <c r="I178" s="36">
        <f t="shared" si="20"/>
        <v>-0.92931305863157587</v>
      </c>
      <c r="J178" s="36">
        <f t="shared" si="21"/>
        <v>0.17636343480606673</v>
      </c>
      <c r="K178" s="36">
        <f t="shared" si="22"/>
        <v>-0.98108339909909315</v>
      </c>
      <c r="L178" s="36">
        <f t="shared" si="23"/>
        <v>0.16327580809983716</v>
      </c>
      <c r="M178" s="36">
        <f t="shared" si="24"/>
        <v>4.5586856272435625</v>
      </c>
      <c r="N178" s="35">
        <v>4.2</v>
      </c>
      <c r="O178" s="31">
        <f t="shared" si="19"/>
        <v>0.12865537919110775</v>
      </c>
      <c r="P178" s="31">
        <f t="shared" si="25"/>
        <v>8.5401339819895797E-2</v>
      </c>
      <c r="Q178" s="33">
        <f t="shared" si="26"/>
        <v>-0.35868562724356234</v>
      </c>
      <c r="R178" s="37">
        <f t="shared" si="27"/>
        <v>1</v>
      </c>
      <c r="S178" s="4"/>
    </row>
    <row r="179" spans="1:19" x14ac:dyDescent="0.25">
      <c r="A179" s="31">
        <f t="shared" si="28"/>
        <v>106</v>
      </c>
      <c r="B179" s="31">
        <v>47</v>
      </c>
      <c r="C179" s="31">
        <v>63</v>
      </c>
      <c r="D179" s="35">
        <v>0.19636465041924464</v>
      </c>
      <c r="E179" s="35">
        <v>954.4</v>
      </c>
      <c r="F179" s="31">
        <v>6.25E-2</v>
      </c>
      <c r="G179" s="31">
        <v>1000</v>
      </c>
      <c r="H179" s="33">
        <v>6.5040650000000005E-2</v>
      </c>
      <c r="I179" s="36">
        <f t="shared" si="20"/>
        <v>-0.82576338682459804</v>
      </c>
      <c r="J179" s="36">
        <f t="shared" si="21"/>
        <v>0.20446916360525189</v>
      </c>
      <c r="K179" s="36">
        <f t="shared" si="22"/>
        <v>-0.87584239801855457</v>
      </c>
      <c r="L179" s="36">
        <f t="shared" si="23"/>
        <v>0.1905578587308516</v>
      </c>
      <c r="M179" s="36">
        <f t="shared" si="24"/>
        <v>5.3605641404429321</v>
      </c>
      <c r="N179" s="35">
        <v>3.95</v>
      </c>
      <c r="O179" s="31">
        <f t="shared" si="19"/>
        <v>1.9896911943035072</v>
      </c>
      <c r="P179" s="31">
        <f t="shared" si="25"/>
        <v>0.35710484568175488</v>
      </c>
      <c r="Q179" s="33">
        <f t="shared" si="26"/>
        <v>-1.4105641404429319</v>
      </c>
      <c r="R179" s="37">
        <f t="shared" si="27"/>
        <v>1</v>
      </c>
      <c r="S179" s="4"/>
    </row>
    <row r="180" spans="1:19" x14ac:dyDescent="0.25">
      <c r="A180" s="31">
        <f t="shared" si="28"/>
        <v>107</v>
      </c>
      <c r="B180" s="31">
        <v>48</v>
      </c>
      <c r="C180" s="31">
        <v>63</v>
      </c>
      <c r="D180" s="35">
        <v>0.19611138420454585</v>
      </c>
      <c r="E180" s="35">
        <v>971.35</v>
      </c>
      <c r="F180" s="31">
        <v>6.25E-2</v>
      </c>
      <c r="G180" s="31">
        <v>1000</v>
      </c>
      <c r="H180" s="33">
        <v>6.097561E-2</v>
      </c>
      <c r="I180" s="36">
        <f t="shared" si="20"/>
        <v>-0.49735202419798819</v>
      </c>
      <c r="J180" s="36">
        <f t="shared" si="21"/>
        <v>0.30947041552468363</v>
      </c>
      <c r="K180" s="36">
        <f t="shared" si="22"/>
        <v>-0.5457782788995279</v>
      </c>
      <c r="L180" s="36">
        <f t="shared" si="23"/>
        <v>0.29260917796348163</v>
      </c>
      <c r="M180" s="36">
        <f t="shared" si="24"/>
        <v>9.1079144381331503</v>
      </c>
      <c r="N180" s="35">
        <v>6.45</v>
      </c>
      <c r="O180" s="31">
        <f t="shared" si="19"/>
        <v>7.0645091604366588</v>
      </c>
      <c r="P180" s="31">
        <f t="shared" si="25"/>
        <v>0.41207975785010076</v>
      </c>
      <c r="Q180" s="33">
        <f t="shared" si="26"/>
        <v>-2.6579144381331501</v>
      </c>
      <c r="R180" s="37">
        <f t="shared" si="27"/>
        <v>1</v>
      </c>
      <c r="S180" s="4"/>
    </row>
    <row r="181" spans="1:19" x14ac:dyDescent="0.25">
      <c r="A181" s="31">
        <f t="shared" si="28"/>
        <v>108</v>
      </c>
      <c r="B181" s="31">
        <v>49</v>
      </c>
      <c r="C181" s="31">
        <v>63</v>
      </c>
      <c r="D181" s="35">
        <v>0.19675328010617277</v>
      </c>
      <c r="E181" s="35">
        <v>984.35</v>
      </c>
      <c r="F181" s="31">
        <v>6.25E-2</v>
      </c>
      <c r="G181" s="31">
        <v>1000</v>
      </c>
      <c r="H181" s="33">
        <v>5.6910569000000001E-2</v>
      </c>
      <c r="I181" s="36">
        <f t="shared" si="20"/>
        <v>-0.23681119322714347</v>
      </c>
      <c r="J181" s="36">
        <f t="shared" si="21"/>
        <v>0.406401633791519</v>
      </c>
      <c r="K181" s="36">
        <f t="shared" si="22"/>
        <v>-0.28374853011909157</v>
      </c>
      <c r="L181" s="36">
        <f t="shared" si="23"/>
        <v>0.38830155043811876</v>
      </c>
      <c r="M181" s="36">
        <f t="shared" si="24"/>
        <v>13.118598260044507</v>
      </c>
      <c r="N181" s="35">
        <v>10.95</v>
      </c>
      <c r="O181" s="31">
        <f t="shared" si="19"/>
        <v>4.7028184134680675</v>
      </c>
      <c r="P181" s="31">
        <f t="shared" si="25"/>
        <v>0.1980455032004117</v>
      </c>
      <c r="Q181" s="33">
        <f t="shared" si="26"/>
        <v>-2.168598260044508</v>
      </c>
      <c r="R181" s="37">
        <f t="shared" si="27"/>
        <v>1</v>
      </c>
      <c r="S181" s="4"/>
    </row>
    <row r="182" spans="1:19" x14ac:dyDescent="0.25">
      <c r="A182" s="31">
        <f t="shared" si="28"/>
        <v>109</v>
      </c>
      <c r="B182" s="31">
        <v>50</v>
      </c>
      <c r="C182" s="31">
        <v>63</v>
      </c>
      <c r="D182" s="35">
        <v>0.19665042143764011</v>
      </c>
      <c r="E182" s="35">
        <v>982.65</v>
      </c>
      <c r="F182" s="31">
        <v>6.25E-2</v>
      </c>
      <c r="G182" s="31">
        <v>1000</v>
      </c>
      <c r="H182" s="33">
        <v>5.2845528000000003E-2</v>
      </c>
      <c r="I182" s="36">
        <f t="shared" si="20"/>
        <v>-0.29149971297821847</v>
      </c>
      <c r="J182" s="36">
        <f t="shared" si="21"/>
        <v>0.38533458167965418</v>
      </c>
      <c r="K182" s="36">
        <f t="shared" si="22"/>
        <v>-0.33670601708117381</v>
      </c>
      <c r="L182" s="36">
        <f t="shared" si="23"/>
        <v>0.36816926350137641</v>
      </c>
      <c r="M182" s="36">
        <f t="shared" si="24"/>
        <v>11.693763450069412</v>
      </c>
      <c r="N182" s="35">
        <v>10.3</v>
      </c>
      <c r="O182" s="31">
        <f t="shared" si="19"/>
        <v>1.9425765547493874</v>
      </c>
      <c r="P182" s="31">
        <f t="shared" si="25"/>
        <v>0.13531683981256415</v>
      </c>
      <c r="Q182" s="33">
        <f t="shared" si="26"/>
        <v>-1.3937634500694109</v>
      </c>
      <c r="R182" s="37">
        <f t="shared" si="27"/>
        <v>1</v>
      </c>
      <c r="S182" s="4"/>
    </row>
    <row r="183" spans="1:19" x14ac:dyDescent="0.25">
      <c r="A183" s="31">
        <f t="shared" si="28"/>
        <v>110</v>
      </c>
      <c r="B183" s="31">
        <v>51</v>
      </c>
      <c r="C183" s="31">
        <v>63</v>
      </c>
      <c r="D183" s="35">
        <v>0.1965580742657978</v>
      </c>
      <c r="E183" s="35">
        <v>997.15</v>
      </c>
      <c r="F183" s="31">
        <v>6.25E-2</v>
      </c>
      <c r="G183" s="31">
        <v>1000</v>
      </c>
      <c r="H183" s="33">
        <v>4.8780487999999997E-2</v>
      </c>
      <c r="I183" s="36">
        <f t="shared" si="20"/>
        <v>2.619136547554065E-2</v>
      </c>
      <c r="J183" s="36">
        <f t="shared" si="21"/>
        <v>0.51044764856304692</v>
      </c>
      <c r="K183" s="36">
        <f t="shared" si="22"/>
        <v>-1.722105081829433E-2</v>
      </c>
      <c r="L183" s="36">
        <f t="shared" si="23"/>
        <v>0.49313013427713898</v>
      </c>
      <c r="M183" s="36">
        <f t="shared" si="24"/>
        <v>17.363894514460469</v>
      </c>
      <c r="N183" s="35">
        <v>14.4</v>
      </c>
      <c r="O183" s="31">
        <f t="shared" si="19"/>
        <v>8.7846706928488576</v>
      </c>
      <c r="P183" s="31">
        <f t="shared" si="25"/>
        <v>0.20582600794864364</v>
      </c>
      <c r="Q183" s="33">
        <f t="shared" si="26"/>
        <v>-2.9638945144604687</v>
      </c>
      <c r="R183" s="37">
        <f t="shared" si="27"/>
        <v>1</v>
      </c>
      <c r="S183" s="4"/>
    </row>
    <row r="184" spans="1:19" x14ac:dyDescent="0.25">
      <c r="A184" s="31">
        <f t="shared" si="28"/>
        <v>111</v>
      </c>
      <c r="B184" s="31">
        <v>52</v>
      </c>
      <c r="C184" s="31">
        <v>63</v>
      </c>
      <c r="D184" s="35">
        <v>0.19684406650593242</v>
      </c>
      <c r="E184" s="35">
        <v>1002.5</v>
      </c>
      <c r="F184" s="31">
        <v>6.25E-2</v>
      </c>
      <c r="G184" s="31">
        <v>1000</v>
      </c>
      <c r="H184" s="33">
        <v>4.4715446999999998E-2</v>
      </c>
      <c r="I184" s="36">
        <f t="shared" si="20"/>
        <v>0.14793868687397246</v>
      </c>
      <c r="J184" s="36">
        <f t="shared" si="21"/>
        <v>0.55880442179946532</v>
      </c>
      <c r="K184" s="36">
        <f t="shared" si="22"/>
        <v>0.10631398685883707</v>
      </c>
      <c r="L184" s="36">
        <f t="shared" si="23"/>
        <v>0.54233338271259646</v>
      </c>
      <c r="M184" s="36">
        <f t="shared" si="24"/>
        <v>19.381601660283877</v>
      </c>
      <c r="N184" s="35">
        <v>16.45</v>
      </c>
      <c r="O184" s="31">
        <f t="shared" si="19"/>
        <v>8.5942882945791901</v>
      </c>
      <c r="P184" s="31">
        <f t="shared" si="25"/>
        <v>0.17821286688655794</v>
      </c>
      <c r="Q184" s="33">
        <f t="shared" si="26"/>
        <v>-2.9316016602838779</v>
      </c>
      <c r="R184" s="37">
        <f t="shared" si="27"/>
        <v>1</v>
      </c>
      <c r="S184" s="4"/>
    </row>
    <row r="185" spans="1:19" x14ac:dyDescent="0.25">
      <c r="A185" s="31">
        <f t="shared" si="28"/>
        <v>112</v>
      </c>
      <c r="B185" s="31">
        <v>53</v>
      </c>
      <c r="C185" s="31">
        <v>63</v>
      </c>
      <c r="D185" s="35">
        <v>0.19677576197157526</v>
      </c>
      <c r="E185" s="35">
        <v>1007.95</v>
      </c>
      <c r="F185" s="31">
        <v>6.25E-2</v>
      </c>
      <c r="G185" s="31">
        <v>1000</v>
      </c>
      <c r="H185" s="33">
        <v>4.0650407E-2</v>
      </c>
      <c r="I185" s="36">
        <f t="shared" si="20"/>
        <v>0.28346705553682672</v>
      </c>
      <c r="J185" s="36">
        <f t="shared" si="21"/>
        <v>0.61159058386312348</v>
      </c>
      <c r="K185" s="36">
        <f t="shared" si="22"/>
        <v>0.24379323249657087</v>
      </c>
      <c r="L185" s="36">
        <f t="shared" si="23"/>
        <v>0.59630451904614024</v>
      </c>
      <c r="M185" s="36">
        <f t="shared" si="24"/>
        <v>21.661288380317956</v>
      </c>
      <c r="N185" s="35">
        <v>20.6</v>
      </c>
      <c r="O185" s="31">
        <f t="shared" si="19"/>
        <v>1.1263330261979068</v>
      </c>
      <c r="P185" s="31">
        <f t="shared" si="25"/>
        <v>5.1518853413492924E-2</v>
      </c>
      <c r="Q185" s="33">
        <f t="shared" si="26"/>
        <v>-1.0612883803179542</v>
      </c>
      <c r="R185" s="37">
        <f t="shared" si="27"/>
        <v>1</v>
      </c>
      <c r="S185" s="4"/>
    </row>
    <row r="186" spans="1:19" x14ac:dyDescent="0.25">
      <c r="A186" s="31">
        <f t="shared" si="28"/>
        <v>113</v>
      </c>
      <c r="B186" s="31">
        <v>54</v>
      </c>
      <c r="C186" s="31">
        <v>63</v>
      </c>
      <c r="D186" s="35">
        <v>0.19687607373406857</v>
      </c>
      <c r="E186" s="35">
        <v>1014.2</v>
      </c>
      <c r="F186" s="31">
        <v>6.25E-2</v>
      </c>
      <c r="G186" s="31">
        <v>1000</v>
      </c>
      <c r="H186" s="33">
        <v>3.6585366000000001E-2</v>
      </c>
      <c r="I186" s="36">
        <f t="shared" si="20"/>
        <v>0.4539846839681615</v>
      </c>
      <c r="J186" s="36">
        <f t="shared" si="21"/>
        <v>0.67508007471569842</v>
      </c>
      <c r="K186" s="36">
        <f t="shared" si="22"/>
        <v>0.4163276039011925</v>
      </c>
      <c r="L186" s="36">
        <f t="shared" si="23"/>
        <v>0.66141485194066463</v>
      </c>
      <c r="M186" s="36">
        <f t="shared" si="24"/>
        <v>24.762013585665841</v>
      </c>
      <c r="N186" s="35">
        <v>22.4</v>
      </c>
      <c r="O186" s="31">
        <f t="shared" si="19"/>
        <v>5.5791081788700092</v>
      </c>
      <c r="P186" s="31">
        <f t="shared" si="25"/>
        <v>0.10544703507436796</v>
      </c>
      <c r="Q186" s="33">
        <f t="shared" si="26"/>
        <v>-2.3620135856658422</v>
      </c>
      <c r="R186" s="37">
        <f t="shared" si="27"/>
        <v>1</v>
      </c>
      <c r="S186" s="4"/>
    </row>
    <row r="187" spans="1:19" x14ac:dyDescent="0.25">
      <c r="A187" s="31">
        <f t="shared" si="28"/>
        <v>114</v>
      </c>
      <c r="B187" s="31">
        <v>55</v>
      </c>
      <c r="C187" s="31">
        <v>63</v>
      </c>
      <c r="D187" s="35">
        <v>0.19700406620480004</v>
      </c>
      <c r="E187" s="35">
        <v>1015.55</v>
      </c>
      <c r="F187" s="31">
        <v>6.25E-2</v>
      </c>
      <c r="G187" s="31">
        <v>1000</v>
      </c>
      <c r="H187" s="33">
        <v>3.2520325000000003E-2</v>
      </c>
      <c r="I187" s="36">
        <f t="shared" si="20"/>
        <v>0.50930759078108756</v>
      </c>
      <c r="J187" s="36">
        <f t="shared" si="21"/>
        <v>0.69473168096592131</v>
      </c>
      <c r="K187" s="36">
        <f t="shared" si="22"/>
        <v>0.4737810740115318</v>
      </c>
      <c r="L187" s="36">
        <f t="shared" si="23"/>
        <v>0.68217198394383516</v>
      </c>
      <c r="M187" s="36">
        <f t="shared" si="24"/>
        <v>24.74789495567984</v>
      </c>
      <c r="N187" s="35">
        <v>21.1</v>
      </c>
      <c r="O187" s="31">
        <f t="shared" si="19"/>
        <v>13.307137607674409</v>
      </c>
      <c r="P187" s="31">
        <f t="shared" si="25"/>
        <v>0.17288601685686436</v>
      </c>
      <c r="Q187" s="33">
        <f t="shared" si="26"/>
        <v>-3.6478949556798383</v>
      </c>
      <c r="R187" s="37">
        <f t="shared" si="27"/>
        <v>1</v>
      </c>
      <c r="S187" s="4"/>
    </row>
    <row r="188" spans="1:19" x14ac:dyDescent="0.25">
      <c r="A188" s="31">
        <f t="shared" si="28"/>
        <v>115</v>
      </c>
      <c r="B188" s="31">
        <v>56</v>
      </c>
      <c r="C188" s="31">
        <v>63</v>
      </c>
      <c r="D188" s="35">
        <v>0.19678383429997584</v>
      </c>
      <c r="E188" s="35">
        <v>996.05</v>
      </c>
      <c r="F188" s="31">
        <v>6.25E-2</v>
      </c>
      <c r="G188" s="31">
        <v>1000</v>
      </c>
      <c r="H188" s="33">
        <v>2.8455285E-2</v>
      </c>
      <c r="I188" s="36">
        <f t="shared" si="20"/>
        <v>-4.9056296100160553E-2</v>
      </c>
      <c r="J188" s="36">
        <f t="shared" si="21"/>
        <v>0.48043721605267731</v>
      </c>
      <c r="K188" s="36">
        <f t="shared" si="22"/>
        <v>-8.2251159692461995E-2</v>
      </c>
      <c r="L188" s="36">
        <f t="shared" si="23"/>
        <v>0.46722349583828743</v>
      </c>
      <c r="M188" s="36">
        <f t="shared" si="24"/>
        <v>12.146190865745837</v>
      </c>
      <c r="N188" s="35">
        <v>12</v>
      </c>
      <c r="O188" s="31">
        <f t="shared" si="19"/>
        <v>2.1371769227517226E-2</v>
      </c>
      <c r="P188" s="31">
        <f t="shared" si="25"/>
        <v>1.2182572145486384E-2</v>
      </c>
      <c r="Q188" s="33">
        <f t="shared" si="26"/>
        <v>-0.14619086574583662</v>
      </c>
      <c r="R188" s="37">
        <f t="shared" si="27"/>
        <v>1</v>
      </c>
      <c r="S188" s="4"/>
    </row>
    <row r="189" spans="1:19" x14ac:dyDescent="0.25">
      <c r="A189" s="31">
        <f t="shared" si="28"/>
        <v>116</v>
      </c>
      <c r="B189" s="31">
        <v>57</v>
      </c>
      <c r="C189" s="31">
        <v>63</v>
      </c>
      <c r="D189" s="35">
        <v>0.19875924405177595</v>
      </c>
      <c r="E189" s="35">
        <v>1019.25</v>
      </c>
      <c r="F189" s="31">
        <v>6.25E-2</v>
      </c>
      <c r="G189" s="31">
        <v>1000</v>
      </c>
      <c r="H189" s="33">
        <v>2.4390243999999998E-2</v>
      </c>
      <c r="I189" s="36">
        <f t="shared" si="20"/>
        <v>0.6788840071836687</v>
      </c>
      <c r="J189" s="36">
        <f t="shared" si="21"/>
        <v>0.7513943201140485</v>
      </c>
      <c r="K189" s="36">
        <f t="shared" si="22"/>
        <v>0.64784302826788531</v>
      </c>
      <c r="L189" s="36">
        <f t="shared" si="23"/>
        <v>0.7414567588992923</v>
      </c>
      <c r="M189" s="36">
        <f t="shared" si="24"/>
        <v>25.531310282726622</v>
      </c>
      <c r="N189" s="35">
        <v>23.65</v>
      </c>
      <c r="O189" s="31">
        <f t="shared" si="19"/>
        <v>3.539328379892928</v>
      </c>
      <c r="P189" s="31">
        <f t="shared" si="25"/>
        <v>7.9548003497954489E-2</v>
      </c>
      <c r="Q189" s="33">
        <f t="shared" si="26"/>
        <v>-1.8813102827266235</v>
      </c>
      <c r="R189" s="37">
        <f t="shared" si="27"/>
        <v>1</v>
      </c>
      <c r="S189" s="4"/>
    </row>
    <row r="190" spans="1:19" x14ac:dyDescent="0.25">
      <c r="A190" s="31">
        <f t="shared" si="28"/>
        <v>117</v>
      </c>
      <c r="B190" s="31">
        <v>58</v>
      </c>
      <c r="C190" s="31">
        <v>63</v>
      </c>
      <c r="D190" s="35">
        <v>0.20120429993969477</v>
      </c>
      <c r="E190" s="35">
        <v>1031.95</v>
      </c>
      <c r="F190" s="31">
        <v>6.25E-2</v>
      </c>
      <c r="G190" s="31">
        <v>1000</v>
      </c>
      <c r="H190" s="33">
        <v>2.0325203E-2</v>
      </c>
      <c r="I190" s="36">
        <f t="shared" si="20"/>
        <v>1.1550276196453964</v>
      </c>
      <c r="J190" s="36">
        <f t="shared" si="21"/>
        <v>0.87596044188087263</v>
      </c>
      <c r="K190" s="36">
        <f t="shared" si="22"/>
        <v>1.1263426295857824</v>
      </c>
      <c r="L190" s="36">
        <f t="shared" si="23"/>
        <v>0.86998973989767059</v>
      </c>
      <c r="M190" s="36">
        <f t="shared" si="24"/>
        <v>35.062106315333153</v>
      </c>
      <c r="N190" s="35">
        <v>28.55</v>
      </c>
      <c r="O190" s="31">
        <f t="shared" si="19"/>
        <v>42.407528662201933</v>
      </c>
      <c r="P190" s="31">
        <f t="shared" si="25"/>
        <v>0.22809479213075839</v>
      </c>
      <c r="Q190" s="33">
        <f t="shared" si="26"/>
        <v>-6.5121063153331527</v>
      </c>
      <c r="R190" s="37">
        <f t="shared" si="27"/>
        <v>1</v>
      </c>
      <c r="S190" s="4"/>
    </row>
    <row r="191" spans="1:19" x14ac:dyDescent="0.25">
      <c r="A191" s="31">
        <f t="shared" si="28"/>
        <v>118</v>
      </c>
      <c r="B191" s="31">
        <v>59</v>
      </c>
      <c r="C191" s="31">
        <v>63</v>
      </c>
      <c r="D191" s="35">
        <v>0.2017553285187686</v>
      </c>
      <c r="E191" s="35">
        <v>1012.5</v>
      </c>
      <c r="F191" s="31">
        <v>6.25E-2</v>
      </c>
      <c r="G191" s="31">
        <v>1000</v>
      </c>
      <c r="H191" s="33">
        <v>1.6260163000000001E-2</v>
      </c>
      <c r="I191" s="36">
        <f t="shared" si="20"/>
        <v>0.53522642832249079</v>
      </c>
      <c r="J191" s="36">
        <f t="shared" si="21"/>
        <v>0.70375335328999022</v>
      </c>
      <c r="K191" s="36">
        <f t="shared" si="22"/>
        <v>0.50949952816733413</v>
      </c>
      <c r="L191" s="36">
        <f t="shared" si="23"/>
        <v>0.69479893551617766</v>
      </c>
      <c r="M191" s="36">
        <f t="shared" si="24"/>
        <v>18.457072519051053</v>
      </c>
      <c r="N191" s="35">
        <v>16.7</v>
      </c>
      <c r="O191" s="31">
        <f t="shared" si="19"/>
        <v>3.0873038372044155</v>
      </c>
      <c r="P191" s="31">
        <f t="shared" si="25"/>
        <v>0.10521392329647028</v>
      </c>
      <c r="Q191" s="33">
        <f t="shared" si="26"/>
        <v>-1.7570725190510537</v>
      </c>
      <c r="R191" s="37">
        <f t="shared" si="27"/>
        <v>1</v>
      </c>
      <c r="S191" s="4"/>
    </row>
    <row r="192" spans="1:19" x14ac:dyDescent="0.25">
      <c r="A192" s="31">
        <f t="shared" si="28"/>
        <v>119</v>
      </c>
      <c r="B192" s="31">
        <v>60</v>
      </c>
      <c r="C192" s="31">
        <v>63</v>
      </c>
      <c r="D192" s="35">
        <v>0.20325158692127301</v>
      </c>
      <c r="E192" s="35">
        <v>1004.45</v>
      </c>
      <c r="F192" s="31">
        <v>6.25E-2</v>
      </c>
      <c r="G192" s="31">
        <v>1000</v>
      </c>
      <c r="H192" s="33">
        <v>1.2195121999999999E-2</v>
      </c>
      <c r="I192" s="36">
        <f t="shared" si="20"/>
        <v>0.24299967470306105</v>
      </c>
      <c r="J192" s="36">
        <f t="shared" si="21"/>
        <v>0.59599717527516405</v>
      </c>
      <c r="K192" s="36">
        <f t="shared" si="22"/>
        <v>0.22055429173731977</v>
      </c>
      <c r="L192" s="36">
        <f t="shared" si="23"/>
        <v>0.58728025276328433</v>
      </c>
      <c r="M192" s="36">
        <f t="shared" si="24"/>
        <v>11.816561543142598</v>
      </c>
      <c r="N192" s="35">
        <v>9.6</v>
      </c>
      <c r="O192" s="31">
        <f t="shared" si="19"/>
        <v>4.9131450745386953</v>
      </c>
      <c r="P192" s="31">
        <f t="shared" si="25"/>
        <v>0.23089182741068731</v>
      </c>
      <c r="Q192" s="33">
        <f t="shared" si="26"/>
        <v>-2.216561543142598</v>
      </c>
      <c r="R192" s="37">
        <f t="shared" si="27"/>
        <v>1</v>
      </c>
      <c r="S192" s="4"/>
    </row>
    <row r="193" spans="1:19" x14ac:dyDescent="0.25">
      <c r="A193" s="31">
        <f t="shared" si="28"/>
        <v>120</v>
      </c>
      <c r="B193" s="31">
        <v>61</v>
      </c>
      <c r="C193" s="31">
        <v>63</v>
      </c>
      <c r="D193" s="35">
        <v>0.2034210657523062</v>
      </c>
      <c r="E193" s="35">
        <v>978.95</v>
      </c>
      <c r="F193" s="31">
        <v>6.25E-2</v>
      </c>
      <c r="G193" s="31">
        <v>1000</v>
      </c>
      <c r="H193" s="33">
        <v>8.1300810000000008E-3</v>
      </c>
      <c r="I193" s="36">
        <f t="shared" si="20"/>
        <v>-1.1230250865051243</v>
      </c>
      <c r="J193" s="36">
        <f t="shared" si="21"/>
        <v>0.13071342009394626</v>
      </c>
      <c r="K193" s="36">
        <f t="shared" si="22"/>
        <v>-1.1413669459698541</v>
      </c>
      <c r="L193" s="36">
        <f t="shared" si="23"/>
        <v>0.12685862690415012</v>
      </c>
      <c r="M193" s="36">
        <f t="shared" si="24"/>
        <v>1.1677200044044298</v>
      </c>
      <c r="N193" s="35">
        <v>2.0499999999999998</v>
      </c>
      <c r="O193" s="31">
        <f t="shared" si="19"/>
        <v>0.77841799062811901</v>
      </c>
      <c r="P193" s="31">
        <f t="shared" si="25"/>
        <v>0.43038048565637566</v>
      </c>
      <c r="Q193" s="33">
        <f t="shared" si="26"/>
        <v>0.88227999559557002</v>
      </c>
      <c r="R193" s="37">
        <f t="shared" si="27"/>
        <v>0</v>
      </c>
      <c r="S193" s="4"/>
    </row>
    <row r="194" spans="1:19" x14ac:dyDescent="0.25">
      <c r="A194" s="31">
        <f t="shared" si="28"/>
        <v>121</v>
      </c>
      <c r="B194" s="31">
        <v>62</v>
      </c>
      <c r="C194" s="31">
        <v>63</v>
      </c>
      <c r="D194" s="35">
        <v>0.20648301554024687</v>
      </c>
      <c r="E194" s="35">
        <v>965.85</v>
      </c>
      <c r="F194" s="31">
        <v>6.25E-2</v>
      </c>
      <c r="G194" s="31">
        <v>1000</v>
      </c>
      <c r="H194" s="33">
        <v>4.0650410000000001E-3</v>
      </c>
      <c r="I194" s="36">
        <f t="shared" si="20"/>
        <v>-2.6134702812778481</v>
      </c>
      <c r="J194" s="36">
        <f t="shared" si="21"/>
        <v>4.4813939101000589E-3</v>
      </c>
      <c r="K194" s="36">
        <f t="shared" si="22"/>
        <v>-2.6266351580790936</v>
      </c>
      <c r="L194" s="36">
        <f t="shared" si="23"/>
        <v>4.3116869128935927E-3</v>
      </c>
      <c r="M194" s="36">
        <f t="shared" si="24"/>
        <v>1.7762705035678117E-2</v>
      </c>
      <c r="N194" s="35">
        <v>0.55000000000000004</v>
      </c>
      <c r="O194" s="31">
        <f t="shared" ref="O194:O257" si="29">(N194-M194)^2</f>
        <v>0.28327653815093862</v>
      </c>
      <c r="P194" s="31">
        <f t="shared" si="25"/>
        <v>0.96770417266240338</v>
      </c>
      <c r="Q194" s="33">
        <f t="shared" si="26"/>
        <v>0.53223729496432193</v>
      </c>
      <c r="R194" s="37">
        <f t="shared" si="27"/>
        <v>0</v>
      </c>
      <c r="S194" s="4"/>
    </row>
    <row r="195" spans="1:19" x14ac:dyDescent="0.25">
      <c r="A195" s="31">
        <f>$A$194+B195</f>
        <v>122</v>
      </c>
      <c r="B195" s="31">
        <v>1</v>
      </c>
      <c r="C195" s="31">
        <v>19</v>
      </c>
      <c r="D195" s="35">
        <v>0.2069452232862096</v>
      </c>
      <c r="E195" s="35">
        <v>960.6</v>
      </c>
      <c r="F195" s="31">
        <v>6.25E-2</v>
      </c>
      <c r="G195" s="31">
        <v>1160</v>
      </c>
      <c r="H195" s="33">
        <v>7.3170732000000002E-2</v>
      </c>
      <c r="I195" s="36">
        <f t="shared" ref="I195:I258" si="30">(LN(E195/G195)+(F195+(D195^2)/2)*H195)/(D195*H195^0.5)</f>
        <v>-3.2597516922362577</v>
      </c>
      <c r="J195" s="36">
        <f t="shared" ref="J195:J258" si="31">NORMSDIST(I195)</f>
        <v>5.5754895926537671E-4</v>
      </c>
      <c r="K195" s="36">
        <f t="shared" ref="K195:K258" si="32">I195-(D195*H195^(0.5))</f>
        <v>-3.3157305595112097</v>
      </c>
      <c r="L195" s="36">
        <f t="shared" ref="L195:L258" si="33">NORMSDIST(K195)</f>
        <v>4.5701954389792927E-4</v>
      </c>
      <c r="M195" s="36">
        <f t="shared" ref="M195:M258" si="34">(E195*J195)-(G195*(EXP(-F195*H195))*L195)</f>
        <v>7.8577570728367574E-3</v>
      </c>
      <c r="N195" s="35">
        <v>0.95</v>
      </c>
      <c r="O195" s="31">
        <f t="shared" si="29"/>
        <v>0.88763200590782576</v>
      </c>
      <c r="P195" s="31">
        <f t="shared" ref="P195:P258" si="35">ABS(N195-M195)/N195</f>
        <v>0.99172867676543497</v>
      </c>
      <c r="Q195" s="33">
        <f t="shared" ref="Q195:Q258" si="36">N195-M195</f>
        <v>0.9421422429271632</v>
      </c>
      <c r="R195" s="37">
        <f t="shared" ref="R195:R258" si="37">IF(Q195&lt;0,1,0)</f>
        <v>0</v>
      </c>
      <c r="S195" s="4"/>
    </row>
    <row r="196" spans="1:19" x14ac:dyDescent="0.25">
      <c r="A196" s="31">
        <f t="shared" ref="A196:A259" si="38">$A$194+B196</f>
        <v>123</v>
      </c>
      <c r="B196" s="31">
        <v>2</v>
      </c>
      <c r="C196" s="31">
        <v>19</v>
      </c>
      <c r="D196" s="35">
        <v>0.21280357768170505</v>
      </c>
      <c r="E196" s="35">
        <v>971.3</v>
      </c>
      <c r="F196" s="31">
        <v>6.25E-2</v>
      </c>
      <c r="G196" s="31">
        <v>1160</v>
      </c>
      <c r="H196" s="33">
        <v>6.9105690999999997E-2</v>
      </c>
      <c r="I196" s="36">
        <f t="shared" si="30"/>
        <v>-3.0684800752313608</v>
      </c>
      <c r="J196" s="36">
        <f t="shared" si="31"/>
        <v>1.0757533764125719E-3</v>
      </c>
      <c r="K196" s="36">
        <f t="shared" si="32"/>
        <v>-3.124421797405259</v>
      </c>
      <c r="L196" s="36">
        <f t="shared" si="33"/>
        <v>8.9077435614388911E-4</v>
      </c>
      <c r="M196" s="36">
        <f t="shared" si="34"/>
        <v>1.603430168435005E-2</v>
      </c>
      <c r="N196" s="35">
        <v>1</v>
      </c>
      <c r="O196" s="31">
        <f t="shared" si="29"/>
        <v>0.96818849546180463</v>
      </c>
      <c r="P196" s="31">
        <f t="shared" si="35"/>
        <v>0.98396569831564995</v>
      </c>
      <c r="Q196" s="33">
        <f t="shared" si="36"/>
        <v>0.98396569831564995</v>
      </c>
      <c r="R196" s="37">
        <f t="shared" si="37"/>
        <v>0</v>
      </c>
      <c r="S196" s="4"/>
    </row>
    <row r="197" spans="1:19" x14ac:dyDescent="0.25">
      <c r="A197" s="31">
        <f t="shared" si="38"/>
        <v>124</v>
      </c>
      <c r="B197" s="31">
        <v>3</v>
      </c>
      <c r="C197" s="31">
        <v>19</v>
      </c>
      <c r="D197" s="35">
        <v>0.21347411796182517</v>
      </c>
      <c r="E197" s="35">
        <v>990.1</v>
      </c>
      <c r="F197" s="31">
        <v>6.25E-2</v>
      </c>
      <c r="G197" s="31">
        <v>1160</v>
      </c>
      <c r="H197" s="33">
        <v>6.5040650000000005E-2</v>
      </c>
      <c r="I197" s="36">
        <f t="shared" si="30"/>
        <v>-2.8070431067725288</v>
      </c>
      <c r="J197" s="36">
        <f t="shared" si="31"/>
        <v>2.4999275263999595E-3</v>
      </c>
      <c r="K197" s="36">
        <f t="shared" si="32"/>
        <v>-2.8614855571840745</v>
      </c>
      <c r="L197" s="36">
        <f t="shared" si="33"/>
        <v>2.1083035757239908E-3</v>
      </c>
      <c r="M197" s="36">
        <f t="shared" si="34"/>
        <v>3.9467510943998807E-2</v>
      </c>
      <c r="N197" s="35">
        <v>1.25</v>
      </c>
      <c r="O197" s="31">
        <f t="shared" si="29"/>
        <v>1.4653889070601176</v>
      </c>
      <c r="P197" s="31">
        <f t="shared" si="35"/>
        <v>0.968425991244801</v>
      </c>
      <c r="Q197" s="33">
        <f t="shared" si="36"/>
        <v>1.2105324890560012</v>
      </c>
      <c r="R197" s="37">
        <f t="shared" si="37"/>
        <v>0</v>
      </c>
      <c r="S197" s="4"/>
    </row>
    <row r="198" spans="1:19" x14ac:dyDescent="0.25">
      <c r="A198" s="31">
        <f t="shared" si="38"/>
        <v>125</v>
      </c>
      <c r="B198" s="31">
        <v>4</v>
      </c>
      <c r="C198" s="31">
        <v>19</v>
      </c>
      <c r="D198" s="35">
        <v>0.21324433054743563</v>
      </c>
      <c r="E198" s="35">
        <v>964.5</v>
      </c>
      <c r="F198" s="31">
        <v>6.25E-2</v>
      </c>
      <c r="G198" s="31">
        <v>1160</v>
      </c>
      <c r="H198" s="33">
        <v>6.097561E-2</v>
      </c>
      <c r="I198" s="36">
        <f t="shared" si="30"/>
        <v>-3.4063528821834899</v>
      </c>
      <c r="J198" s="36">
        <f t="shared" si="31"/>
        <v>3.2918511201470167E-4</v>
      </c>
      <c r="K198" s="36">
        <f t="shared" si="32"/>
        <v>-3.4590098164386611</v>
      </c>
      <c r="L198" s="36">
        <f t="shared" si="33"/>
        <v>2.7108257227558675E-4</v>
      </c>
      <c r="M198" s="36">
        <f t="shared" si="34"/>
        <v>4.239359419059674E-3</v>
      </c>
      <c r="N198" s="35">
        <v>1.1000000000000001</v>
      </c>
      <c r="O198" s="31">
        <f t="shared" si="29"/>
        <v>1.2006913814463527</v>
      </c>
      <c r="P198" s="31">
        <f t="shared" si="35"/>
        <v>0.99614603689176384</v>
      </c>
      <c r="Q198" s="33">
        <f t="shared" si="36"/>
        <v>1.0957606405809404</v>
      </c>
      <c r="R198" s="37">
        <f t="shared" si="37"/>
        <v>0</v>
      </c>
      <c r="S198" s="4"/>
    </row>
    <row r="199" spans="1:19" x14ac:dyDescent="0.25">
      <c r="A199" s="31">
        <f t="shared" si="38"/>
        <v>126</v>
      </c>
      <c r="B199" s="31">
        <v>5</v>
      </c>
      <c r="C199" s="31">
        <v>19</v>
      </c>
      <c r="D199" s="35">
        <v>0.2148266952742317</v>
      </c>
      <c r="E199" s="35">
        <v>977.55</v>
      </c>
      <c r="F199" s="31">
        <v>6.25E-2</v>
      </c>
      <c r="G199" s="31">
        <v>1160</v>
      </c>
      <c r="H199" s="33">
        <v>5.6910569000000001E-2</v>
      </c>
      <c r="I199" s="36">
        <f t="shared" si="30"/>
        <v>-3.244082188976777</v>
      </c>
      <c r="J199" s="36">
        <f t="shared" si="31"/>
        <v>5.8914870775140854E-4</v>
      </c>
      <c r="K199" s="36">
        <f t="shared" si="32"/>
        <v>-3.295331108252884</v>
      </c>
      <c r="L199" s="36">
        <f t="shared" si="33"/>
        <v>4.9152887683772003E-4</v>
      </c>
      <c r="M199" s="36">
        <f t="shared" si="34"/>
        <v>7.7732757304602718E-3</v>
      </c>
      <c r="N199" s="35">
        <v>0.9</v>
      </c>
      <c r="O199" s="31">
        <f t="shared" si="29"/>
        <v>0.7960685275007533</v>
      </c>
      <c r="P199" s="31">
        <f t="shared" si="35"/>
        <v>0.9913630269661553</v>
      </c>
      <c r="Q199" s="33">
        <f t="shared" si="36"/>
        <v>0.89222672426953975</v>
      </c>
      <c r="R199" s="37">
        <f t="shared" si="37"/>
        <v>0</v>
      </c>
      <c r="S199" s="4"/>
    </row>
    <row r="200" spans="1:19" x14ac:dyDescent="0.25">
      <c r="A200" s="31">
        <f t="shared" si="38"/>
        <v>127</v>
      </c>
      <c r="B200" s="31">
        <v>6</v>
      </c>
      <c r="C200" s="31">
        <v>19</v>
      </c>
      <c r="D200" s="35">
        <v>0.21802343770555022</v>
      </c>
      <c r="E200" s="35">
        <v>997.1</v>
      </c>
      <c r="F200" s="31">
        <v>6.25E-2</v>
      </c>
      <c r="G200" s="31">
        <v>1160</v>
      </c>
      <c r="H200" s="33">
        <v>5.2845528000000003E-2</v>
      </c>
      <c r="I200" s="36">
        <f t="shared" si="30"/>
        <v>-2.9283052162813044</v>
      </c>
      <c r="J200" s="36">
        <f t="shared" si="31"/>
        <v>1.7040765150044071E-3</v>
      </c>
      <c r="K200" s="36">
        <f t="shared" si="32"/>
        <v>-2.9784247825371759</v>
      </c>
      <c r="L200" s="36">
        <f t="shared" si="33"/>
        <v>1.4486706677156725E-3</v>
      </c>
      <c r="M200" s="36">
        <f t="shared" si="34"/>
        <v>2.4217855822504575E-2</v>
      </c>
      <c r="N200" s="35">
        <v>1</v>
      </c>
      <c r="O200" s="31">
        <f t="shared" si="29"/>
        <v>0.95215079289563043</v>
      </c>
      <c r="P200" s="31">
        <f t="shared" si="35"/>
        <v>0.97578214417749543</v>
      </c>
      <c r="Q200" s="33">
        <f t="shared" si="36"/>
        <v>0.97578214417749543</v>
      </c>
      <c r="R200" s="37">
        <f t="shared" si="37"/>
        <v>0</v>
      </c>
      <c r="S200" s="4"/>
    </row>
    <row r="201" spans="1:19" x14ac:dyDescent="0.25">
      <c r="A201" s="31">
        <f t="shared" si="38"/>
        <v>128</v>
      </c>
      <c r="B201" s="31">
        <v>7</v>
      </c>
      <c r="C201" s="31">
        <v>19</v>
      </c>
      <c r="D201" s="35">
        <v>0.21864514155870013</v>
      </c>
      <c r="E201" s="35">
        <v>1025.7</v>
      </c>
      <c r="F201" s="31">
        <v>6.25E-2</v>
      </c>
      <c r="G201" s="31">
        <v>1160</v>
      </c>
      <c r="H201" s="33">
        <v>4.8780487999999997E-2</v>
      </c>
      <c r="I201" s="36">
        <f t="shared" si="30"/>
        <v>-2.4607241049901885</v>
      </c>
      <c r="J201" s="36">
        <f t="shared" si="31"/>
        <v>6.9328472891831651E-3</v>
      </c>
      <c r="K201" s="36">
        <f t="shared" si="32"/>
        <v>-2.5090147383891259</v>
      </c>
      <c r="L201" s="36">
        <f t="shared" si="33"/>
        <v>6.0534216434956073E-3</v>
      </c>
      <c r="M201" s="36">
        <f t="shared" si="34"/>
        <v>0.11042819886284683</v>
      </c>
      <c r="N201" s="35">
        <v>0.95</v>
      </c>
      <c r="O201" s="31">
        <f t="shared" si="29"/>
        <v>0.70488080926468344</v>
      </c>
      <c r="P201" s="31">
        <f t="shared" si="35"/>
        <v>0.88375979067068755</v>
      </c>
      <c r="Q201" s="33">
        <f t="shared" si="36"/>
        <v>0.83957180113715313</v>
      </c>
      <c r="R201" s="37">
        <f t="shared" si="37"/>
        <v>0</v>
      </c>
      <c r="S201" s="4"/>
    </row>
    <row r="202" spans="1:19" x14ac:dyDescent="0.25">
      <c r="A202" s="31">
        <f t="shared" si="38"/>
        <v>129</v>
      </c>
      <c r="B202" s="31">
        <v>8</v>
      </c>
      <c r="C202" s="31">
        <v>19</v>
      </c>
      <c r="D202" s="35">
        <v>0.22027554598161167</v>
      </c>
      <c r="E202" s="35">
        <v>1038.8</v>
      </c>
      <c r="F202" s="31">
        <v>6.25E-2</v>
      </c>
      <c r="G202" s="31">
        <v>1160</v>
      </c>
      <c r="H202" s="33">
        <v>4.4715446999999998E-2</v>
      </c>
      <c r="I202" s="36">
        <f t="shared" si="30"/>
        <v>-2.2858596775717577</v>
      </c>
      <c r="J202" s="36">
        <f t="shared" si="31"/>
        <v>1.1131234529789277E-2</v>
      </c>
      <c r="K202" s="36">
        <f t="shared" si="32"/>
        <v>-2.3324392046304432</v>
      </c>
      <c r="L202" s="36">
        <f t="shared" si="33"/>
        <v>9.8387988436476267E-3</v>
      </c>
      <c r="M202" s="36">
        <f t="shared" si="34"/>
        <v>0.18197134803266124</v>
      </c>
      <c r="N202" s="35">
        <v>1.05</v>
      </c>
      <c r="O202" s="31">
        <f t="shared" si="29"/>
        <v>0.7534737406362354</v>
      </c>
      <c r="P202" s="31">
        <f t="shared" si="35"/>
        <v>0.82669395425460834</v>
      </c>
      <c r="Q202" s="33">
        <f t="shared" si="36"/>
        <v>0.8680286519673388</v>
      </c>
      <c r="R202" s="37">
        <f t="shared" si="37"/>
        <v>0</v>
      </c>
      <c r="S202" s="4"/>
    </row>
    <row r="203" spans="1:19" x14ac:dyDescent="0.25">
      <c r="A203" s="31">
        <f t="shared" si="38"/>
        <v>130</v>
      </c>
      <c r="B203" s="31">
        <v>9</v>
      </c>
      <c r="C203" s="31">
        <v>19</v>
      </c>
      <c r="D203" s="35">
        <v>0.22353532456933714</v>
      </c>
      <c r="E203" s="35">
        <v>1082.3499999999999</v>
      </c>
      <c r="F203" s="31">
        <v>6.25E-2</v>
      </c>
      <c r="G203" s="31">
        <v>1160</v>
      </c>
      <c r="H203" s="33">
        <v>4.0650407E-2</v>
      </c>
      <c r="I203" s="36">
        <f t="shared" si="30"/>
        <v>-1.4584090272933097</v>
      </c>
      <c r="J203" s="36">
        <f t="shared" si="31"/>
        <v>7.2363916948058313E-2</v>
      </c>
      <c r="K203" s="36">
        <f t="shared" si="32"/>
        <v>-1.5034780989175431</v>
      </c>
      <c r="L203" s="36">
        <f t="shared" si="33"/>
        <v>6.6357900220858856E-2</v>
      </c>
      <c r="M203" s="36">
        <f t="shared" si="34"/>
        <v>1.5432400138669067</v>
      </c>
      <c r="N203" s="35">
        <v>6.05</v>
      </c>
      <c r="O203" s="31">
        <f t="shared" si="29"/>
        <v>20.310885572610356</v>
      </c>
      <c r="P203" s="31">
        <f t="shared" si="35"/>
        <v>0.74491900597241212</v>
      </c>
      <c r="Q203" s="33">
        <f t="shared" si="36"/>
        <v>4.5067599861330931</v>
      </c>
      <c r="R203" s="37">
        <f t="shared" si="37"/>
        <v>0</v>
      </c>
      <c r="S203" s="4"/>
    </row>
    <row r="204" spans="1:19" x14ac:dyDescent="0.25">
      <c r="A204" s="31">
        <f t="shared" si="38"/>
        <v>130</v>
      </c>
      <c r="B204" s="31">
        <v>9</v>
      </c>
      <c r="C204" s="31">
        <v>42</v>
      </c>
      <c r="D204" s="35">
        <v>0.22347364717369664</v>
      </c>
      <c r="E204" s="35">
        <v>1082.3499999999999</v>
      </c>
      <c r="F204" s="31">
        <v>6.25E-2</v>
      </c>
      <c r="G204" s="31">
        <v>1160</v>
      </c>
      <c r="H204" s="33">
        <v>0.134146341</v>
      </c>
      <c r="I204" s="36">
        <f t="shared" si="30"/>
        <v>-0.703139657974722</v>
      </c>
      <c r="J204" s="36">
        <f t="shared" si="31"/>
        <v>0.24098435980013216</v>
      </c>
      <c r="K204" s="36">
        <f t="shared" si="32"/>
        <v>-0.78498910177205705</v>
      </c>
      <c r="L204" s="36">
        <f t="shared" si="33"/>
        <v>0.21622997919009271</v>
      </c>
      <c r="M204" s="36">
        <f t="shared" si="34"/>
        <v>12.096823145835174</v>
      </c>
      <c r="N204" s="35">
        <v>20.5</v>
      </c>
      <c r="O204" s="31">
        <f t="shared" si="29"/>
        <v>70.61338124237146</v>
      </c>
      <c r="P204" s="31">
        <f t="shared" si="35"/>
        <v>0.40991106605682082</v>
      </c>
      <c r="Q204" s="33">
        <f t="shared" si="36"/>
        <v>8.4031768541648262</v>
      </c>
      <c r="R204" s="37">
        <f t="shared" si="37"/>
        <v>0</v>
      </c>
      <c r="S204" s="4"/>
    </row>
    <row r="205" spans="1:19" x14ac:dyDescent="0.25">
      <c r="A205" s="31">
        <f t="shared" si="38"/>
        <v>131</v>
      </c>
      <c r="B205" s="31">
        <v>10</v>
      </c>
      <c r="C205" s="31">
        <v>19</v>
      </c>
      <c r="D205" s="35">
        <v>0.22347364717369664</v>
      </c>
      <c r="E205" s="35">
        <v>1099.8</v>
      </c>
      <c r="F205" s="31">
        <v>6.25E-2</v>
      </c>
      <c r="G205" s="31">
        <v>1160</v>
      </c>
      <c r="H205" s="33">
        <v>3.6585366000000001E-2</v>
      </c>
      <c r="I205" s="36">
        <f t="shared" si="30"/>
        <v>-1.1718830515620104</v>
      </c>
      <c r="J205" s="36">
        <f t="shared" si="31"/>
        <v>0.12062200624790288</v>
      </c>
      <c r="K205" s="36">
        <f t="shared" si="32"/>
        <v>-1.214627529673884</v>
      </c>
      <c r="L205" s="36">
        <f t="shared" si="33"/>
        <v>0.11225409204947323</v>
      </c>
      <c r="M205" s="36">
        <f t="shared" si="34"/>
        <v>2.7427426768345242</v>
      </c>
      <c r="N205" s="35">
        <v>7.8</v>
      </c>
      <c r="O205" s="31">
        <f t="shared" si="29"/>
        <v>25.575851632710833</v>
      </c>
      <c r="P205" s="31">
        <f t="shared" si="35"/>
        <v>0.64836632348275325</v>
      </c>
      <c r="Q205" s="33">
        <f t="shared" si="36"/>
        <v>5.0572573231654756</v>
      </c>
      <c r="R205" s="37">
        <f t="shared" si="37"/>
        <v>0</v>
      </c>
      <c r="S205" s="4"/>
    </row>
    <row r="206" spans="1:19" x14ac:dyDescent="0.25">
      <c r="A206" s="31">
        <f t="shared" si="38"/>
        <v>131</v>
      </c>
      <c r="B206" s="31">
        <v>10</v>
      </c>
      <c r="C206" s="31">
        <v>42</v>
      </c>
      <c r="D206" s="35">
        <v>0.2304504445059343</v>
      </c>
      <c r="E206" s="35">
        <v>1099.8</v>
      </c>
      <c r="F206" s="31">
        <v>6.25E-2</v>
      </c>
      <c r="G206" s="31">
        <v>1160</v>
      </c>
      <c r="H206" s="33">
        <v>0.13008130100000001</v>
      </c>
      <c r="I206" s="36">
        <f t="shared" si="30"/>
        <v>-0.50179754343468563</v>
      </c>
      <c r="J206" s="36">
        <f t="shared" si="31"/>
        <v>0.30790497065973832</v>
      </c>
      <c r="K206" s="36">
        <f t="shared" si="32"/>
        <v>-0.5849136107370706</v>
      </c>
      <c r="L206" s="36">
        <f t="shared" si="33"/>
        <v>0.27930290312869754</v>
      </c>
      <c r="M206" s="36">
        <f t="shared" si="34"/>
        <v>17.265916598044214</v>
      </c>
      <c r="N206" s="35">
        <v>21.25</v>
      </c>
      <c r="O206" s="31">
        <f t="shared" si="29"/>
        <v>15.87292055373959</v>
      </c>
      <c r="P206" s="31">
        <f t="shared" si="35"/>
        <v>0.18748627773909582</v>
      </c>
      <c r="Q206" s="33">
        <f t="shared" si="36"/>
        <v>3.984083401955786</v>
      </c>
      <c r="R206" s="37">
        <f t="shared" si="37"/>
        <v>0</v>
      </c>
      <c r="S206" s="4"/>
    </row>
    <row r="207" spans="1:19" x14ac:dyDescent="0.25">
      <c r="A207" s="31">
        <f t="shared" si="38"/>
        <v>132</v>
      </c>
      <c r="B207" s="31">
        <v>11</v>
      </c>
      <c r="C207" s="31">
        <v>19</v>
      </c>
      <c r="D207" s="35">
        <v>0.2304504445059343</v>
      </c>
      <c r="E207" s="35">
        <v>1076.2</v>
      </c>
      <c r="F207" s="31">
        <v>6.25E-2</v>
      </c>
      <c r="G207" s="31">
        <v>1160</v>
      </c>
      <c r="H207" s="33">
        <v>3.2520325000000003E-2</v>
      </c>
      <c r="I207" s="36">
        <f t="shared" si="30"/>
        <v>-1.7346256692722752</v>
      </c>
      <c r="J207" s="36">
        <f t="shared" si="31"/>
        <v>4.140356489552121E-2</v>
      </c>
      <c r="K207" s="36">
        <f t="shared" si="32"/>
        <v>-1.7761837027637291</v>
      </c>
      <c r="L207" s="36">
        <f t="shared" si="33"/>
        <v>3.785132176520567E-2</v>
      </c>
      <c r="M207" s="36">
        <f t="shared" si="34"/>
        <v>0.74013561347601353</v>
      </c>
      <c r="N207" s="35">
        <v>4</v>
      </c>
      <c r="O207" s="31">
        <f t="shared" si="29"/>
        <v>10.626715818527407</v>
      </c>
      <c r="P207" s="31">
        <f t="shared" si="35"/>
        <v>0.81496609663099662</v>
      </c>
      <c r="Q207" s="33">
        <f t="shared" si="36"/>
        <v>3.2598643865239865</v>
      </c>
      <c r="R207" s="37">
        <f t="shared" si="37"/>
        <v>0</v>
      </c>
      <c r="S207" s="4"/>
    </row>
    <row r="208" spans="1:19" x14ac:dyDescent="0.25">
      <c r="A208" s="31">
        <f t="shared" si="38"/>
        <v>132</v>
      </c>
      <c r="B208" s="31">
        <v>11</v>
      </c>
      <c r="C208" s="31">
        <v>42</v>
      </c>
      <c r="D208" s="35">
        <v>0.23122657655393158</v>
      </c>
      <c r="E208" s="35">
        <v>1076.2</v>
      </c>
      <c r="F208" s="31">
        <v>6.25E-2</v>
      </c>
      <c r="G208" s="31">
        <v>1160</v>
      </c>
      <c r="H208" s="33">
        <v>0.12601625999999999</v>
      </c>
      <c r="I208" s="36">
        <f t="shared" si="30"/>
        <v>-0.77652150715399837</v>
      </c>
      <c r="J208" s="36">
        <f t="shared" si="31"/>
        <v>0.21872056352996744</v>
      </c>
      <c r="K208" s="36">
        <f t="shared" si="32"/>
        <v>-0.85860409541470228</v>
      </c>
      <c r="L208" s="36">
        <f t="shared" si="33"/>
        <v>0.19527948892818692</v>
      </c>
      <c r="M208" s="36">
        <f t="shared" si="34"/>
        <v>10.639964226643741</v>
      </c>
      <c r="N208" s="35">
        <v>15.5</v>
      </c>
      <c r="O208" s="31">
        <f t="shared" si="29"/>
        <v>23.619947718302569</v>
      </c>
      <c r="P208" s="31">
        <f t="shared" si="35"/>
        <v>0.31355069505524252</v>
      </c>
      <c r="Q208" s="33">
        <f t="shared" si="36"/>
        <v>4.8600357733562589</v>
      </c>
      <c r="R208" s="37">
        <f t="shared" si="37"/>
        <v>0</v>
      </c>
      <c r="S208" s="4"/>
    </row>
    <row r="209" spans="1:19" x14ac:dyDescent="0.25">
      <c r="A209" s="31">
        <f t="shared" si="38"/>
        <v>133</v>
      </c>
      <c r="B209" s="31">
        <v>12</v>
      </c>
      <c r="C209" s="31">
        <v>19</v>
      </c>
      <c r="D209" s="35">
        <v>0.23122657655393158</v>
      </c>
      <c r="E209" s="35">
        <v>1092.3499999999999</v>
      </c>
      <c r="F209" s="31">
        <v>6.25E-2</v>
      </c>
      <c r="G209" s="31">
        <v>1160</v>
      </c>
      <c r="H209" s="33">
        <v>2.8455285E-2</v>
      </c>
      <c r="I209" s="36">
        <f t="shared" si="30"/>
        <v>-1.4754431638337362</v>
      </c>
      <c r="J209" s="36">
        <f t="shared" si="31"/>
        <v>7.004671901043448E-2</v>
      </c>
      <c r="K209" s="36">
        <f t="shared" si="32"/>
        <v>-1.5144480683520722</v>
      </c>
      <c r="L209" s="36">
        <f t="shared" si="33"/>
        <v>6.4956117829152282E-2</v>
      </c>
      <c r="M209" s="36">
        <f t="shared" si="34"/>
        <v>1.3003227401735131</v>
      </c>
      <c r="N209" s="35">
        <v>4.2</v>
      </c>
      <c r="O209" s="31">
        <f t="shared" si="29"/>
        <v>8.4081282111548443</v>
      </c>
      <c r="P209" s="31">
        <f t="shared" si="35"/>
        <v>0.69039934757773502</v>
      </c>
      <c r="Q209" s="33">
        <f t="shared" si="36"/>
        <v>2.8996772598264871</v>
      </c>
      <c r="R209" s="37">
        <f t="shared" si="37"/>
        <v>0</v>
      </c>
      <c r="S209" s="4"/>
    </row>
    <row r="210" spans="1:19" x14ac:dyDescent="0.25">
      <c r="A210" s="31">
        <f t="shared" si="38"/>
        <v>133</v>
      </c>
      <c r="B210" s="31">
        <v>12</v>
      </c>
      <c r="C210" s="31">
        <v>42</v>
      </c>
      <c r="D210" s="35">
        <v>0.23294381324229063</v>
      </c>
      <c r="E210" s="35">
        <v>1092.3499999999999</v>
      </c>
      <c r="F210" s="31">
        <v>6.25E-2</v>
      </c>
      <c r="G210" s="31">
        <v>1160</v>
      </c>
      <c r="H210" s="33">
        <v>0.12195122</v>
      </c>
      <c r="I210" s="36">
        <f t="shared" si="30"/>
        <v>-0.60429640091011583</v>
      </c>
      <c r="J210" s="36">
        <f t="shared" si="31"/>
        <v>0.27282329937830141</v>
      </c>
      <c r="K210" s="36">
        <f t="shared" si="32"/>
        <v>-0.68564390926306407</v>
      </c>
      <c r="L210" s="36">
        <f t="shared" si="33"/>
        <v>0.24646884266991048</v>
      </c>
      <c r="M210" s="36">
        <f t="shared" si="34"/>
        <v>14.285535232455402</v>
      </c>
      <c r="N210" s="35">
        <v>16.75</v>
      </c>
      <c r="O210" s="31">
        <f t="shared" si="29"/>
        <v>6.0735865904686497</v>
      </c>
      <c r="P210" s="31">
        <f t="shared" si="35"/>
        <v>0.14713222492803571</v>
      </c>
      <c r="Q210" s="33">
        <f t="shared" si="36"/>
        <v>2.4644647675445981</v>
      </c>
      <c r="R210" s="37">
        <f t="shared" si="37"/>
        <v>0</v>
      </c>
      <c r="S210" s="4"/>
    </row>
    <row r="211" spans="1:19" x14ac:dyDescent="0.25">
      <c r="A211" s="31">
        <f t="shared" si="38"/>
        <v>134</v>
      </c>
      <c r="B211" s="31">
        <v>13</v>
      </c>
      <c r="C211" s="31">
        <v>19</v>
      </c>
      <c r="D211" s="35">
        <v>0.23294381324229063</v>
      </c>
      <c r="E211" s="35">
        <v>1092.55</v>
      </c>
      <c r="F211" s="31">
        <v>6.25E-2</v>
      </c>
      <c r="G211" s="31">
        <v>1160</v>
      </c>
      <c r="H211" s="33">
        <v>2.4390243999999998E-2</v>
      </c>
      <c r="I211" s="36">
        <f t="shared" si="30"/>
        <v>-1.5865837560547507</v>
      </c>
      <c r="J211" s="36">
        <f t="shared" si="31"/>
        <v>5.6303474421665799E-2</v>
      </c>
      <c r="K211" s="36">
        <f t="shared" si="32"/>
        <v>-1.6229634677502356</v>
      </c>
      <c r="L211" s="36">
        <f t="shared" si="33"/>
        <v>5.2298607294281318E-2</v>
      </c>
      <c r="M211" s="36">
        <f t="shared" si="34"/>
        <v>0.94038531157364957</v>
      </c>
      <c r="N211" s="35">
        <v>2.95</v>
      </c>
      <c r="O211" s="31">
        <f t="shared" si="29"/>
        <v>4.038551195938938</v>
      </c>
      <c r="P211" s="31">
        <f t="shared" si="35"/>
        <v>0.68122531811062725</v>
      </c>
      <c r="Q211" s="33">
        <f t="shared" si="36"/>
        <v>2.0096146884263506</v>
      </c>
      <c r="R211" s="37">
        <f t="shared" si="37"/>
        <v>0</v>
      </c>
      <c r="S211" s="4"/>
    </row>
    <row r="212" spans="1:19" x14ac:dyDescent="0.25">
      <c r="A212" s="31">
        <f t="shared" si="38"/>
        <v>134</v>
      </c>
      <c r="B212" s="31">
        <v>13</v>
      </c>
      <c r="C212" s="31">
        <v>42</v>
      </c>
      <c r="D212" s="35">
        <v>0.23374688758171111</v>
      </c>
      <c r="E212" s="35">
        <v>1092.55</v>
      </c>
      <c r="F212" s="31">
        <v>6.25E-2</v>
      </c>
      <c r="G212" s="31">
        <v>1160</v>
      </c>
      <c r="H212" s="33">
        <v>0.11788617899999999</v>
      </c>
      <c r="I212" s="36">
        <f t="shared" si="30"/>
        <v>-0.61449887743074971</v>
      </c>
      <c r="J212" s="36">
        <f t="shared" si="31"/>
        <v>0.26944285732484363</v>
      </c>
      <c r="K212" s="36">
        <f t="shared" si="32"/>
        <v>-0.69475483529351612</v>
      </c>
      <c r="L212" s="36">
        <f t="shared" si="33"/>
        <v>0.24360447841504052</v>
      </c>
      <c r="M212" s="36">
        <f t="shared" si="34"/>
        <v>13.872973629147623</v>
      </c>
      <c r="N212" s="35">
        <v>21.65</v>
      </c>
      <c r="O212" s="31">
        <f t="shared" si="29"/>
        <v>60.482139172933273</v>
      </c>
      <c r="P212" s="31">
        <f t="shared" si="35"/>
        <v>0.35921599865368942</v>
      </c>
      <c r="Q212" s="33">
        <f t="shared" si="36"/>
        <v>7.7770263708523757</v>
      </c>
      <c r="R212" s="37">
        <f t="shared" si="37"/>
        <v>0</v>
      </c>
      <c r="S212" s="4"/>
    </row>
    <row r="213" spans="1:19" x14ac:dyDescent="0.25">
      <c r="A213" s="31">
        <f t="shared" si="38"/>
        <v>135</v>
      </c>
      <c r="B213" s="31">
        <v>14</v>
      </c>
      <c r="C213" s="31">
        <v>19</v>
      </c>
      <c r="D213" s="35">
        <v>0.23374688758171111</v>
      </c>
      <c r="E213" s="35">
        <v>1104.8499999999999</v>
      </c>
      <c r="F213" s="31">
        <v>6.25E-2</v>
      </c>
      <c r="G213" s="31">
        <v>1160</v>
      </c>
      <c r="H213" s="33">
        <v>2.0325203E-2</v>
      </c>
      <c r="I213" s="36">
        <f t="shared" si="30"/>
        <v>-1.4069192136364879</v>
      </c>
      <c r="J213" s="36">
        <f t="shared" si="31"/>
        <v>7.9725672751162158E-2</v>
      </c>
      <c r="K213" s="36">
        <f t="shared" si="32"/>
        <v>-1.440243686069516</v>
      </c>
      <c r="L213" s="36">
        <f t="shared" si="33"/>
        <v>7.4899233759259359E-2</v>
      </c>
      <c r="M213" s="36">
        <f t="shared" si="34"/>
        <v>1.3120981097602282</v>
      </c>
      <c r="N213" s="35">
        <v>4.3</v>
      </c>
      <c r="O213" s="31">
        <f t="shared" si="29"/>
        <v>8.9275577056983995</v>
      </c>
      <c r="P213" s="31">
        <f t="shared" si="35"/>
        <v>0.69486090470692363</v>
      </c>
      <c r="Q213" s="33">
        <f t="shared" si="36"/>
        <v>2.9879018902397716</v>
      </c>
      <c r="R213" s="37">
        <f t="shared" si="37"/>
        <v>0</v>
      </c>
      <c r="S213" s="4"/>
    </row>
    <row r="214" spans="1:19" x14ac:dyDescent="0.25">
      <c r="A214" s="31">
        <f t="shared" si="38"/>
        <v>135</v>
      </c>
      <c r="B214" s="31">
        <v>14</v>
      </c>
      <c r="C214" s="31">
        <v>42</v>
      </c>
      <c r="D214" s="35">
        <v>0.23012714687471519</v>
      </c>
      <c r="E214" s="35">
        <v>1104.8499999999999</v>
      </c>
      <c r="F214" s="31">
        <v>6.25E-2</v>
      </c>
      <c r="G214" s="31">
        <v>1160</v>
      </c>
      <c r="H214" s="33">
        <v>0.113821138</v>
      </c>
      <c r="I214" s="36">
        <f t="shared" si="30"/>
        <v>-0.49695077450687486</v>
      </c>
      <c r="J214" s="36">
        <f t="shared" si="31"/>
        <v>0.30961188240232923</v>
      </c>
      <c r="K214" s="36">
        <f t="shared" si="32"/>
        <v>-0.5745896639964696</v>
      </c>
      <c r="L214" s="36">
        <f t="shared" si="33"/>
        <v>0.28278442201799969</v>
      </c>
      <c r="M214" s="36">
        <f t="shared" si="34"/>
        <v>16.370024405584559</v>
      </c>
      <c r="N214" s="35">
        <v>27.4</v>
      </c>
      <c r="O214" s="31">
        <f t="shared" si="29"/>
        <v>121.66036161340024</v>
      </c>
      <c r="P214" s="31">
        <f t="shared" si="35"/>
        <v>0.40255385381078251</v>
      </c>
      <c r="Q214" s="33">
        <f t="shared" si="36"/>
        <v>11.02997559441544</v>
      </c>
      <c r="R214" s="37">
        <f t="shared" si="37"/>
        <v>0</v>
      </c>
      <c r="S214" s="4"/>
    </row>
    <row r="215" spans="1:19" x14ac:dyDescent="0.25">
      <c r="A215" s="31">
        <f t="shared" si="38"/>
        <v>136</v>
      </c>
      <c r="B215" s="31">
        <v>15</v>
      </c>
      <c r="C215" s="31">
        <v>19</v>
      </c>
      <c r="D215" s="35">
        <v>0.23012714687471519</v>
      </c>
      <c r="E215" s="35">
        <v>1128.6500000000001</v>
      </c>
      <c r="F215" s="31">
        <v>6.25E-2</v>
      </c>
      <c r="G215" s="31">
        <v>1160</v>
      </c>
      <c r="H215" s="33">
        <v>1.6260163000000001E-2</v>
      </c>
      <c r="I215" s="36">
        <f t="shared" si="30"/>
        <v>-0.88434784784498011</v>
      </c>
      <c r="J215" s="36">
        <f t="shared" si="31"/>
        <v>0.18825423322521703</v>
      </c>
      <c r="K215" s="36">
        <f t="shared" si="32"/>
        <v>-0.91369259018265825</v>
      </c>
      <c r="L215" s="36">
        <f t="shared" si="33"/>
        <v>0.1804391993200426</v>
      </c>
      <c r="M215" s="36">
        <f t="shared" si="34"/>
        <v>3.3762739516387228</v>
      </c>
      <c r="N215" s="35">
        <v>6.75</v>
      </c>
      <c r="O215" s="31">
        <f t="shared" si="29"/>
        <v>11.3820274493914</v>
      </c>
      <c r="P215" s="31">
        <f t="shared" si="35"/>
        <v>0.4998112664238929</v>
      </c>
      <c r="Q215" s="33">
        <f t="shared" si="36"/>
        <v>3.3737260483612772</v>
      </c>
      <c r="R215" s="37">
        <f t="shared" si="37"/>
        <v>0</v>
      </c>
      <c r="S215" s="4"/>
    </row>
    <row r="216" spans="1:19" x14ac:dyDescent="0.25">
      <c r="A216" s="31">
        <f t="shared" si="38"/>
        <v>136</v>
      </c>
      <c r="B216" s="31">
        <v>15</v>
      </c>
      <c r="C216" s="31">
        <v>42</v>
      </c>
      <c r="D216" s="35">
        <v>0.23053770943314392</v>
      </c>
      <c r="E216" s="35">
        <v>1128.6500000000001</v>
      </c>
      <c r="F216" s="31">
        <v>6.25E-2</v>
      </c>
      <c r="G216" s="31">
        <v>1160</v>
      </c>
      <c r="H216" s="33">
        <v>0.109756098</v>
      </c>
      <c r="I216" s="36">
        <f t="shared" si="30"/>
        <v>-0.23071916315516333</v>
      </c>
      <c r="J216" s="36">
        <f t="shared" si="31"/>
        <v>0.40876649254622416</v>
      </c>
      <c r="K216" s="36">
        <f t="shared" si="32"/>
        <v>-0.30709505651941998</v>
      </c>
      <c r="L216" s="36">
        <f t="shared" si="33"/>
        <v>0.37938551017846378</v>
      </c>
      <c r="M216" s="36">
        <f t="shared" si="34"/>
        <v>24.27567002318392</v>
      </c>
      <c r="N216" s="35">
        <v>36.25</v>
      </c>
      <c r="O216" s="31">
        <f t="shared" si="29"/>
        <v>143.38457839367618</v>
      </c>
      <c r="P216" s="31">
        <f t="shared" si="35"/>
        <v>0.33032634418802981</v>
      </c>
      <c r="Q216" s="33">
        <f t="shared" si="36"/>
        <v>11.97432997681608</v>
      </c>
      <c r="R216" s="37">
        <f t="shared" si="37"/>
        <v>0</v>
      </c>
      <c r="S216" s="4"/>
    </row>
    <row r="217" spans="1:19" x14ac:dyDescent="0.25">
      <c r="A217" s="31">
        <f t="shared" si="38"/>
        <v>137</v>
      </c>
      <c r="B217" s="31">
        <v>16</v>
      </c>
      <c r="C217" s="31">
        <v>19</v>
      </c>
      <c r="D217" s="35">
        <v>0.23053770943314392</v>
      </c>
      <c r="E217" s="35">
        <v>1120.3</v>
      </c>
      <c r="F217" s="31">
        <v>6.25E-2</v>
      </c>
      <c r="G217" s="31">
        <v>1160</v>
      </c>
      <c r="H217" s="33">
        <v>1.2195121999999999E-2</v>
      </c>
      <c r="I217" s="36">
        <f t="shared" si="30"/>
        <v>-1.3251785730561396</v>
      </c>
      <c r="J217" s="36">
        <f t="shared" si="31"/>
        <v>9.2555965173773944E-2</v>
      </c>
      <c r="K217" s="36">
        <f t="shared" si="32"/>
        <v>-1.3506372041775585</v>
      </c>
      <c r="L217" s="36">
        <f t="shared" si="33"/>
        <v>8.8405838461727101E-2</v>
      </c>
      <c r="M217" s="36">
        <f t="shared" si="34"/>
        <v>1.2178090870996101</v>
      </c>
      <c r="N217" s="35">
        <v>2.65</v>
      </c>
      <c r="O217" s="31">
        <f t="shared" si="29"/>
        <v>2.051170810994452</v>
      </c>
      <c r="P217" s="31">
        <f t="shared" si="35"/>
        <v>0.54044940109448669</v>
      </c>
      <c r="Q217" s="33">
        <f t="shared" si="36"/>
        <v>1.4321909129003898</v>
      </c>
      <c r="R217" s="37">
        <f t="shared" si="37"/>
        <v>0</v>
      </c>
      <c r="S217" s="4"/>
    </row>
    <row r="218" spans="1:19" x14ac:dyDescent="0.25">
      <c r="A218" s="31">
        <f t="shared" si="38"/>
        <v>137</v>
      </c>
      <c r="B218" s="31">
        <v>16</v>
      </c>
      <c r="C218" s="31">
        <v>42</v>
      </c>
      <c r="D218" s="35">
        <v>0.2320093778287394</v>
      </c>
      <c r="E218" s="35">
        <v>1120.3</v>
      </c>
      <c r="F218" s="31">
        <v>6.25E-2</v>
      </c>
      <c r="G218" s="31">
        <v>1160</v>
      </c>
      <c r="H218" s="33">
        <v>0.105691057</v>
      </c>
      <c r="I218" s="36">
        <f t="shared" si="30"/>
        <v>-0.33639607623212153</v>
      </c>
      <c r="J218" s="36">
        <f t="shared" si="31"/>
        <v>0.36828610398649564</v>
      </c>
      <c r="K218" s="36">
        <f t="shared" si="32"/>
        <v>-0.4118226985619331</v>
      </c>
      <c r="L218" s="36">
        <f t="shared" si="33"/>
        <v>0.34023469147068008</v>
      </c>
      <c r="M218" s="36">
        <f t="shared" si="34"/>
        <v>20.517171229072744</v>
      </c>
      <c r="N218" s="35">
        <v>30.8</v>
      </c>
      <c r="O218" s="31">
        <f t="shared" si="29"/>
        <v>105.73656753220935</v>
      </c>
      <c r="P218" s="31">
        <f t="shared" si="35"/>
        <v>0.33385807697815767</v>
      </c>
      <c r="Q218" s="33">
        <f t="shared" si="36"/>
        <v>10.282828770927257</v>
      </c>
      <c r="R218" s="37">
        <f t="shared" si="37"/>
        <v>0</v>
      </c>
      <c r="S218" s="4"/>
    </row>
    <row r="219" spans="1:19" x14ac:dyDescent="0.25">
      <c r="A219" s="31">
        <f t="shared" si="38"/>
        <v>138</v>
      </c>
      <c r="B219" s="31">
        <v>17</v>
      </c>
      <c r="C219" s="31">
        <v>19</v>
      </c>
      <c r="D219" s="35">
        <v>0.2320093778287394</v>
      </c>
      <c r="E219" s="35">
        <v>1110.95</v>
      </c>
      <c r="F219" s="31">
        <v>6.25E-2</v>
      </c>
      <c r="G219" s="31">
        <v>1160</v>
      </c>
      <c r="H219" s="33">
        <v>8.1300810000000008E-3</v>
      </c>
      <c r="I219" s="36">
        <f t="shared" si="30"/>
        <v>-2.0305165804548206</v>
      </c>
      <c r="J219" s="36">
        <f t="shared" si="31"/>
        <v>2.115202877094928E-2</v>
      </c>
      <c r="K219" s="36">
        <f t="shared" si="32"/>
        <v>-2.0514361611624343</v>
      </c>
      <c r="L219" s="36">
        <f t="shared" si="33"/>
        <v>2.0112245278784278E-2</v>
      </c>
      <c r="M219" s="36">
        <f t="shared" si="34"/>
        <v>0.18049360660441138</v>
      </c>
      <c r="N219" s="35">
        <v>0.9</v>
      </c>
      <c r="O219" s="31">
        <f t="shared" si="29"/>
        <v>0.51768945013712753</v>
      </c>
      <c r="P219" s="31">
        <f t="shared" si="35"/>
        <v>0.79945154821732067</v>
      </c>
      <c r="Q219" s="33">
        <f t="shared" si="36"/>
        <v>0.71950639339558864</v>
      </c>
      <c r="R219" s="37">
        <f t="shared" si="37"/>
        <v>0</v>
      </c>
      <c r="S219" s="4"/>
    </row>
    <row r="220" spans="1:19" x14ac:dyDescent="0.25">
      <c r="A220" s="31">
        <f t="shared" si="38"/>
        <v>138</v>
      </c>
      <c r="B220" s="31">
        <v>17</v>
      </c>
      <c r="C220" s="31">
        <v>42</v>
      </c>
      <c r="D220" s="35">
        <v>0.23184067025555574</v>
      </c>
      <c r="E220" s="35">
        <v>1110.95</v>
      </c>
      <c r="F220" s="31">
        <v>6.25E-2</v>
      </c>
      <c r="G220" s="31">
        <v>1160</v>
      </c>
      <c r="H220" s="33">
        <v>0.101626016</v>
      </c>
      <c r="I220" s="36">
        <f t="shared" si="30"/>
        <v>-0.46167696173365069</v>
      </c>
      <c r="J220" s="36">
        <f t="shared" si="31"/>
        <v>0.32215649732039742</v>
      </c>
      <c r="K220" s="36">
        <f t="shared" si="32"/>
        <v>-0.53558506788701754</v>
      </c>
      <c r="L220" s="36">
        <f t="shared" si="33"/>
        <v>0.29612267545912363</v>
      </c>
      <c r="M220" s="36">
        <f t="shared" si="34"/>
        <v>16.572340991560338</v>
      </c>
      <c r="N220" s="35">
        <v>24.7</v>
      </c>
      <c r="O220" s="31">
        <f t="shared" si="29"/>
        <v>66.058840957470366</v>
      </c>
      <c r="P220" s="31">
        <f t="shared" si="35"/>
        <v>0.32905502058460168</v>
      </c>
      <c r="Q220" s="33">
        <f t="shared" si="36"/>
        <v>8.1276590084396609</v>
      </c>
      <c r="R220" s="37">
        <f t="shared" si="37"/>
        <v>0</v>
      </c>
      <c r="S220" s="4"/>
    </row>
    <row r="221" spans="1:19" x14ac:dyDescent="0.25">
      <c r="A221" s="31">
        <f t="shared" si="38"/>
        <v>139</v>
      </c>
      <c r="B221" s="31">
        <v>18</v>
      </c>
      <c r="C221" s="31">
        <v>19</v>
      </c>
      <c r="D221" s="35">
        <v>0.23184067025555574</v>
      </c>
      <c r="E221" s="35">
        <v>1115.1500000000001</v>
      </c>
      <c r="F221" s="31">
        <v>6.25E-2</v>
      </c>
      <c r="G221" s="31">
        <v>1160</v>
      </c>
      <c r="H221" s="33">
        <v>4.0650410000000001E-3</v>
      </c>
      <c r="I221" s="36">
        <f t="shared" si="30"/>
        <v>-2.6429959563687557</v>
      </c>
      <c r="J221" s="36">
        <f t="shared" si="31"/>
        <v>4.1088008340188706E-3</v>
      </c>
      <c r="K221" s="36">
        <f t="shared" si="32"/>
        <v>-2.6577775782539592</v>
      </c>
      <c r="L221" s="36">
        <f t="shared" si="33"/>
        <v>3.932889298675842E-3</v>
      </c>
      <c r="M221" s="36">
        <f t="shared" si="34"/>
        <v>2.0936599691295577E-2</v>
      </c>
      <c r="N221" s="35">
        <v>0.45</v>
      </c>
      <c r="O221" s="31">
        <f t="shared" si="29"/>
        <v>0.18409540148446754</v>
      </c>
      <c r="P221" s="31">
        <f t="shared" si="35"/>
        <v>0.95347422290823203</v>
      </c>
      <c r="Q221" s="33">
        <f t="shared" si="36"/>
        <v>0.42906340030870443</v>
      </c>
      <c r="R221" s="37">
        <f t="shared" si="37"/>
        <v>0</v>
      </c>
      <c r="S221" s="4"/>
    </row>
    <row r="222" spans="1:19" x14ac:dyDescent="0.25">
      <c r="A222" s="31">
        <f t="shared" si="38"/>
        <v>139</v>
      </c>
      <c r="B222" s="31">
        <v>18</v>
      </c>
      <c r="C222" s="31">
        <v>42</v>
      </c>
      <c r="D222" s="35">
        <v>0.22500655971150066</v>
      </c>
      <c r="E222" s="35">
        <v>1115.1500000000001</v>
      </c>
      <c r="F222" s="31">
        <v>6.25E-2</v>
      </c>
      <c r="G222" s="31">
        <v>1160</v>
      </c>
      <c r="H222" s="33">
        <v>9.7560975999999994E-2</v>
      </c>
      <c r="I222" s="36">
        <f t="shared" si="30"/>
        <v>-0.43915419286060958</v>
      </c>
      <c r="J222" s="36">
        <f t="shared" si="31"/>
        <v>0.33027490689496714</v>
      </c>
      <c r="K222" s="36">
        <f t="shared" si="32"/>
        <v>-0.50943443476068673</v>
      </c>
      <c r="L222" s="36">
        <f t="shared" si="33"/>
        <v>0.3052238723715196</v>
      </c>
      <c r="M222" s="36">
        <f t="shared" si="34"/>
        <v>16.398702386023615</v>
      </c>
      <c r="N222" s="35">
        <v>24.3</v>
      </c>
      <c r="O222" s="31">
        <f t="shared" si="29"/>
        <v>62.430503984628928</v>
      </c>
      <c r="P222" s="31">
        <f t="shared" si="35"/>
        <v>0.32515628041055084</v>
      </c>
      <c r="Q222" s="33">
        <f t="shared" si="36"/>
        <v>7.9012976139763857</v>
      </c>
      <c r="R222" s="37">
        <f t="shared" si="37"/>
        <v>0</v>
      </c>
      <c r="S222" s="4"/>
    </row>
    <row r="223" spans="1:19" x14ac:dyDescent="0.25">
      <c r="A223" s="31">
        <f t="shared" si="38"/>
        <v>140</v>
      </c>
      <c r="B223" s="31">
        <v>19</v>
      </c>
      <c r="C223" s="31">
        <v>42</v>
      </c>
      <c r="D223" s="35">
        <v>0.22451125107779746</v>
      </c>
      <c r="E223" s="35">
        <v>1110.6500000000001</v>
      </c>
      <c r="F223" s="31">
        <v>6.25E-2</v>
      </c>
      <c r="G223" s="31">
        <v>1160</v>
      </c>
      <c r="H223" s="33">
        <v>9.3495935000000002E-2</v>
      </c>
      <c r="I223" s="36">
        <f t="shared" si="30"/>
        <v>-0.51384161739924561</v>
      </c>
      <c r="J223" s="36">
        <f t="shared" si="31"/>
        <v>0.3036813642185886</v>
      </c>
      <c r="K223" s="36">
        <f t="shared" si="32"/>
        <v>-0.58249065837147151</v>
      </c>
      <c r="L223" s="36">
        <f t="shared" si="33"/>
        <v>0.28011811600409386</v>
      </c>
      <c r="M223" s="36">
        <f t="shared" si="34"/>
        <v>14.239923797530366</v>
      </c>
      <c r="N223" s="35">
        <v>20.55</v>
      </c>
      <c r="O223" s="31">
        <f t="shared" si="29"/>
        <v>39.817061680973602</v>
      </c>
      <c r="P223" s="31">
        <f t="shared" si="35"/>
        <v>0.30705966921993355</v>
      </c>
      <c r="Q223" s="33">
        <f t="shared" si="36"/>
        <v>6.3100762024696344</v>
      </c>
      <c r="R223" s="37">
        <f t="shared" si="37"/>
        <v>0</v>
      </c>
      <c r="S223" s="4"/>
    </row>
    <row r="224" spans="1:19" x14ac:dyDescent="0.25">
      <c r="A224" s="31">
        <f t="shared" si="38"/>
        <v>140</v>
      </c>
      <c r="B224" s="31">
        <v>19</v>
      </c>
      <c r="C224" s="31">
        <v>60</v>
      </c>
      <c r="D224" s="35">
        <v>0.22451125107779746</v>
      </c>
      <c r="E224" s="35">
        <v>1110.6500000000001</v>
      </c>
      <c r="F224" s="31">
        <v>6.25E-2</v>
      </c>
      <c r="G224" s="31">
        <v>1160</v>
      </c>
      <c r="H224" s="33">
        <v>0.16666666699999999</v>
      </c>
      <c r="I224" s="36">
        <f t="shared" si="30"/>
        <v>-0.31484421917877692</v>
      </c>
      <c r="J224" s="36">
        <f t="shared" si="31"/>
        <v>0.37643996787945078</v>
      </c>
      <c r="K224" s="36">
        <f t="shared" si="32"/>
        <v>-0.40650055371284721</v>
      </c>
      <c r="L224" s="36">
        <f t="shared" si="33"/>
        <v>0.34218742510617056</v>
      </c>
      <c r="M224" s="36">
        <f t="shared" si="34"/>
        <v>25.268941278246473</v>
      </c>
      <c r="N224" s="35">
        <v>33.450000000000003</v>
      </c>
      <c r="O224" s="31">
        <f t="shared" si="29"/>
        <v>66.929721808779504</v>
      </c>
      <c r="P224" s="31">
        <f t="shared" si="35"/>
        <v>0.24457574653971687</v>
      </c>
      <c r="Q224" s="33">
        <f t="shared" si="36"/>
        <v>8.18105872175353</v>
      </c>
      <c r="R224" s="37">
        <f t="shared" si="37"/>
        <v>0</v>
      </c>
      <c r="S224" s="4"/>
    </row>
    <row r="225" spans="1:19" x14ac:dyDescent="0.25">
      <c r="A225" s="31">
        <f t="shared" si="38"/>
        <v>141</v>
      </c>
      <c r="B225" s="31">
        <v>20</v>
      </c>
      <c r="C225" s="31">
        <v>42</v>
      </c>
      <c r="D225" s="35">
        <v>0.22451125107779746</v>
      </c>
      <c r="E225" s="35">
        <v>1129.8499999999999</v>
      </c>
      <c r="F225" s="31">
        <v>6.25E-2</v>
      </c>
      <c r="G225" s="31">
        <v>1160</v>
      </c>
      <c r="H225" s="33">
        <v>8.9430893999999997E-2</v>
      </c>
      <c r="I225" s="36">
        <f t="shared" si="30"/>
        <v>-0.27542112422746534</v>
      </c>
      <c r="J225" s="36">
        <f t="shared" si="31"/>
        <v>0.39149635832131313</v>
      </c>
      <c r="K225" s="36">
        <f t="shared" si="32"/>
        <v>-0.34256121067160072</v>
      </c>
      <c r="L225" s="36">
        <f t="shared" si="33"/>
        <v>0.36596429380009843</v>
      </c>
      <c r="M225" s="36">
        <f t="shared" si="34"/>
        <v>20.179777892677805</v>
      </c>
      <c r="N225" s="35">
        <v>24.85</v>
      </c>
      <c r="O225" s="31">
        <f t="shared" si="29"/>
        <v>21.810974531720976</v>
      </c>
      <c r="P225" s="31">
        <f t="shared" si="35"/>
        <v>0.18793650331276443</v>
      </c>
      <c r="Q225" s="33">
        <f t="shared" si="36"/>
        <v>4.6702221073221963</v>
      </c>
      <c r="R225" s="37">
        <f t="shared" si="37"/>
        <v>0</v>
      </c>
      <c r="S225" s="4"/>
    </row>
    <row r="226" spans="1:19" x14ac:dyDescent="0.25">
      <c r="A226" s="31">
        <f t="shared" si="38"/>
        <v>141</v>
      </c>
      <c r="B226" s="31">
        <v>20</v>
      </c>
      <c r="C226" s="31">
        <v>60</v>
      </c>
      <c r="D226" s="35">
        <v>0.22313775084139331</v>
      </c>
      <c r="E226" s="35">
        <v>1129.8499999999999</v>
      </c>
      <c r="F226" s="31">
        <v>6.25E-2</v>
      </c>
      <c r="G226" s="31">
        <v>1160</v>
      </c>
      <c r="H226" s="33">
        <v>0.162601626</v>
      </c>
      <c r="I226" s="36">
        <f t="shared" si="30"/>
        <v>-0.13475007132272793</v>
      </c>
      <c r="J226" s="36">
        <f t="shared" si="31"/>
        <v>0.44640474149395448</v>
      </c>
      <c r="K226" s="36">
        <f t="shared" si="32"/>
        <v>-0.22472789681646596</v>
      </c>
      <c r="L226" s="36">
        <f t="shared" si="33"/>
        <v>0.41109548055969536</v>
      </c>
      <c r="M226" s="36">
        <f t="shared" si="34"/>
        <v>32.321345228063308</v>
      </c>
      <c r="N226" s="35">
        <v>38.200000000000003</v>
      </c>
      <c r="O226" s="31">
        <f t="shared" si="29"/>
        <v>34.558581927614078</v>
      </c>
      <c r="P226" s="31">
        <f t="shared" si="35"/>
        <v>0.15389148617635326</v>
      </c>
      <c r="Q226" s="33">
        <f t="shared" si="36"/>
        <v>5.8786547719366951</v>
      </c>
      <c r="R226" s="37">
        <f t="shared" si="37"/>
        <v>0</v>
      </c>
      <c r="S226" s="4"/>
    </row>
    <row r="227" spans="1:19" x14ac:dyDescent="0.25">
      <c r="A227" s="31">
        <f t="shared" si="38"/>
        <v>142</v>
      </c>
      <c r="B227" s="31">
        <v>21</v>
      </c>
      <c r="C227" s="31">
        <v>42</v>
      </c>
      <c r="D227" s="35">
        <v>0.22313775084139331</v>
      </c>
      <c r="E227" s="35">
        <v>1151.4000000000001</v>
      </c>
      <c r="F227" s="31">
        <v>6.25E-2</v>
      </c>
      <c r="G227" s="31">
        <v>1160</v>
      </c>
      <c r="H227" s="33">
        <v>8.5365854000000005E-2</v>
      </c>
      <c r="I227" s="36">
        <f t="shared" si="30"/>
        <v>2.9383190270953357E-4</v>
      </c>
      <c r="J227" s="36">
        <f t="shared" si="31"/>
        <v>0.50011722196763486</v>
      </c>
      <c r="K227" s="36">
        <f t="shared" si="32"/>
        <v>-6.4901296632572797E-2</v>
      </c>
      <c r="L227" s="36">
        <f t="shared" si="33"/>
        <v>0.47412629410459817</v>
      </c>
      <c r="M227" s="36">
        <f t="shared" si="34"/>
        <v>28.77503333204379</v>
      </c>
      <c r="N227" s="35">
        <v>27.7</v>
      </c>
      <c r="O227" s="31">
        <f t="shared" si="29"/>
        <v>1.1556966650051759</v>
      </c>
      <c r="P227" s="31">
        <f t="shared" si="35"/>
        <v>3.8809867582808341E-2</v>
      </c>
      <c r="Q227" s="33">
        <f t="shared" si="36"/>
        <v>-1.075033332043791</v>
      </c>
      <c r="R227" s="37">
        <f t="shared" si="37"/>
        <v>1</v>
      </c>
      <c r="S227" s="4"/>
    </row>
    <row r="228" spans="1:19" x14ac:dyDescent="0.25">
      <c r="A228" s="31">
        <f t="shared" si="38"/>
        <v>142</v>
      </c>
      <c r="B228" s="31">
        <v>21</v>
      </c>
      <c r="C228" s="31">
        <v>60</v>
      </c>
      <c r="D228" s="35">
        <v>0.22424566533108281</v>
      </c>
      <c r="E228" s="35">
        <v>1151.4000000000001</v>
      </c>
      <c r="F228" s="31">
        <v>6.25E-2</v>
      </c>
      <c r="G228" s="31">
        <v>1160</v>
      </c>
      <c r="H228" s="33">
        <v>0.15853658500000001</v>
      </c>
      <c r="I228" s="36">
        <f t="shared" si="30"/>
        <v>7.2274921322863991E-2</v>
      </c>
      <c r="J228" s="36">
        <f t="shared" si="31"/>
        <v>0.5288084388124602</v>
      </c>
      <c r="K228" s="36">
        <f t="shared" si="32"/>
        <v>-1.7012196937148838E-2</v>
      </c>
      <c r="L228" s="36">
        <f t="shared" si="33"/>
        <v>0.49321344271590478</v>
      </c>
      <c r="M228" s="36">
        <f t="shared" si="34"/>
        <v>42.383397124818998</v>
      </c>
      <c r="N228" s="35">
        <v>39.25</v>
      </c>
      <c r="O228" s="31">
        <f t="shared" si="29"/>
        <v>9.8181775418239656</v>
      </c>
      <c r="P228" s="31">
        <f t="shared" si="35"/>
        <v>7.983177388073881E-2</v>
      </c>
      <c r="Q228" s="33">
        <f t="shared" si="36"/>
        <v>-3.1333971248189982</v>
      </c>
      <c r="R228" s="37">
        <f t="shared" si="37"/>
        <v>1</v>
      </c>
      <c r="S228" s="4"/>
    </row>
    <row r="229" spans="1:19" x14ac:dyDescent="0.25">
      <c r="A229" s="31">
        <f t="shared" si="38"/>
        <v>143</v>
      </c>
      <c r="B229" s="31">
        <v>22</v>
      </c>
      <c r="C229" s="31">
        <v>42</v>
      </c>
      <c r="D229" s="35">
        <v>0.22424566533108281</v>
      </c>
      <c r="E229" s="35">
        <v>1186</v>
      </c>
      <c r="F229" s="31">
        <v>6.25E-2</v>
      </c>
      <c r="G229" s="31">
        <v>1160</v>
      </c>
      <c r="H229" s="33">
        <v>8.1300813E-2</v>
      </c>
      <c r="I229" s="36">
        <f t="shared" si="30"/>
        <v>0.4581142272943895</v>
      </c>
      <c r="J229" s="36">
        <f t="shared" si="31"/>
        <v>0.67656481101036126</v>
      </c>
      <c r="K229" s="36">
        <f t="shared" si="32"/>
        <v>0.3941743937776967</v>
      </c>
      <c r="L229" s="36">
        <f t="shared" si="33"/>
        <v>0.65327385535547833</v>
      </c>
      <c r="M229" s="36">
        <f t="shared" si="34"/>
        <v>48.449025099401069</v>
      </c>
      <c r="N229" s="35">
        <v>47.1</v>
      </c>
      <c r="O229" s="31">
        <f t="shared" si="29"/>
        <v>1.8198687188140612</v>
      </c>
      <c r="P229" s="31">
        <f t="shared" si="35"/>
        <v>2.8641721855649001E-2</v>
      </c>
      <c r="Q229" s="33">
        <f t="shared" si="36"/>
        <v>-1.349025099401068</v>
      </c>
      <c r="R229" s="37">
        <f t="shared" si="37"/>
        <v>1</v>
      </c>
      <c r="S229" s="4"/>
    </row>
    <row r="230" spans="1:19" x14ac:dyDescent="0.25">
      <c r="A230" s="31">
        <f t="shared" si="38"/>
        <v>143</v>
      </c>
      <c r="B230" s="31">
        <v>22</v>
      </c>
      <c r="C230" s="31">
        <v>60</v>
      </c>
      <c r="D230" s="35">
        <v>0.22556052528340967</v>
      </c>
      <c r="E230" s="35">
        <v>1186</v>
      </c>
      <c r="F230" s="31">
        <v>6.25E-2</v>
      </c>
      <c r="G230" s="31">
        <v>1160</v>
      </c>
      <c r="H230" s="33">
        <v>0.15447154499999999</v>
      </c>
      <c r="I230" s="36">
        <f t="shared" si="30"/>
        <v>0.40326707054637329</v>
      </c>
      <c r="J230" s="36">
        <f t="shared" si="31"/>
        <v>0.65662411817820876</v>
      </c>
      <c r="K230" s="36">
        <f t="shared" si="32"/>
        <v>0.31461531454703973</v>
      </c>
      <c r="L230" s="36">
        <f t="shared" si="33"/>
        <v>0.62347312503956198</v>
      </c>
      <c r="M230" s="36">
        <f t="shared" si="34"/>
        <v>62.476173793736166</v>
      </c>
      <c r="N230" s="35">
        <v>58.7</v>
      </c>
      <c r="O230" s="31">
        <f t="shared" si="29"/>
        <v>14.259488520499765</v>
      </c>
      <c r="P230" s="31">
        <f t="shared" si="35"/>
        <v>6.4330047593461032E-2</v>
      </c>
      <c r="Q230" s="33">
        <f t="shared" si="36"/>
        <v>-3.776173793736163</v>
      </c>
      <c r="R230" s="37">
        <f t="shared" si="37"/>
        <v>1</v>
      </c>
      <c r="S230" s="4"/>
    </row>
    <row r="231" spans="1:19" x14ac:dyDescent="0.25">
      <c r="A231" s="31">
        <f t="shared" si="38"/>
        <v>144</v>
      </c>
      <c r="B231" s="31">
        <v>23</v>
      </c>
      <c r="C231" s="31">
        <v>42</v>
      </c>
      <c r="D231" s="35">
        <v>0.22556052528340967</v>
      </c>
      <c r="E231" s="35">
        <v>1192.3499999999999</v>
      </c>
      <c r="F231" s="31">
        <v>6.25E-2</v>
      </c>
      <c r="G231" s="31">
        <v>1160</v>
      </c>
      <c r="H231" s="33">
        <v>7.7235771999999994E-2</v>
      </c>
      <c r="I231" s="36">
        <f t="shared" si="30"/>
        <v>0.54714007634503758</v>
      </c>
      <c r="J231" s="36">
        <f t="shared" si="31"/>
        <v>0.70785874952904848</v>
      </c>
      <c r="K231" s="36">
        <f t="shared" si="32"/>
        <v>0.48445381871671916</v>
      </c>
      <c r="L231" s="36">
        <f t="shared" si="33"/>
        <v>0.6859680842873187</v>
      </c>
      <c r="M231" s="36">
        <f t="shared" si="34"/>
        <v>52.124288482967131</v>
      </c>
      <c r="N231" s="35">
        <v>52.15</v>
      </c>
      <c r="O231" s="31">
        <f t="shared" si="29"/>
        <v>6.6108210813143285E-4</v>
      </c>
      <c r="P231" s="31">
        <f t="shared" si="35"/>
        <v>4.9303004856888686E-4</v>
      </c>
      <c r="Q231" s="33">
        <f t="shared" si="36"/>
        <v>2.5711517032867448E-2</v>
      </c>
      <c r="R231" s="37">
        <f t="shared" si="37"/>
        <v>0</v>
      </c>
      <c r="S231" s="4"/>
    </row>
    <row r="232" spans="1:19" x14ac:dyDescent="0.25">
      <c r="A232" s="31">
        <f t="shared" si="38"/>
        <v>144</v>
      </c>
      <c r="B232" s="31">
        <v>23</v>
      </c>
      <c r="C232" s="31">
        <v>60</v>
      </c>
      <c r="D232" s="35">
        <v>0.22781066102169323</v>
      </c>
      <c r="E232" s="35">
        <v>1192.3499999999999</v>
      </c>
      <c r="F232" s="31">
        <v>6.25E-2</v>
      </c>
      <c r="G232" s="31">
        <v>1160</v>
      </c>
      <c r="H232" s="33">
        <v>0.150406504</v>
      </c>
      <c r="I232" s="36">
        <f t="shared" si="30"/>
        <v>0.46190550804888736</v>
      </c>
      <c r="J232" s="36">
        <f t="shared" si="31"/>
        <v>0.67792545804503479</v>
      </c>
      <c r="K232" s="36">
        <f t="shared" si="32"/>
        <v>0.37355534555438907</v>
      </c>
      <c r="L232" s="36">
        <f t="shared" si="33"/>
        <v>0.64563241920550452</v>
      </c>
      <c r="M232" s="36">
        <f t="shared" si="34"/>
        <v>66.398106659209702</v>
      </c>
      <c r="N232" s="35">
        <v>61.95</v>
      </c>
      <c r="O232" s="31">
        <f t="shared" si="29"/>
        <v>19.785652851705674</v>
      </c>
      <c r="P232" s="31">
        <f t="shared" si="35"/>
        <v>7.1801560277799825E-2</v>
      </c>
      <c r="Q232" s="33">
        <f t="shared" si="36"/>
        <v>-4.4481066592096994</v>
      </c>
      <c r="R232" s="37">
        <f t="shared" si="37"/>
        <v>1</v>
      </c>
      <c r="S232" s="4"/>
    </row>
    <row r="233" spans="1:19" x14ac:dyDescent="0.25">
      <c r="A233" s="31">
        <f t="shared" si="38"/>
        <v>145</v>
      </c>
      <c r="B233" s="31">
        <v>24</v>
      </c>
      <c r="C233" s="31">
        <v>42</v>
      </c>
      <c r="D233" s="35">
        <v>0.22781066102169323</v>
      </c>
      <c r="E233" s="35">
        <v>1168.3499999999999</v>
      </c>
      <c r="F233" s="31">
        <v>6.25E-2</v>
      </c>
      <c r="G233" s="31">
        <v>1160</v>
      </c>
      <c r="H233" s="33">
        <v>7.3170732000000002E-2</v>
      </c>
      <c r="I233" s="36">
        <f t="shared" si="30"/>
        <v>0.22141670905122141</v>
      </c>
      <c r="J233" s="36">
        <f t="shared" si="31"/>
        <v>0.58761600833093597</v>
      </c>
      <c r="K233" s="36">
        <f t="shared" si="32"/>
        <v>0.15979372227894251</v>
      </c>
      <c r="L233" s="36">
        <f t="shared" si="33"/>
        <v>0.56347821528322961</v>
      </c>
      <c r="M233" s="36">
        <f t="shared" si="34"/>
        <v>35.888792216771435</v>
      </c>
      <c r="N233" s="35">
        <v>37</v>
      </c>
      <c r="O233" s="31">
        <f t="shared" si="29"/>
        <v>1.2347827375077414</v>
      </c>
      <c r="P233" s="31">
        <f t="shared" si="35"/>
        <v>3.0032642789961216E-2</v>
      </c>
      <c r="Q233" s="33">
        <f t="shared" si="36"/>
        <v>1.1112077832285649</v>
      </c>
      <c r="R233" s="37">
        <f t="shared" si="37"/>
        <v>0</v>
      </c>
      <c r="S233" s="4"/>
    </row>
    <row r="234" spans="1:19" x14ac:dyDescent="0.25">
      <c r="A234" s="31">
        <f t="shared" si="38"/>
        <v>145</v>
      </c>
      <c r="B234" s="31">
        <v>24</v>
      </c>
      <c r="C234" s="31">
        <v>60</v>
      </c>
      <c r="D234" s="35">
        <v>0.22746339459123557</v>
      </c>
      <c r="E234" s="35">
        <v>1168.3499999999999</v>
      </c>
      <c r="F234" s="31">
        <v>6.25E-2</v>
      </c>
      <c r="G234" s="31">
        <v>1160</v>
      </c>
      <c r="H234" s="33">
        <v>0.146341463</v>
      </c>
      <c r="I234" s="36">
        <f t="shared" si="30"/>
        <v>0.23104760203285055</v>
      </c>
      <c r="J234" s="36">
        <f t="shared" si="31"/>
        <v>0.59136108937148113</v>
      </c>
      <c r="K234" s="36">
        <f t="shared" si="32"/>
        <v>0.14403238407669663</v>
      </c>
      <c r="L234" s="36">
        <f t="shared" si="33"/>
        <v>0.55726255127324953</v>
      </c>
      <c r="M234" s="36">
        <f t="shared" si="34"/>
        <v>50.377632766271745</v>
      </c>
      <c r="N234" s="35">
        <v>51</v>
      </c>
      <c r="O234" s="31">
        <f t="shared" si="29"/>
        <v>0.38734097361856051</v>
      </c>
      <c r="P234" s="31">
        <f t="shared" si="35"/>
        <v>1.2203279092710883E-2</v>
      </c>
      <c r="Q234" s="33">
        <f t="shared" si="36"/>
        <v>0.62236723372825509</v>
      </c>
      <c r="R234" s="37">
        <f t="shared" si="37"/>
        <v>0</v>
      </c>
      <c r="S234" s="4"/>
    </row>
    <row r="235" spans="1:19" x14ac:dyDescent="0.25">
      <c r="A235" s="31">
        <f t="shared" si="38"/>
        <v>146</v>
      </c>
      <c r="B235" s="31">
        <v>25</v>
      </c>
      <c r="C235" s="31">
        <v>42</v>
      </c>
      <c r="D235" s="35">
        <v>0.22746339459123557</v>
      </c>
      <c r="E235" s="35">
        <v>1176.95</v>
      </c>
      <c r="F235" s="31">
        <v>6.25E-2</v>
      </c>
      <c r="G235" s="31">
        <v>1160</v>
      </c>
      <c r="H235" s="33">
        <v>6.9105690999999997E-2</v>
      </c>
      <c r="I235" s="36">
        <f t="shared" si="30"/>
        <v>0.34472829990389153</v>
      </c>
      <c r="J235" s="36">
        <f t="shared" si="31"/>
        <v>0.63485067971328324</v>
      </c>
      <c r="K235" s="36">
        <f t="shared" si="32"/>
        <v>0.28493281073224208</v>
      </c>
      <c r="L235" s="36">
        <f t="shared" si="33"/>
        <v>0.61215219094560747</v>
      </c>
      <c r="M235" s="36">
        <f t="shared" si="34"/>
        <v>40.151334218277839</v>
      </c>
      <c r="N235" s="35">
        <v>42.2</v>
      </c>
      <c r="O235" s="31">
        <f t="shared" si="29"/>
        <v>4.197031485199286</v>
      </c>
      <c r="P235" s="31">
        <f t="shared" si="35"/>
        <v>4.854658250526455E-2</v>
      </c>
      <c r="Q235" s="33">
        <f t="shared" si="36"/>
        <v>2.0486657817221641</v>
      </c>
      <c r="R235" s="37">
        <f t="shared" si="37"/>
        <v>0</v>
      </c>
      <c r="S235" s="4"/>
    </row>
    <row r="236" spans="1:19" x14ac:dyDescent="0.25">
      <c r="A236" s="31">
        <f t="shared" si="38"/>
        <v>147</v>
      </c>
      <c r="B236" s="31">
        <v>26</v>
      </c>
      <c r="C236" s="31">
        <v>42</v>
      </c>
      <c r="D236" s="35">
        <v>0.22782981686111101</v>
      </c>
      <c r="E236" s="35">
        <v>1192.5999999999999</v>
      </c>
      <c r="F236" s="31">
        <v>6.25E-2</v>
      </c>
      <c r="G236" s="31">
        <v>1160</v>
      </c>
      <c r="H236" s="33">
        <v>6.5040650000000005E-2</v>
      </c>
      <c r="I236" s="36">
        <f t="shared" si="30"/>
        <v>0.57602025385097688</v>
      </c>
      <c r="J236" s="36">
        <f t="shared" si="31"/>
        <v>0.71769925416322011</v>
      </c>
      <c r="K236" s="36">
        <f t="shared" si="32"/>
        <v>0.51791665972369882</v>
      </c>
      <c r="L236" s="36">
        <f t="shared" si="33"/>
        <v>0.69774179108204448</v>
      </c>
      <c r="M236" s="36">
        <f t="shared" si="34"/>
        <v>49.831139108627212</v>
      </c>
      <c r="N236" s="35">
        <v>51.3</v>
      </c>
      <c r="O236" s="31">
        <f t="shared" si="29"/>
        <v>2.1575523182044516</v>
      </c>
      <c r="P236" s="31">
        <f t="shared" si="35"/>
        <v>2.8632765913699509E-2</v>
      </c>
      <c r="Q236" s="33">
        <f t="shared" si="36"/>
        <v>1.4688608913727847</v>
      </c>
      <c r="R236" s="37">
        <f t="shared" si="37"/>
        <v>0</v>
      </c>
      <c r="S236" s="4"/>
    </row>
    <row r="237" spans="1:19" x14ac:dyDescent="0.25">
      <c r="A237" s="31">
        <f t="shared" si="38"/>
        <v>148</v>
      </c>
      <c r="B237" s="31">
        <v>27</v>
      </c>
      <c r="C237" s="31">
        <v>42</v>
      </c>
      <c r="D237" s="35">
        <v>0.21917912466278633</v>
      </c>
      <c r="E237" s="35">
        <v>1184.2</v>
      </c>
      <c r="F237" s="31">
        <v>6.25E-2</v>
      </c>
      <c r="G237" s="31">
        <v>1160</v>
      </c>
      <c r="H237" s="33">
        <v>6.097561E-2</v>
      </c>
      <c r="I237" s="36">
        <f t="shared" si="30"/>
        <v>0.47897020742024915</v>
      </c>
      <c r="J237" s="36">
        <f t="shared" si="31"/>
        <v>0.68402008828607097</v>
      </c>
      <c r="K237" s="36">
        <f t="shared" si="32"/>
        <v>0.4248477802127083</v>
      </c>
      <c r="L237" s="36">
        <f t="shared" si="33"/>
        <v>0.66452617796044666</v>
      </c>
      <c r="M237" s="36">
        <f t="shared" si="34"/>
        <v>42.098323439204705</v>
      </c>
      <c r="N237" s="35">
        <v>45.5</v>
      </c>
      <c r="O237" s="31">
        <f t="shared" si="29"/>
        <v>11.571403424264105</v>
      </c>
      <c r="P237" s="31">
        <f t="shared" si="35"/>
        <v>7.476212221528121E-2</v>
      </c>
      <c r="Q237" s="33">
        <f t="shared" si="36"/>
        <v>3.4016765607952948</v>
      </c>
      <c r="R237" s="37">
        <f t="shared" si="37"/>
        <v>0</v>
      </c>
      <c r="S237" s="4"/>
    </row>
    <row r="238" spans="1:19" x14ac:dyDescent="0.25">
      <c r="A238" s="31">
        <f t="shared" si="38"/>
        <v>149</v>
      </c>
      <c r="B238" s="31">
        <v>28</v>
      </c>
      <c r="C238" s="31">
        <v>42</v>
      </c>
      <c r="D238" s="35">
        <v>0.21963051701288913</v>
      </c>
      <c r="E238" s="35">
        <v>1217.7</v>
      </c>
      <c r="F238" s="31">
        <v>6.25E-2</v>
      </c>
      <c r="G238" s="31">
        <v>1160</v>
      </c>
      <c r="H238" s="33">
        <v>5.6910569000000001E-2</v>
      </c>
      <c r="I238" s="36">
        <f t="shared" si="30"/>
        <v>1.0205828493108531</v>
      </c>
      <c r="J238" s="36">
        <f t="shared" si="31"/>
        <v>0.84627394073838924</v>
      </c>
      <c r="K238" s="36">
        <f t="shared" si="32"/>
        <v>0.96818793338760245</v>
      </c>
      <c r="L238" s="36">
        <f t="shared" si="33"/>
        <v>0.83352473993861287</v>
      </c>
      <c r="M238" s="36">
        <f t="shared" si="34"/>
        <v>67.052106826828435</v>
      </c>
      <c r="N238" s="35">
        <v>68.2</v>
      </c>
      <c r="O238" s="31">
        <f t="shared" si="29"/>
        <v>1.3176587370138904</v>
      </c>
      <c r="P238" s="31">
        <f t="shared" si="35"/>
        <v>1.6831278198996592E-2</v>
      </c>
      <c r="Q238" s="33">
        <f t="shared" si="36"/>
        <v>1.1478931731715676</v>
      </c>
      <c r="R238" s="37">
        <f t="shared" si="37"/>
        <v>0</v>
      </c>
      <c r="S238" s="4"/>
    </row>
    <row r="239" spans="1:19" x14ac:dyDescent="0.25">
      <c r="A239" s="31">
        <f t="shared" si="38"/>
        <v>149</v>
      </c>
      <c r="B239" s="31">
        <v>28</v>
      </c>
      <c r="C239" s="31">
        <v>60</v>
      </c>
      <c r="D239" s="35">
        <v>0.21920836257453985</v>
      </c>
      <c r="E239" s="35">
        <v>1217.7</v>
      </c>
      <c r="F239" s="31">
        <v>6.25E-2</v>
      </c>
      <c r="G239" s="31">
        <v>1160</v>
      </c>
      <c r="H239" s="33">
        <v>0.13008130100000001</v>
      </c>
      <c r="I239" s="36">
        <f t="shared" si="30"/>
        <v>0.75636474456078384</v>
      </c>
      <c r="J239" s="36">
        <f t="shared" si="31"/>
        <v>0.77528473018158617</v>
      </c>
      <c r="K239" s="36">
        <f t="shared" si="32"/>
        <v>0.67730333482450589</v>
      </c>
      <c r="L239" s="36">
        <f t="shared" si="33"/>
        <v>0.75089324226491383</v>
      </c>
      <c r="M239" s="36">
        <f t="shared" si="34"/>
        <v>80.080940614426822</v>
      </c>
      <c r="N239" s="35">
        <v>71</v>
      </c>
      <c r="O239" s="31">
        <f t="shared" si="29"/>
        <v>82.463482442746596</v>
      </c>
      <c r="P239" s="31">
        <f t="shared" si="35"/>
        <v>0.12790057203418059</v>
      </c>
      <c r="Q239" s="33">
        <f t="shared" si="36"/>
        <v>-9.0809406144268223</v>
      </c>
      <c r="R239" s="37">
        <f t="shared" si="37"/>
        <v>1</v>
      </c>
      <c r="S239" s="4"/>
    </row>
    <row r="240" spans="1:19" x14ac:dyDescent="0.25">
      <c r="A240" s="31">
        <f t="shared" si="38"/>
        <v>150</v>
      </c>
      <c r="B240" s="31">
        <v>29</v>
      </c>
      <c r="C240" s="31">
        <v>42</v>
      </c>
      <c r="D240" s="35">
        <v>0.21920836257453985</v>
      </c>
      <c r="E240" s="35">
        <v>1217.95</v>
      </c>
      <c r="F240" s="31">
        <v>6.25E-2</v>
      </c>
      <c r="G240" s="31">
        <v>1160</v>
      </c>
      <c r="H240" s="33">
        <v>5.2845528000000003E-2</v>
      </c>
      <c r="I240" s="36">
        <f t="shared" si="30"/>
        <v>1.0581377292487402</v>
      </c>
      <c r="J240" s="36">
        <f t="shared" si="31"/>
        <v>0.85500367215813389</v>
      </c>
      <c r="K240" s="36">
        <f t="shared" si="32"/>
        <v>1.0077457706248529</v>
      </c>
      <c r="L240" s="36">
        <f t="shared" si="33"/>
        <v>0.84321173711681741</v>
      </c>
      <c r="M240" s="36">
        <f t="shared" si="34"/>
        <v>66.451376021736337</v>
      </c>
      <c r="N240" s="35">
        <v>68.05</v>
      </c>
      <c r="O240" s="31">
        <f t="shared" si="29"/>
        <v>2.5555986238795314</v>
      </c>
      <c r="P240" s="31">
        <f t="shared" si="35"/>
        <v>2.3491902693073625E-2</v>
      </c>
      <c r="Q240" s="33">
        <f t="shared" si="36"/>
        <v>1.5986239782636602</v>
      </c>
      <c r="R240" s="37">
        <f t="shared" si="37"/>
        <v>0</v>
      </c>
      <c r="S240" s="4"/>
    </row>
    <row r="241" spans="1:19" x14ac:dyDescent="0.25">
      <c r="A241" s="31">
        <f t="shared" si="38"/>
        <v>150</v>
      </c>
      <c r="B241" s="31">
        <v>29</v>
      </c>
      <c r="C241" s="31">
        <v>60</v>
      </c>
      <c r="D241" s="35">
        <v>0.22211447685200927</v>
      </c>
      <c r="E241" s="35">
        <v>1217.95</v>
      </c>
      <c r="F241" s="31">
        <v>6.25E-2</v>
      </c>
      <c r="G241" s="31">
        <v>1160</v>
      </c>
      <c r="H241" s="33">
        <v>0.12601625999999999</v>
      </c>
      <c r="I241" s="36">
        <f t="shared" si="30"/>
        <v>0.75758036576804022</v>
      </c>
      <c r="J241" s="36">
        <f t="shared" si="31"/>
        <v>0.77564888103807217</v>
      </c>
      <c r="K241" s="36">
        <f t="shared" si="32"/>
        <v>0.67873246073090998</v>
      </c>
      <c r="L241" s="36">
        <f t="shared" si="33"/>
        <v>0.75134630271843561</v>
      </c>
      <c r="M241" s="36">
        <f t="shared" si="34"/>
        <v>79.977316338362016</v>
      </c>
      <c r="N241" s="35">
        <v>85</v>
      </c>
      <c r="O241" s="31">
        <f t="shared" si="29"/>
        <v>25.22735116488515</v>
      </c>
      <c r="P241" s="31">
        <f t="shared" si="35"/>
        <v>5.9090396019270401E-2</v>
      </c>
      <c r="Q241" s="33">
        <f t="shared" si="36"/>
        <v>5.0226836616379842</v>
      </c>
      <c r="R241" s="37">
        <f t="shared" si="37"/>
        <v>0</v>
      </c>
      <c r="S241" s="4"/>
    </row>
    <row r="242" spans="1:19" x14ac:dyDescent="0.25">
      <c r="A242" s="31">
        <f t="shared" si="38"/>
        <v>151</v>
      </c>
      <c r="B242" s="31">
        <v>30</v>
      </c>
      <c r="C242" s="31">
        <v>42</v>
      </c>
      <c r="D242" s="35">
        <v>0.22211447685200927</v>
      </c>
      <c r="E242" s="35">
        <v>1204.2</v>
      </c>
      <c r="F242" s="31">
        <v>6.25E-2</v>
      </c>
      <c r="G242" s="31">
        <v>1160</v>
      </c>
      <c r="H242" s="33">
        <v>4.8780487999999997E-2</v>
      </c>
      <c r="I242" s="36">
        <f t="shared" si="30"/>
        <v>0.84896367363575909</v>
      </c>
      <c r="J242" s="36">
        <f t="shared" si="31"/>
        <v>0.80204924694235225</v>
      </c>
      <c r="K242" s="36">
        <f t="shared" si="32"/>
        <v>0.79990679225347816</v>
      </c>
      <c r="L242" s="36">
        <f t="shared" si="33"/>
        <v>0.78811759891309863</v>
      </c>
      <c r="M242" s="36">
        <f t="shared" si="34"/>
        <v>54.394289072096512</v>
      </c>
      <c r="N242" s="35">
        <v>57.85</v>
      </c>
      <c r="O242" s="31">
        <f t="shared" si="29"/>
        <v>11.941938017231593</v>
      </c>
      <c r="P242" s="31">
        <f t="shared" si="35"/>
        <v>5.9735711804727552E-2</v>
      </c>
      <c r="Q242" s="33">
        <f t="shared" si="36"/>
        <v>3.455710927903489</v>
      </c>
      <c r="R242" s="37">
        <f t="shared" si="37"/>
        <v>0</v>
      </c>
      <c r="S242" s="4"/>
    </row>
    <row r="243" spans="1:19" x14ac:dyDescent="0.25">
      <c r="A243" s="31">
        <f t="shared" si="38"/>
        <v>152</v>
      </c>
      <c r="B243" s="31">
        <v>31</v>
      </c>
      <c r="C243" s="31">
        <v>42</v>
      </c>
      <c r="D243" s="35">
        <v>0.22178826380508479</v>
      </c>
      <c r="E243" s="35">
        <v>1187.7</v>
      </c>
      <c r="F243" s="31">
        <v>6.25E-2</v>
      </c>
      <c r="G243" s="31">
        <v>1160</v>
      </c>
      <c r="H243" s="33">
        <v>4.4715446999999998E-2</v>
      </c>
      <c r="I243" s="36">
        <f t="shared" si="30"/>
        <v>0.58621533153101424</v>
      </c>
      <c r="J243" s="36">
        <f t="shared" si="31"/>
        <v>0.72113458995687629</v>
      </c>
      <c r="K243" s="36">
        <f t="shared" si="32"/>
        <v>0.53931592474861001</v>
      </c>
      <c r="L243" s="36">
        <f t="shared" si="33"/>
        <v>0.70516555876893983</v>
      </c>
      <c r="M243" s="36">
        <f t="shared" si="34"/>
        <v>40.782367861753073</v>
      </c>
      <c r="N243" s="35">
        <v>45.05</v>
      </c>
      <c r="O243" s="31">
        <f t="shared" si="29"/>
        <v>18.212684067398012</v>
      </c>
      <c r="P243" s="31">
        <f t="shared" si="35"/>
        <v>9.4731013057645377E-2</v>
      </c>
      <c r="Q243" s="33">
        <f t="shared" si="36"/>
        <v>4.267632138246924</v>
      </c>
      <c r="R243" s="37">
        <f t="shared" si="37"/>
        <v>0</v>
      </c>
      <c r="S243" s="4"/>
    </row>
    <row r="244" spans="1:19" x14ac:dyDescent="0.25">
      <c r="A244" s="31">
        <f t="shared" si="38"/>
        <v>153</v>
      </c>
      <c r="B244" s="31">
        <v>32</v>
      </c>
      <c r="C244" s="31">
        <v>42</v>
      </c>
      <c r="D244" s="35">
        <v>0.2221967897024078</v>
      </c>
      <c r="E244" s="35">
        <v>1210.5999999999999</v>
      </c>
      <c r="F244" s="31">
        <v>6.25E-2</v>
      </c>
      <c r="G244" s="31">
        <v>1160</v>
      </c>
      <c r="H244" s="33">
        <v>4.0650407E-2</v>
      </c>
      <c r="I244" s="36">
        <f t="shared" si="30"/>
        <v>1.032166578206845</v>
      </c>
      <c r="J244" s="36">
        <f t="shared" si="31"/>
        <v>0.84900295555523209</v>
      </c>
      <c r="K244" s="36">
        <f t="shared" si="32"/>
        <v>0.98736738126083257</v>
      </c>
      <c r="L244" s="36">
        <f t="shared" si="33"/>
        <v>0.83826871546059301</v>
      </c>
      <c r="M244" s="36">
        <f t="shared" si="34"/>
        <v>57.878639792386707</v>
      </c>
      <c r="N244" s="35">
        <v>60.45</v>
      </c>
      <c r="O244" s="31">
        <f t="shared" si="29"/>
        <v>6.6118933172970911</v>
      </c>
      <c r="P244" s="31">
        <f t="shared" si="35"/>
        <v>4.2536976139177764E-2</v>
      </c>
      <c r="Q244" s="33">
        <f t="shared" si="36"/>
        <v>2.5713602076132958</v>
      </c>
      <c r="R244" s="37">
        <f t="shared" si="37"/>
        <v>0</v>
      </c>
      <c r="S244" s="4"/>
    </row>
    <row r="245" spans="1:19" x14ac:dyDescent="0.25">
      <c r="A245" s="31">
        <f t="shared" si="38"/>
        <v>154</v>
      </c>
      <c r="B245" s="31">
        <v>33</v>
      </c>
      <c r="C245" s="31">
        <v>42</v>
      </c>
      <c r="D245" s="35">
        <v>0.2220141093271234</v>
      </c>
      <c r="E245" s="35">
        <v>1200.8</v>
      </c>
      <c r="F245" s="31">
        <v>6.25E-2</v>
      </c>
      <c r="G245" s="31">
        <v>1160</v>
      </c>
      <c r="H245" s="33">
        <v>3.6585366000000001E-2</v>
      </c>
      <c r="I245" s="36">
        <f t="shared" si="30"/>
        <v>0.88910771265571609</v>
      </c>
      <c r="J245" s="36">
        <f t="shared" si="31"/>
        <v>0.81302740286042385</v>
      </c>
      <c r="K245" s="36">
        <f t="shared" si="32"/>
        <v>0.84664240474724384</v>
      </c>
      <c r="L245" s="36">
        <f t="shared" si="33"/>
        <v>0.80140276474758099</v>
      </c>
      <c r="M245" s="36">
        <f t="shared" si="34"/>
        <v>48.779341809628136</v>
      </c>
      <c r="N245" s="35">
        <v>49.5</v>
      </c>
      <c r="O245" s="31">
        <f t="shared" si="29"/>
        <v>0.51934822735005015</v>
      </c>
      <c r="P245" s="31">
        <f t="shared" si="35"/>
        <v>1.4558751320643723E-2</v>
      </c>
      <c r="Q245" s="33">
        <f t="shared" si="36"/>
        <v>0.72065819037186429</v>
      </c>
      <c r="R245" s="37">
        <f t="shared" si="37"/>
        <v>0</v>
      </c>
      <c r="S245" s="4"/>
    </row>
    <row r="246" spans="1:19" x14ac:dyDescent="0.25">
      <c r="A246" s="31">
        <f t="shared" si="38"/>
        <v>154</v>
      </c>
      <c r="B246" s="31">
        <v>33</v>
      </c>
      <c r="C246" s="31">
        <v>60</v>
      </c>
      <c r="D246" s="35">
        <v>0.22193230541766826</v>
      </c>
      <c r="E246" s="35">
        <v>1200.8</v>
      </c>
      <c r="F246" s="31">
        <v>6.25E-2</v>
      </c>
      <c r="G246" s="31">
        <v>1160</v>
      </c>
      <c r="H246" s="33">
        <v>0.109756098</v>
      </c>
      <c r="I246" s="36">
        <f t="shared" si="30"/>
        <v>0.60021395625377905</v>
      </c>
      <c r="J246" s="36">
        <f t="shared" si="31"/>
        <v>0.72581817316104547</v>
      </c>
      <c r="K246" s="36">
        <f t="shared" si="32"/>
        <v>0.526688986588983</v>
      </c>
      <c r="L246" s="36">
        <f t="shared" si="33"/>
        <v>0.70079520752137026</v>
      </c>
      <c r="M246" s="36">
        <f t="shared" si="34"/>
        <v>64.197388416013723</v>
      </c>
      <c r="N246" s="35">
        <v>66</v>
      </c>
      <c r="O246" s="31">
        <f t="shared" si="29"/>
        <v>3.2494085227215139</v>
      </c>
      <c r="P246" s="31">
        <f t="shared" si="35"/>
        <v>2.7312296727064801E-2</v>
      </c>
      <c r="Q246" s="33">
        <f t="shared" si="36"/>
        <v>1.8026115839862769</v>
      </c>
      <c r="R246" s="37">
        <f t="shared" si="37"/>
        <v>0</v>
      </c>
      <c r="S246" s="4"/>
    </row>
    <row r="247" spans="1:19" x14ac:dyDescent="0.25">
      <c r="A247" s="31">
        <f t="shared" si="38"/>
        <v>155</v>
      </c>
      <c r="B247" s="31">
        <v>34</v>
      </c>
      <c r="C247" s="31">
        <v>42</v>
      </c>
      <c r="D247" s="35">
        <v>0.22193230541766826</v>
      </c>
      <c r="E247" s="35">
        <v>1203.75</v>
      </c>
      <c r="F247" s="31">
        <v>6.25E-2</v>
      </c>
      <c r="G247" s="31">
        <v>1160</v>
      </c>
      <c r="H247" s="33">
        <v>3.2520325000000003E-2</v>
      </c>
      <c r="I247" s="36">
        <f t="shared" si="30"/>
        <v>0.99583109751365806</v>
      </c>
      <c r="J247" s="36">
        <f t="shared" si="31"/>
        <v>0.84033389102446832</v>
      </c>
      <c r="K247" s="36">
        <f t="shared" si="32"/>
        <v>0.95580917348935657</v>
      </c>
      <c r="L247" s="36">
        <f t="shared" si="33"/>
        <v>0.83041567358028001</v>
      </c>
      <c r="M247" s="36">
        <f t="shared" si="34"/>
        <v>50.225642189009363</v>
      </c>
      <c r="N247" s="35">
        <v>50.9</v>
      </c>
      <c r="O247" s="31">
        <f t="shared" si="29"/>
        <v>0.45475845724408126</v>
      </c>
      <c r="P247" s="31">
        <f t="shared" si="35"/>
        <v>1.324867998016965E-2</v>
      </c>
      <c r="Q247" s="33">
        <f t="shared" si="36"/>
        <v>0.67435781099063519</v>
      </c>
      <c r="R247" s="37">
        <f t="shared" si="37"/>
        <v>0</v>
      </c>
      <c r="S247" s="4"/>
    </row>
    <row r="248" spans="1:19" x14ac:dyDescent="0.25">
      <c r="A248" s="31">
        <f t="shared" si="38"/>
        <v>156</v>
      </c>
      <c r="B248" s="31">
        <v>35</v>
      </c>
      <c r="C248" s="31">
        <v>42</v>
      </c>
      <c r="D248" s="35">
        <v>0.22238993449387004</v>
      </c>
      <c r="E248" s="35">
        <v>1234.9000000000001</v>
      </c>
      <c r="F248" s="31">
        <v>6.25E-2</v>
      </c>
      <c r="G248" s="31">
        <v>1160</v>
      </c>
      <c r="H248" s="33">
        <v>2.8455285E-2</v>
      </c>
      <c r="I248" s="36">
        <f t="shared" si="30"/>
        <v>1.7340625674550971</v>
      </c>
      <c r="J248" s="36">
        <f t="shared" si="31"/>
        <v>0.95854650884071513</v>
      </c>
      <c r="K248" s="36">
        <f t="shared" si="32"/>
        <v>1.6965482890791026</v>
      </c>
      <c r="L248" s="36">
        <f t="shared" si="33"/>
        <v>0.95510895334549539</v>
      </c>
      <c r="M248" s="36">
        <f t="shared" si="34"/>
        <v>77.751344359677432</v>
      </c>
      <c r="N248" s="35">
        <v>76</v>
      </c>
      <c r="O248" s="31">
        <f t="shared" si="29"/>
        <v>3.0672070661739554</v>
      </c>
      <c r="P248" s="31">
        <f t="shared" si="35"/>
        <v>2.3044004732597795E-2</v>
      </c>
      <c r="Q248" s="33">
        <f t="shared" si="36"/>
        <v>-1.7513443596774323</v>
      </c>
      <c r="R248" s="37">
        <f t="shared" si="37"/>
        <v>1</v>
      </c>
      <c r="S248" s="4"/>
    </row>
    <row r="249" spans="1:19" x14ac:dyDescent="0.25">
      <c r="A249" s="31">
        <f t="shared" si="38"/>
        <v>157</v>
      </c>
      <c r="B249" s="31">
        <v>36</v>
      </c>
      <c r="C249" s="31">
        <v>42</v>
      </c>
      <c r="D249" s="35">
        <v>0.22102774170953474</v>
      </c>
      <c r="E249" s="35">
        <v>1247.2</v>
      </c>
      <c r="F249" s="31">
        <v>6.25E-2</v>
      </c>
      <c r="G249" s="31">
        <v>1160</v>
      </c>
      <c r="H249" s="33">
        <v>2.4390243999999998E-2</v>
      </c>
      <c r="I249" s="36">
        <f t="shared" si="30"/>
        <v>2.1611799392141582</v>
      </c>
      <c r="J249" s="36">
        <f t="shared" si="31"/>
        <v>0.98465927879127191</v>
      </c>
      <c r="K249" s="36">
        <f t="shared" si="32"/>
        <v>2.1266612052405995</v>
      </c>
      <c r="L249" s="36">
        <f t="shared" si="33"/>
        <v>0.98327587845374154</v>
      </c>
      <c r="M249" s="36">
        <f t="shared" si="34"/>
        <v>89.204428479833496</v>
      </c>
      <c r="N249" s="35">
        <v>87.15</v>
      </c>
      <c r="O249" s="31">
        <f t="shared" si="29"/>
        <v>4.2206763787509445</v>
      </c>
      <c r="P249" s="31">
        <f t="shared" si="35"/>
        <v>2.3573476532799655E-2</v>
      </c>
      <c r="Q249" s="33">
        <f t="shared" si="36"/>
        <v>-2.05442847983349</v>
      </c>
      <c r="R249" s="37">
        <f t="shared" si="37"/>
        <v>1</v>
      </c>
      <c r="S249" s="4"/>
    </row>
    <row r="250" spans="1:19" x14ac:dyDescent="0.25">
      <c r="A250" s="31">
        <f t="shared" si="38"/>
        <v>157</v>
      </c>
      <c r="B250" s="31">
        <v>36</v>
      </c>
      <c r="C250" s="31">
        <v>60</v>
      </c>
      <c r="D250" s="35">
        <v>0.22336928834637959</v>
      </c>
      <c r="E250" s="35">
        <v>1247.2</v>
      </c>
      <c r="F250" s="31">
        <v>6.25E-2</v>
      </c>
      <c r="G250" s="31">
        <v>1160</v>
      </c>
      <c r="H250" s="33">
        <v>9.7560975999999994E-2</v>
      </c>
      <c r="I250" s="36">
        <f t="shared" si="30"/>
        <v>1.1611549730585276</v>
      </c>
      <c r="J250" s="36">
        <f t="shared" si="31"/>
        <v>0.87721055893285593</v>
      </c>
      <c r="K250" s="36">
        <f t="shared" si="32"/>
        <v>1.0913861288161202</v>
      </c>
      <c r="L250" s="36">
        <f t="shared" si="33"/>
        <v>0.86244849328806938</v>
      </c>
      <c r="M250" s="36">
        <f t="shared" si="34"/>
        <v>99.698441786098783</v>
      </c>
      <c r="N250" s="35">
        <v>88.5</v>
      </c>
      <c r="O250" s="31">
        <f t="shared" si="29"/>
        <v>125.40509843664331</v>
      </c>
      <c r="P250" s="31">
        <f t="shared" si="35"/>
        <v>0.12653606537964726</v>
      </c>
      <c r="Q250" s="33">
        <f t="shared" si="36"/>
        <v>-11.198441786098783</v>
      </c>
      <c r="R250" s="37">
        <f t="shared" si="37"/>
        <v>1</v>
      </c>
      <c r="S250" s="4"/>
    </row>
    <row r="251" spans="1:19" x14ac:dyDescent="0.25">
      <c r="A251" s="31">
        <f t="shared" si="38"/>
        <v>158</v>
      </c>
      <c r="B251" s="31">
        <v>37</v>
      </c>
      <c r="C251" s="31">
        <v>42</v>
      </c>
      <c r="D251" s="35">
        <v>0.22336928834637959</v>
      </c>
      <c r="E251" s="35">
        <v>1269.45</v>
      </c>
      <c r="F251" s="31">
        <v>6.25E-2</v>
      </c>
      <c r="G251" s="31">
        <v>1160</v>
      </c>
      <c r="H251" s="33">
        <v>2.0325203E-2</v>
      </c>
      <c r="I251" s="36">
        <f t="shared" si="30"/>
        <v>2.8871465059374208</v>
      </c>
      <c r="J251" s="36">
        <f t="shared" si="31"/>
        <v>0.99805623416596467</v>
      </c>
      <c r="K251" s="36">
        <f t="shared" si="32"/>
        <v>2.8553015313630237</v>
      </c>
      <c r="L251" s="36">
        <f t="shared" si="33"/>
        <v>0.9978502006818013</v>
      </c>
      <c r="M251" s="36">
        <f t="shared" si="34"/>
        <v>110.94572943964522</v>
      </c>
      <c r="N251" s="35">
        <v>106.8</v>
      </c>
      <c r="O251" s="31">
        <f t="shared" si="29"/>
        <v>17.187072586741092</v>
      </c>
      <c r="P251" s="31">
        <f t="shared" si="35"/>
        <v>3.8817691382445903E-2</v>
      </c>
      <c r="Q251" s="33">
        <f t="shared" si="36"/>
        <v>-4.1457294396452227</v>
      </c>
      <c r="R251" s="37">
        <f t="shared" si="37"/>
        <v>1</v>
      </c>
      <c r="S251" s="4"/>
    </row>
    <row r="252" spans="1:19" x14ac:dyDescent="0.25">
      <c r="A252" s="31">
        <f t="shared" si="38"/>
        <v>158</v>
      </c>
      <c r="B252" s="31">
        <v>37</v>
      </c>
      <c r="C252" s="31">
        <v>60</v>
      </c>
      <c r="D252" s="35">
        <v>0.2232836323148118</v>
      </c>
      <c r="E252" s="35">
        <v>1269.45</v>
      </c>
      <c r="F252" s="31">
        <v>6.25E-2</v>
      </c>
      <c r="G252" s="31">
        <v>1160</v>
      </c>
      <c r="H252" s="33">
        <v>9.3495935000000002E-2</v>
      </c>
      <c r="I252" s="36">
        <f t="shared" si="30"/>
        <v>1.4403484194798033</v>
      </c>
      <c r="J252" s="36">
        <f t="shared" si="31"/>
        <v>0.92511557550990142</v>
      </c>
      <c r="K252" s="36">
        <f t="shared" si="32"/>
        <v>1.3720747487856988</v>
      </c>
      <c r="L252" s="36">
        <f t="shared" si="33"/>
        <v>0.9149799153180963</v>
      </c>
      <c r="M252" s="36">
        <f t="shared" si="34"/>
        <v>119.19533013192631</v>
      </c>
      <c r="N252" s="35">
        <v>103.5</v>
      </c>
      <c r="O252" s="31">
        <f t="shared" si="29"/>
        <v>246.34338795015401</v>
      </c>
      <c r="P252" s="31">
        <f t="shared" si="35"/>
        <v>0.15164570175774214</v>
      </c>
      <c r="Q252" s="33">
        <f t="shared" si="36"/>
        <v>-15.695330131926312</v>
      </c>
      <c r="R252" s="37">
        <f t="shared" si="37"/>
        <v>1</v>
      </c>
      <c r="S252" s="4"/>
    </row>
    <row r="253" spans="1:19" x14ac:dyDescent="0.25">
      <c r="A253" s="31">
        <f t="shared" si="38"/>
        <v>159</v>
      </c>
      <c r="B253" s="31">
        <v>38</v>
      </c>
      <c r="C253" s="31">
        <v>42</v>
      </c>
      <c r="D253" s="35">
        <v>0.2232836323148118</v>
      </c>
      <c r="E253" s="35">
        <v>1277.5</v>
      </c>
      <c r="F253" s="31">
        <v>6.25E-2</v>
      </c>
      <c r="G253" s="31">
        <v>1160</v>
      </c>
      <c r="H253" s="33">
        <v>1.6260163000000001E-2</v>
      </c>
      <c r="I253" s="36">
        <f t="shared" si="30"/>
        <v>3.4386878788478175</v>
      </c>
      <c r="J253" s="36">
        <f t="shared" si="31"/>
        <v>0.99970772961831489</v>
      </c>
      <c r="K253" s="36">
        <f t="shared" si="32"/>
        <v>3.4102157896246101</v>
      </c>
      <c r="L253" s="36">
        <f t="shared" si="33"/>
        <v>0.99967544250666796</v>
      </c>
      <c r="M253" s="36">
        <f t="shared" si="34"/>
        <v>118.68099187077632</v>
      </c>
      <c r="N253" s="35">
        <v>117.15</v>
      </c>
      <c r="O253" s="31">
        <f t="shared" si="29"/>
        <v>2.3439361083831725</v>
      </c>
      <c r="P253" s="31">
        <f t="shared" si="35"/>
        <v>1.306864593065573E-2</v>
      </c>
      <c r="Q253" s="33">
        <f t="shared" si="36"/>
        <v>-1.5309918707763188</v>
      </c>
      <c r="R253" s="37">
        <f t="shared" si="37"/>
        <v>1</v>
      </c>
      <c r="S253" s="4"/>
    </row>
    <row r="254" spans="1:19" x14ac:dyDescent="0.25">
      <c r="A254" s="31">
        <f t="shared" si="38"/>
        <v>159</v>
      </c>
      <c r="B254" s="31">
        <v>38</v>
      </c>
      <c r="C254" s="31">
        <v>60</v>
      </c>
      <c r="D254" s="35">
        <v>0.22411958307979452</v>
      </c>
      <c r="E254" s="35">
        <v>1277.5</v>
      </c>
      <c r="F254" s="31">
        <v>6.25E-2</v>
      </c>
      <c r="G254" s="31">
        <v>1160</v>
      </c>
      <c r="H254" s="33">
        <v>8.9430893999999997E-2</v>
      </c>
      <c r="I254" s="36">
        <f t="shared" si="30"/>
        <v>1.5564891525834585</v>
      </c>
      <c r="J254" s="36">
        <f t="shared" si="31"/>
        <v>0.94020408994815297</v>
      </c>
      <c r="K254" s="36">
        <f t="shared" si="32"/>
        <v>1.4894661944485597</v>
      </c>
      <c r="L254" s="36">
        <f t="shared" si="33"/>
        <v>0.93181767554252648</v>
      </c>
      <c r="M254" s="36">
        <f t="shared" si="34"/>
        <v>126.22703132756806</v>
      </c>
      <c r="N254" s="35">
        <v>129.25</v>
      </c>
      <c r="O254" s="31">
        <f t="shared" si="29"/>
        <v>9.1383395945049468</v>
      </c>
      <c r="P254" s="31">
        <f t="shared" si="35"/>
        <v>2.3388539051697823E-2</v>
      </c>
      <c r="Q254" s="33">
        <f t="shared" si="36"/>
        <v>3.0229686724319436</v>
      </c>
      <c r="R254" s="37">
        <f t="shared" si="37"/>
        <v>0</v>
      </c>
      <c r="S254" s="4"/>
    </row>
    <row r="255" spans="1:19" x14ac:dyDescent="0.25">
      <c r="A255" s="31">
        <f t="shared" si="38"/>
        <v>160</v>
      </c>
      <c r="B255" s="31">
        <v>39</v>
      </c>
      <c r="C255" s="31">
        <v>42</v>
      </c>
      <c r="D255" s="35">
        <v>0.22411958307979452</v>
      </c>
      <c r="E255" s="35">
        <v>1291.5</v>
      </c>
      <c r="F255" s="31">
        <v>6.25E-2</v>
      </c>
      <c r="G255" s="31">
        <v>1160</v>
      </c>
      <c r="H255" s="33">
        <v>1.2195121999999999E-2</v>
      </c>
      <c r="I255" s="36">
        <f t="shared" si="30"/>
        <v>4.3819548106605257</v>
      </c>
      <c r="J255" s="36">
        <f t="shared" si="31"/>
        <v>0.99999411903958091</v>
      </c>
      <c r="K255" s="36">
        <f t="shared" si="32"/>
        <v>4.3572049430282656</v>
      </c>
      <c r="L255" s="36">
        <f t="shared" si="33"/>
        <v>0.99999341330462188</v>
      </c>
      <c r="M255" s="36">
        <f t="shared" si="34"/>
        <v>132.38384896944649</v>
      </c>
      <c r="N255" s="35">
        <v>131.55000000000001</v>
      </c>
      <c r="O255" s="31">
        <f t="shared" si="29"/>
        <v>0.69530410384695396</v>
      </c>
      <c r="P255" s="31">
        <f t="shared" si="35"/>
        <v>6.3386466700606483E-3</v>
      </c>
      <c r="Q255" s="33">
        <f t="shared" si="36"/>
        <v>-0.83384896944647835</v>
      </c>
      <c r="R255" s="37">
        <f t="shared" si="37"/>
        <v>1</v>
      </c>
      <c r="S255" s="4"/>
    </row>
    <row r="256" spans="1:19" x14ac:dyDescent="0.25">
      <c r="A256" s="31">
        <f t="shared" si="38"/>
        <v>160</v>
      </c>
      <c r="B256" s="31">
        <v>39</v>
      </c>
      <c r="C256" s="31">
        <v>60</v>
      </c>
      <c r="D256" s="35">
        <v>0.22390566424143621</v>
      </c>
      <c r="E256" s="35">
        <v>1291.5</v>
      </c>
      <c r="F256" s="31">
        <v>6.25E-2</v>
      </c>
      <c r="G256" s="31">
        <v>1160</v>
      </c>
      <c r="H256" s="33">
        <v>8.5365854000000005E-2</v>
      </c>
      <c r="I256" s="36">
        <f t="shared" si="30"/>
        <v>1.7557389065886271</v>
      </c>
      <c r="J256" s="36">
        <f t="shared" si="31"/>
        <v>0.96043349986060789</v>
      </c>
      <c r="K256" s="36">
        <f t="shared" si="32"/>
        <v>1.690319413450623</v>
      </c>
      <c r="L256" s="36">
        <f t="shared" si="33"/>
        <v>0.95451656850007649</v>
      </c>
      <c r="M256" s="36">
        <f t="shared" si="34"/>
        <v>139.05244053967363</v>
      </c>
      <c r="N256" s="35">
        <v>140.1</v>
      </c>
      <c r="O256" s="31">
        <f t="shared" si="29"/>
        <v>1.0973808229192727</v>
      </c>
      <c r="P256" s="31">
        <f t="shared" si="35"/>
        <v>7.4772266975472431E-3</v>
      </c>
      <c r="Q256" s="33">
        <f t="shared" si="36"/>
        <v>1.0475594603263687</v>
      </c>
      <c r="R256" s="37">
        <f t="shared" si="37"/>
        <v>0</v>
      </c>
      <c r="S256" s="4"/>
    </row>
    <row r="257" spans="1:19" x14ac:dyDescent="0.25">
      <c r="A257" s="31">
        <f t="shared" si="38"/>
        <v>161</v>
      </c>
      <c r="B257" s="31">
        <v>40</v>
      </c>
      <c r="C257" s="31">
        <v>42</v>
      </c>
      <c r="D257" s="35">
        <v>0.22390566424143621</v>
      </c>
      <c r="E257" s="35">
        <v>1319</v>
      </c>
      <c r="F257" s="31">
        <v>6.25E-2</v>
      </c>
      <c r="G257" s="31">
        <v>1160</v>
      </c>
      <c r="H257" s="33">
        <v>8.1300810000000008E-3</v>
      </c>
      <c r="I257" s="36">
        <f t="shared" si="30"/>
        <v>6.3978639817274363</v>
      </c>
      <c r="J257" s="36">
        <f t="shared" si="31"/>
        <v>0.99999999992121724</v>
      </c>
      <c r="K257" s="36">
        <f t="shared" si="32"/>
        <v>6.3776750882532767</v>
      </c>
      <c r="L257" s="36">
        <f t="shared" si="33"/>
        <v>0.9999999999101018</v>
      </c>
      <c r="M257" s="36">
        <f t="shared" si="34"/>
        <v>159.589281144403</v>
      </c>
      <c r="N257" s="35">
        <v>160.5</v>
      </c>
      <c r="O257" s="31">
        <f t="shared" si="29"/>
        <v>0.82940883393990372</v>
      </c>
      <c r="P257" s="31">
        <f t="shared" si="35"/>
        <v>5.6742607825358065E-3</v>
      </c>
      <c r="Q257" s="33">
        <f t="shared" si="36"/>
        <v>0.91071885559699695</v>
      </c>
      <c r="R257" s="37">
        <f t="shared" si="37"/>
        <v>0</v>
      </c>
      <c r="S257" s="4"/>
    </row>
    <row r="258" spans="1:19" x14ac:dyDescent="0.25">
      <c r="A258" s="31">
        <f t="shared" si="38"/>
        <v>161</v>
      </c>
      <c r="B258" s="31">
        <v>40</v>
      </c>
      <c r="C258" s="31">
        <v>60</v>
      </c>
      <c r="D258" s="35">
        <v>0.22392336560366502</v>
      </c>
      <c r="E258" s="35">
        <v>1319</v>
      </c>
      <c r="F258" s="31">
        <v>6.25E-2</v>
      </c>
      <c r="G258" s="31">
        <v>1160</v>
      </c>
      <c r="H258" s="33">
        <v>8.1300813E-2</v>
      </c>
      <c r="I258" s="36">
        <f t="shared" si="30"/>
        <v>2.1233803151747126</v>
      </c>
      <c r="J258" s="36">
        <f t="shared" si="31"/>
        <v>0.98313900231034934</v>
      </c>
      <c r="K258" s="36">
        <f t="shared" si="32"/>
        <v>2.0595323799378957</v>
      </c>
      <c r="L258" s="36">
        <f t="shared" si="33"/>
        <v>0.98027836678197533</v>
      </c>
      <c r="M258" s="36">
        <f t="shared" si="34"/>
        <v>165.40084691724428</v>
      </c>
      <c r="N258" s="35">
        <v>149.75</v>
      </c>
      <c r="O258" s="31">
        <f t="shared" ref="O258:O321" si="39">(N258-M258)^2</f>
        <v>244.94900922701478</v>
      </c>
      <c r="P258" s="31">
        <f t="shared" si="35"/>
        <v>0.10451316806173142</v>
      </c>
      <c r="Q258" s="33">
        <f t="shared" si="36"/>
        <v>-15.65084691724428</v>
      </c>
      <c r="R258" s="37">
        <f t="shared" si="37"/>
        <v>1</v>
      </c>
      <c r="S258" s="4"/>
    </row>
    <row r="259" spans="1:19" x14ac:dyDescent="0.25">
      <c r="A259" s="31">
        <f t="shared" si="38"/>
        <v>162</v>
      </c>
      <c r="B259" s="31">
        <v>41</v>
      </c>
      <c r="C259" s="31">
        <v>42</v>
      </c>
      <c r="D259" s="35">
        <v>0.22392336560366502</v>
      </c>
      <c r="E259" s="35">
        <v>1294.2</v>
      </c>
      <c r="F259" s="31">
        <v>6.25E-2</v>
      </c>
      <c r="G259" s="31">
        <v>1160</v>
      </c>
      <c r="H259" s="33">
        <v>4.0650410000000001E-3</v>
      </c>
      <c r="I259" s="36">
        <f t="shared" ref="I259:I322" si="40">(LN(E259/G259)+(F259+(D259^2)/2)*H259)/(D259*H259^0.5)</f>
        <v>7.6927927856521929</v>
      </c>
      <c r="J259" s="36">
        <f t="shared" ref="J259:J322" si="41">NORMSDIST(I259)</f>
        <v>0.99999999999999278</v>
      </c>
      <c r="K259" s="36">
        <f t="shared" ref="K259:K322" si="42">I259-(D259*H259^(0.5))</f>
        <v>7.6785159526963227</v>
      </c>
      <c r="L259" s="36">
        <f t="shared" ref="L259:L322" si="43">NORMSDIST(K259)</f>
        <v>0.99999999999999201</v>
      </c>
      <c r="M259" s="36">
        <f t="shared" ref="M259:M322" si="44">(E259*J259)-(G259*(EXP(-F259*H259))*L259)</f>
        <v>134.49467803721791</v>
      </c>
      <c r="N259" s="35">
        <v>134.55000000000001</v>
      </c>
      <c r="O259" s="31">
        <f t="shared" si="39"/>
        <v>3.0605195660643029E-3</v>
      </c>
      <c r="P259" s="31">
        <f t="shared" ref="P259:P322" si="45">ABS(N259-M259)/N259</f>
        <v>4.1116285977036207E-4</v>
      </c>
      <c r="Q259" s="33">
        <f t="shared" ref="Q259:Q322" si="46">N259-M259</f>
        <v>5.5321962782102219E-2</v>
      </c>
      <c r="R259" s="37">
        <f t="shared" ref="R259:R322" si="47">IF(Q259&lt;0,1,0)</f>
        <v>0</v>
      </c>
      <c r="S259" s="4"/>
    </row>
    <row r="260" spans="1:19" x14ac:dyDescent="0.25">
      <c r="A260" s="31">
        <f t="shared" ref="A260:A277" si="48">$A$194+B260</f>
        <v>162</v>
      </c>
      <c r="B260" s="31">
        <v>41</v>
      </c>
      <c r="C260" s="31">
        <v>60</v>
      </c>
      <c r="D260" s="35">
        <v>0.22538923908712649</v>
      </c>
      <c r="E260" s="35">
        <v>1294.2</v>
      </c>
      <c r="F260" s="31">
        <v>6.25E-2</v>
      </c>
      <c r="G260" s="31">
        <v>1160</v>
      </c>
      <c r="H260" s="33">
        <v>7.7235771999999994E-2</v>
      </c>
      <c r="I260" s="36">
        <f t="shared" si="40"/>
        <v>1.8560707434774546</v>
      </c>
      <c r="J260" s="36">
        <f t="shared" si="41"/>
        <v>0.968278262393658</v>
      </c>
      <c r="K260" s="36">
        <f t="shared" si="42"/>
        <v>1.7934320885518471</v>
      </c>
      <c r="L260" s="36">
        <f t="shared" si="43"/>
        <v>0.96354806974664897</v>
      </c>
      <c r="M260" s="36">
        <f t="shared" si="44"/>
        <v>140.81244207141231</v>
      </c>
      <c r="N260" s="35">
        <v>144</v>
      </c>
      <c r="O260" s="31">
        <f t="shared" si="39"/>
        <v>10.160525548102269</v>
      </c>
      <c r="P260" s="31">
        <f t="shared" si="45"/>
        <v>2.2135818948525652E-2</v>
      </c>
      <c r="Q260" s="33">
        <f t="shared" si="46"/>
        <v>3.1875579285876938</v>
      </c>
      <c r="R260" s="37">
        <f t="shared" si="47"/>
        <v>0</v>
      </c>
      <c r="S260" s="4"/>
    </row>
    <row r="261" spans="1:19" x14ac:dyDescent="0.25">
      <c r="A261" s="31">
        <f t="shared" si="48"/>
        <v>163</v>
      </c>
      <c r="B261" s="31">
        <v>42</v>
      </c>
      <c r="C261" s="31">
        <v>60</v>
      </c>
      <c r="D261" s="35">
        <v>0.22538923908712649</v>
      </c>
      <c r="E261" s="35">
        <v>1274.45</v>
      </c>
      <c r="F261" s="31">
        <v>6.25E-2</v>
      </c>
      <c r="G261" s="31">
        <v>1160</v>
      </c>
      <c r="H261" s="33">
        <v>7.3170732000000002E-2</v>
      </c>
      <c r="I261" s="36">
        <f t="shared" si="40"/>
        <v>1.6488394411014053</v>
      </c>
      <c r="J261" s="36">
        <f t="shared" si="41"/>
        <v>0.95040973381648619</v>
      </c>
      <c r="K261" s="36">
        <f t="shared" si="42"/>
        <v>1.5878714511197713</v>
      </c>
      <c r="L261" s="36">
        <f t="shared" si="43"/>
        <v>0.94384229483924675</v>
      </c>
      <c r="M261" s="36">
        <f t="shared" si="44"/>
        <v>121.38816011245353</v>
      </c>
      <c r="N261" s="35">
        <v>126.15</v>
      </c>
      <c r="O261" s="31">
        <f t="shared" si="39"/>
        <v>22.675119114628597</v>
      </c>
      <c r="P261" s="31">
        <f t="shared" si="45"/>
        <v>3.7747442628192407E-2</v>
      </c>
      <c r="Q261" s="33">
        <f t="shared" si="46"/>
        <v>4.761839887546472</v>
      </c>
      <c r="R261" s="37">
        <f t="shared" si="47"/>
        <v>0</v>
      </c>
      <c r="S261" s="4"/>
    </row>
    <row r="262" spans="1:19" x14ac:dyDescent="0.25">
      <c r="A262" s="31">
        <f t="shared" si="48"/>
        <v>164</v>
      </c>
      <c r="B262" s="31">
        <v>43</v>
      </c>
      <c r="C262" s="31">
        <v>60</v>
      </c>
      <c r="D262" s="35">
        <v>0.22698836271943626</v>
      </c>
      <c r="E262" s="35">
        <v>1241.6500000000001</v>
      </c>
      <c r="F262" s="31">
        <v>6.25E-2</v>
      </c>
      <c r="G262" s="31">
        <v>1160</v>
      </c>
      <c r="H262" s="33">
        <v>6.9105690999999997E-2</v>
      </c>
      <c r="I262" s="36">
        <f t="shared" si="40"/>
        <v>1.2421613949046693</v>
      </c>
      <c r="J262" s="36">
        <f t="shared" si="41"/>
        <v>0.89291148993572622</v>
      </c>
      <c r="K262" s="36">
        <f t="shared" si="42"/>
        <v>1.1824907819277035</v>
      </c>
      <c r="L262" s="36">
        <f t="shared" si="43"/>
        <v>0.88149448950025855</v>
      </c>
      <c r="M262" s="36">
        <f t="shared" si="44"/>
        <v>90.556850580433434</v>
      </c>
      <c r="N262" s="35">
        <v>96.5</v>
      </c>
      <c r="O262" s="31">
        <f t="shared" si="39"/>
        <v>35.321025023294418</v>
      </c>
      <c r="P262" s="31">
        <f t="shared" si="45"/>
        <v>6.158704061727012E-2</v>
      </c>
      <c r="Q262" s="33">
        <f t="shared" si="46"/>
        <v>5.9431494195665664</v>
      </c>
      <c r="R262" s="37">
        <f t="shared" si="47"/>
        <v>0</v>
      </c>
      <c r="S262" s="4"/>
    </row>
    <row r="263" spans="1:19" x14ac:dyDescent="0.25">
      <c r="A263" s="31">
        <f t="shared" si="48"/>
        <v>165</v>
      </c>
      <c r="B263" s="31">
        <v>44</v>
      </c>
      <c r="C263" s="31">
        <v>60</v>
      </c>
      <c r="D263" s="35">
        <v>0.22833803158671639</v>
      </c>
      <c r="E263" s="35">
        <v>1229.1500000000001</v>
      </c>
      <c r="F263" s="31">
        <v>6.25E-2</v>
      </c>
      <c r="G263" s="31">
        <v>1160</v>
      </c>
      <c r="H263" s="33">
        <v>6.5040650000000005E-2</v>
      </c>
      <c r="I263" s="36">
        <f t="shared" si="40"/>
        <v>1.093250194878018</v>
      </c>
      <c r="J263" s="36">
        <f t="shared" si="41"/>
        <v>0.86285801808145168</v>
      </c>
      <c r="K263" s="36">
        <f t="shared" si="42"/>
        <v>1.0350169904014321</v>
      </c>
      <c r="L263" s="36">
        <f t="shared" si="43"/>
        <v>0.8496695117132198</v>
      </c>
      <c r="M263" s="36">
        <f t="shared" si="44"/>
        <v>78.963738578679227</v>
      </c>
      <c r="N263" s="35">
        <v>92.75</v>
      </c>
      <c r="O263" s="31">
        <f t="shared" si="39"/>
        <v>190.06100397699748</v>
      </c>
      <c r="P263" s="31">
        <f t="shared" si="45"/>
        <v>0.14863893715709728</v>
      </c>
      <c r="Q263" s="33">
        <f t="shared" si="46"/>
        <v>13.786261421320773</v>
      </c>
      <c r="R263" s="37">
        <f t="shared" si="47"/>
        <v>0</v>
      </c>
      <c r="S263" s="4"/>
    </row>
    <row r="264" spans="1:19" x14ac:dyDescent="0.25">
      <c r="A264" s="31">
        <f t="shared" si="48"/>
        <v>166</v>
      </c>
      <c r="B264" s="31">
        <v>45</v>
      </c>
      <c r="C264" s="31">
        <v>60</v>
      </c>
      <c r="D264" s="35">
        <v>0.23144407145787857</v>
      </c>
      <c r="E264" s="35">
        <v>1241.95</v>
      </c>
      <c r="F264" s="31">
        <v>6.25E-2</v>
      </c>
      <c r="G264" s="31">
        <v>1160</v>
      </c>
      <c r="H264" s="33">
        <v>6.097561E-2</v>
      </c>
      <c r="I264" s="36">
        <f t="shared" si="40"/>
        <v>1.2896846025068514</v>
      </c>
      <c r="J264" s="36">
        <f t="shared" si="41"/>
        <v>0.90141990609751221</v>
      </c>
      <c r="K264" s="36">
        <f t="shared" si="42"/>
        <v>1.232533562555542</v>
      </c>
      <c r="L264" s="36">
        <f t="shared" si="43"/>
        <v>0.89112508134028479</v>
      </c>
      <c r="M264" s="36">
        <f t="shared" si="44"/>
        <v>89.74528594158096</v>
      </c>
      <c r="N264" s="35">
        <v>93.05</v>
      </c>
      <c r="O264" s="31">
        <f t="shared" si="39"/>
        <v>10.921135007912424</v>
      </c>
      <c r="P264" s="31">
        <f t="shared" si="45"/>
        <v>3.5515465431693038E-2</v>
      </c>
      <c r="Q264" s="33">
        <f t="shared" si="46"/>
        <v>3.3047140584190373</v>
      </c>
      <c r="R264" s="37">
        <f t="shared" si="47"/>
        <v>0</v>
      </c>
      <c r="S264" s="4"/>
    </row>
    <row r="265" spans="1:19" x14ac:dyDescent="0.25">
      <c r="A265" s="31">
        <f t="shared" si="48"/>
        <v>167</v>
      </c>
      <c r="B265" s="31">
        <v>46</v>
      </c>
      <c r="C265" s="31">
        <v>60</v>
      </c>
      <c r="D265" s="35">
        <v>0.22869992595552485</v>
      </c>
      <c r="E265" s="35">
        <v>1227</v>
      </c>
      <c r="F265" s="31">
        <v>6.25E-2</v>
      </c>
      <c r="G265" s="31">
        <v>1160</v>
      </c>
      <c r="H265" s="33">
        <v>5.6910569000000001E-2</v>
      </c>
      <c r="I265" s="36">
        <f t="shared" si="40"/>
        <v>1.1216836468079918</v>
      </c>
      <c r="J265" s="36">
        <f t="shared" si="41"/>
        <v>0.86900151396058178</v>
      </c>
      <c r="K265" s="36">
        <f t="shared" si="42"/>
        <v>1.0671251384774296</v>
      </c>
      <c r="L265" s="36">
        <f t="shared" si="43"/>
        <v>0.85704233422418929</v>
      </c>
      <c r="M265" s="36">
        <f t="shared" si="44"/>
        <v>75.625639058135675</v>
      </c>
      <c r="N265" s="35">
        <v>70</v>
      </c>
      <c r="O265" s="31">
        <f t="shared" si="39"/>
        <v>31.64781481242165</v>
      </c>
      <c r="P265" s="31">
        <f t="shared" si="45"/>
        <v>8.0366272259081079E-2</v>
      </c>
      <c r="Q265" s="33">
        <f t="shared" si="46"/>
        <v>-5.6256390581356754</v>
      </c>
      <c r="R265" s="37">
        <f t="shared" si="47"/>
        <v>1</v>
      </c>
      <c r="S265" s="4"/>
    </row>
    <row r="266" spans="1:19" x14ac:dyDescent="0.25">
      <c r="A266" s="31">
        <f t="shared" si="48"/>
        <v>168</v>
      </c>
      <c r="B266" s="31">
        <v>47</v>
      </c>
      <c r="C266" s="31">
        <v>60</v>
      </c>
      <c r="D266" s="35">
        <v>0.22775412702820183</v>
      </c>
      <c r="E266" s="35">
        <v>1261.4000000000001</v>
      </c>
      <c r="F266" s="31">
        <v>6.25E-2</v>
      </c>
      <c r="G266" s="31">
        <v>1160</v>
      </c>
      <c r="H266" s="33">
        <v>5.2845528000000003E-2</v>
      </c>
      <c r="I266" s="36">
        <f t="shared" si="40"/>
        <v>1.6898704585803754</v>
      </c>
      <c r="J266" s="36">
        <f t="shared" si="41"/>
        <v>0.95447362980480766</v>
      </c>
      <c r="K266" s="36">
        <f t="shared" si="42"/>
        <v>1.6375139863599233</v>
      </c>
      <c r="L266" s="36">
        <f t="shared" si="43"/>
        <v>0.9492384405194253</v>
      </c>
      <c r="M266" s="36">
        <f t="shared" si="44"/>
        <v>106.48726429363001</v>
      </c>
      <c r="N266" s="35">
        <v>112.9</v>
      </c>
      <c r="O266" s="31">
        <f t="shared" si="39"/>
        <v>41.123179239752744</v>
      </c>
      <c r="P266" s="31">
        <f t="shared" si="45"/>
        <v>5.6800139117537646E-2</v>
      </c>
      <c r="Q266" s="33">
        <f t="shared" si="46"/>
        <v>6.4127357063700003</v>
      </c>
      <c r="R266" s="37">
        <f t="shared" si="47"/>
        <v>0</v>
      </c>
      <c r="S266" s="4"/>
    </row>
    <row r="267" spans="1:19" x14ac:dyDescent="0.25">
      <c r="A267" s="31">
        <f t="shared" si="48"/>
        <v>169</v>
      </c>
      <c r="B267" s="31">
        <v>48</v>
      </c>
      <c r="C267" s="31">
        <v>60</v>
      </c>
      <c r="D267" s="35">
        <v>0.2257584948172334</v>
      </c>
      <c r="E267" s="35">
        <v>1278.5999999999999</v>
      </c>
      <c r="F267" s="31">
        <v>6.25E-2</v>
      </c>
      <c r="G267" s="31">
        <v>1160</v>
      </c>
      <c r="H267" s="33">
        <v>4.8780487999999997E-2</v>
      </c>
      <c r="I267" s="36">
        <f t="shared" si="40"/>
        <v>2.0383897618096372</v>
      </c>
      <c r="J267" s="36">
        <f t="shared" si="41"/>
        <v>0.97924451531367573</v>
      </c>
      <c r="K267" s="36">
        <f t="shared" si="42"/>
        <v>1.988528051495859</v>
      </c>
      <c r="L267" s="36">
        <f t="shared" si="43"/>
        <v>0.97662334011609564</v>
      </c>
      <c r="M267" s="36">
        <f t="shared" si="44"/>
        <v>122.62761480894869</v>
      </c>
      <c r="N267" s="35">
        <v>123</v>
      </c>
      <c r="O267" s="31">
        <f t="shared" si="39"/>
        <v>0.13867073051431889</v>
      </c>
      <c r="P267" s="31">
        <f t="shared" si="45"/>
        <v>3.0275218784659155E-3</v>
      </c>
      <c r="Q267" s="33">
        <f t="shared" si="46"/>
        <v>0.37238519105130763</v>
      </c>
      <c r="R267" s="37">
        <f t="shared" si="47"/>
        <v>0</v>
      </c>
      <c r="S267" s="4"/>
    </row>
    <row r="268" spans="1:19" x14ac:dyDescent="0.25">
      <c r="A268" s="31">
        <f t="shared" si="48"/>
        <v>170</v>
      </c>
      <c r="B268" s="31">
        <v>49</v>
      </c>
      <c r="C268" s="31">
        <v>60</v>
      </c>
      <c r="D268" s="35">
        <v>0.22647879735183443</v>
      </c>
      <c r="E268" s="35">
        <v>1255.8499999999999</v>
      </c>
      <c r="F268" s="31">
        <v>6.25E-2</v>
      </c>
      <c r="G268" s="31">
        <v>1160</v>
      </c>
      <c r="H268" s="33">
        <v>4.4715446999999998E-2</v>
      </c>
      <c r="I268" s="36">
        <f t="shared" si="40"/>
        <v>1.740069416682035</v>
      </c>
      <c r="J268" s="36">
        <f t="shared" si="41"/>
        <v>0.95907658516505723</v>
      </c>
      <c r="K268" s="36">
        <f t="shared" si="42"/>
        <v>1.6921781483959542</v>
      </c>
      <c r="L268" s="36">
        <f t="shared" si="43"/>
        <v>0.95469399419719636</v>
      </c>
      <c r="M268" s="36">
        <f t="shared" si="44"/>
        <v>100.10196915413007</v>
      </c>
      <c r="N268" s="35">
        <v>110</v>
      </c>
      <c r="O268" s="31">
        <f t="shared" si="39"/>
        <v>97.97101462579252</v>
      </c>
      <c r="P268" s="31">
        <f t="shared" si="45"/>
        <v>8.9982098598817506E-2</v>
      </c>
      <c r="Q268" s="33">
        <f t="shared" si="46"/>
        <v>9.8980308458699255</v>
      </c>
      <c r="R268" s="37">
        <f t="shared" si="47"/>
        <v>0</v>
      </c>
      <c r="S268" s="4"/>
    </row>
    <row r="269" spans="1:19" x14ac:dyDescent="0.25">
      <c r="A269" s="31">
        <f t="shared" si="48"/>
        <v>171</v>
      </c>
      <c r="B269" s="31">
        <v>50</v>
      </c>
      <c r="C269" s="31">
        <v>60</v>
      </c>
      <c r="D269" s="35">
        <v>0.22699109183299246</v>
      </c>
      <c r="E269" s="35">
        <v>1237.7</v>
      </c>
      <c r="F269" s="31">
        <v>6.25E-2</v>
      </c>
      <c r="G269" s="31">
        <v>1160</v>
      </c>
      <c r="H269" s="33">
        <v>4.0650407E-2</v>
      </c>
      <c r="I269" s="36">
        <f t="shared" si="40"/>
        <v>1.4950615277279684</v>
      </c>
      <c r="J269" s="36">
        <f t="shared" si="41"/>
        <v>0.9325508073742429</v>
      </c>
      <c r="K269" s="36">
        <f t="shared" si="42"/>
        <v>1.4492957061711575</v>
      </c>
      <c r="L269" s="36">
        <f t="shared" si="43"/>
        <v>0.92637249015165979</v>
      </c>
      <c r="M269" s="36">
        <f t="shared" si="44"/>
        <v>82.352743311709446</v>
      </c>
      <c r="N269" s="35">
        <v>88.2</v>
      </c>
      <c r="O269" s="31">
        <f t="shared" si="39"/>
        <v>34.190410778758647</v>
      </c>
      <c r="P269" s="31">
        <f t="shared" si="45"/>
        <v>6.6295427304881596E-2</v>
      </c>
      <c r="Q269" s="33">
        <f t="shared" si="46"/>
        <v>5.8472566882905568</v>
      </c>
      <c r="R269" s="37">
        <f t="shared" si="47"/>
        <v>0</v>
      </c>
      <c r="S269" s="4"/>
    </row>
    <row r="270" spans="1:19" x14ac:dyDescent="0.25">
      <c r="A270" s="31">
        <f t="shared" si="48"/>
        <v>172</v>
      </c>
      <c r="B270" s="31">
        <v>51</v>
      </c>
      <c r="C270" s="31">
        <v>60</v>
      </c>
      <c r="D270" s="35">
        <v>0.22768607701880311</v>
      </c>
      <c r="E270" s="35">
        <v>1252.5</v>
      </c>
      <c r="F270" s="31">
        <v>6.25E-2</v>
      </c>
      <c r="G270" s="31">
        <v>1160</v>
      </c>
      <c r="H270" s="33">
        <v>3.6585366000000001E-2</v>
      </c>
      <c r="I270" s="36">
        <f t="shared" si="40"/>
        <v>1.8359603430579372</v>
      </c>
      <c r="J270" s="36">
        <f t="shared" si="41"/>
        <v>0.96681823899606179</v>
      </c>
      <c r="K270" s="36">
        <f t="shared" si="42"/>
        <v>1.7924101407920565</v>
      </c>
      <c r="L270" s="36">
        <f t="shared" si="43"/>
        <v>0.96346635420964133</v>
      </c>
      <c r="M270" s="36">
        <f t="shared" si="44"/>
        <v>95.871489726495838</v>
      </c>
      <c r="N270" s="35">
        <v>102</v>
      </c>
      <c r="O270" s="31">
        <f t="shared" si="39"/>
        <v>37.558638172446059</v>
      </c>
      <c r="P270" s="31">
        <f t="shared" si="45"/>
        <v>6.0083434053962374E-2</v>
      </c>
      <c r="Q270" s="33">
        <f t="shared" si="46"/>
        <v>6.1285102735041619</v>
      </c>
      <c r="R270" s="37">
        <f t="shared" si="47"/>
        <v>0</v>
      </c>
      <c r="S270" s="4"/>
    </row>
    <row r="271" spans="1:19" x14ac:dyDescent="0.25">
      <c r="A271" s="31">
        <f t="shared" si="48"/>
        <v>173</v>
      </c>
      <c r="B271" s="31">
        <v>52</v>
      </c>
      <c r="C271" s="31">
        <v>60</v>
      </c>
      <c r="D271" s="35">
        <v>0.22891418983272993</v>
      </c>
      <c r="E271" s="35">
        <v>1253.1500000000001</v>
      </c>
      <c r="F271" s="31">
        <v>6.25E-2</v>
      </c>
      <c r="G271" s="31">
        <v>1160</v>
      </c>
      <c r="H271" s="33">
        <v>3.2520325000000003E-2</v>
      </c>
      <c r="I271" s="36">
        <f t="shared" si="40"/>
        <v>1.9409647844842015</v>
      </c>
      <c r="J271" s="36">
        <f t="shared" si="41"/>
        <v>0.9738687255129167</v>
      </c>
      <c r="K271" s="36">
        <f t="shared" si="42"/>
        <v>1.8996837898298709</v>
      </c>
      <c r="L271" s="36">
        <f t="shared" si="43"/>
        <v>0.97126268556233397</v>
      </c>
      <c r="M271" s="36">
        <f t="shared" si="44"/>
        <v>96.026521415055868</v>
      </c>
      <c r="N271" s="35">
        <v>110.8</v>
      </c>
      <c r="O271" s="31">
        <f t="shared" si="39"/>
        <v>218.25566949980279</v>
      </c>
      <c r="P271" s="31">
        <f t="shared" si="45"/>
        <v>0.13333464426844882</v>
      </c>
      <c r="Q271" s="33">
        <f t="shared" si="46"/>
        <v>14.773478584944129</v>
      </c>
      <c r="R271" s="37">
        <f t="shared" si="47"/>
        <v>0</v>
      </c>
      <c r="S271" s="4"/>
    </row>
    <row r="272" spans="1:19" x14ac:dyDescent="0.25">
      <c r="A272" s="31">
        <f t="shared" si="48"/>
        <v>174</v>
      </c>
      <c r="B272" s="31">
        <v>53</v>
      </c>
      <c r="C272" s="31">
        <v>60</v>
      </c>
      <c r="D272" s="35">
        <v>0.22918404202972173</v>
      </c>
      <c r="E272" s="35">
        <v>1225.9000000000001</v>
      </c>
      <c r="F272" s="31">
        <v>6.25E-2</v>
      </c>
      <c r="G272" s="31">
        <v>1160</v>
      </c>
      <c r="H272" s="33">
        <v>2.8455285E-2</v>
      </c>
      <c r="I272" s="36">
        <f t="shared" si="40"/>
        <v>1.4945809200803692</v>
      </c>
      <c r="J272" s="36">
        <f t="shared" si="41"/>
        <v>0.93248807563869096</v>
      </c>
      <c r="K272" s="36">
        <f t="shared" si="42"/>
        <v>1.4559205644684763</v>
      </c>
      <c r="L272" s="36">
        <f t="shared" si="43"/>
        <v>0.92729270995751512</v>
      </c>
      <c r="M272" s="36">
        <f t="shared" si="44"/>
        <v>69.388900708861001</v>
      </c>
      <c r="N272" s="35">
        <v>77.75</v>
      </c>
      <c r="O272" s="31">
        <f t="shared" si="39"/>
        <v>69.907981356285063</v>
      </c>
      <c r="P272" s="31">
        <f t="shared" si="45"/>
        <v>0.10753825454841155</v>
      </c>
      <c r="Q272" s="33">
        <f t="shared" si="46"/>
        <v>8.3610992911389985</v>
      </c>
      <c r="R272" s="37">
        <f t="shared" si="47"/>
        <v>0</v>
      </c>
      <c r="S272" s="4"/>
    </row>
    <row r="273" spans="1:19" x14ac:dyDescent="0.25">
      <c r="A273" s="31">
        <f t="shared" si="48"/>
        <v>175</v>
      </c>
      <c r="B273" s="31">
        <v>54</v>
      </c>
      <c r="C273" s="31">
        <v>60</v>
      </c>
      <c r="D273" s="35">
        <v>0.22726099697917646</v>
      </c>
      <c r="E273" s="35">
        <v>1217.1500000000001</v>
      </c>
      <c r="F273" s="31">
        <v>6.25E-2</v>
      </c>
      <c r="G273" s="31">
        <v>1160</v>
      </c>
      <c r="H273" s="33">
        <v>2.4390243999999998E-2</v>
      </c>
      <c r="I273" s="36">
        <f t="shared" si="40"/>
        <v>1.4156994160049452</v>
      </c>
      <c r="J273" s="36">
        <f t="shared" si="41"/>
        <v>0.92156823527669907</v>
      </c>
      <c r="K273" s="36">
        <f t="shared" si="42"/>
        <v>1.3802072111051678</v>
      </c>
      <c r="L273" s="36">
        <f t="shared" si="43"/>
        <v>0.91623857281893673</v>
      </c>
      <c r="M273" s="36">
        <f t="shared" si="44"/>
        <v>60.468976803175337</v>
      </c>
      <c r="N273" s="35">
        <v>81</v>
      </c>
      <c r="O273" s="31">
        <f t="shared" si="39"/>
        <v>421.52291350855239</v>
      </c>
      <c r="P273" s="31">
        <f t="shared" si="45"/>
        <v>0.25346942218302054</v>
      </c>
      <c r="Q273" s="33">
        <f t="shared" si="46"/>
        <v>20.531023196824663</v>
      </c>
      <c r="R273" s="37">
        <f t="shared" si="47"/>
        <v>0</v>
      </c>
      <c r="S273" s="4"/>
    </row>
    <row r="274" spans="1:19" x14ac:dyDescent="0.25">
      <c r="A274" s="31">
        <f t="shared" si="48"/>
        <v>176</v>
      </c>
      <c r="B274" s="31">
        <v>55</v>
      </c>
      <c r="C274" s="31">
        <v>60</v>
      </c>
      <c r="D274" s="35">
        <v>0.22881584976152772</v>
      </c>
      <c r="E274" s="35">
        <v>1210.75</v>
      </c>
      <c r="F274" s="31">
        <v>6.25E-2</v>
      </c>
      <c r="G274" s="31">
        <v>1160</v>
      </c>
      <c r="H274" s="33">
        <v>2.0325203E-2</v>
      </c>
      <c r="I274" s="36">
        <f t="shared" si="40"/>
        <v>1.367884410369705</v>
      </c>
      <c r="J274" s="36">
        <f t="shared" si="41"/>
        <v>0.91432586985709352</v>
      </c>
      <c r="K274" s="36">
        <f t="shared" si="42"/>
        <v>1.3352629386722374</v>
      </c>
      <c r="L274" s="36">
        <f t="shared" si="43"/>
        <v>0.90910484802856417</v>
      </c>
      <c r="M274" s="36">
        <f t="shared" si="44"/>
        <v>53.797208882103178</v>
      </c>
      <c r="N274" s="35">
        <v>58.35</v>
      </c>
      <c r="O274" s="31">
        <f t="shared" si="39"/>
        <v>20.727906963200212</v>
      </c>
      <c r="P274" s="31">
        <f t="shared" si="45"/>
        <v>7.8025554719739917E-2</v>
      </c>
      <c r="Q274" s="33">
        <f t="shared" si="46"/>
        <v>4.5527911178968239</v>
      </c>
      <c r="R274" s="37">
        <f t="shared" si="47"/>
        <v>0</v>
      </c>
      <c r="S274" s="4"/>
    </row>
    <row r="275" spans="1:19" x14ac:dyDescent="0.25">
      <c r="A275" s="31">
        <f t="shared" si="48"/>
        <v>177</v>
      </c>
      <c r="B275" s="31">
        <v>56</v>
      </c>
      <c r="C275" s="31">
        <v>60</v>
      </c>
      <c r="D275" s="35">
        <v>0.2289703901473262</v>
      </c>
      <c r="E275" s="35">
        <v>1217.5</v>
      </c>
      <c r="F275" s="31">
        <v>6.25E-2</v>
      </c>
      <c r="G275" s="31">
        <v>1160</v>
      </c>
      <c r="H275" s="33">
        <v>1.6260163000000001E-2</v>
      </c>
      <c r="I275" s="36">
        <f t="shared" si="40"/>
        <v>1.7063966879460866</v>
      </c>
      <c r="J275" s="36">
        <f t="shared" si="41"/>
        <v>0.95603287657183389</v>
      </c>
      <c r="K275" s="36">
        <f t="shared" si="42"/>
        <v>1.677199449840628</v>
      </c>
      <c r="L275" s="36">
        <f t="shared" si="43"/>
        <v>0.95324825669855839</v>
      </c>
      <c r="M275" s="36">
        <f t="shared" si="44"/>
        <v>59.32522661152052</v>
      </c>
      <c r="N275" s="35">
        <v>65.7</v>
      </c>
      <c r="O275" s="31">
        <f t="shared" si="39"/>
        <v>40.637735754466185</v>
      </c>
      <c r="P275" s="31">
        <f t="shared" si="45"/>
        <v>9.7028514284314804E-2</v>
      </c>
      <c r="Q275" s="33">
        <f t="shared" si="46"/>
        <v>6.3747733884794826</v>
      </c>
      <c r="R275" s="37">
        <f t="shared" si="47"/>
        <v>0</v>
      </c>
      <c r="S275" s="4"/>
    </row>
    <row r="276" spans="1:19" x14ac:dyDescent="0.25">
      <c r="A276" s="31">
        <f t="shared" si="48"/>
        <v>179</v>
      </c>
      <c r="B276" s="31">
        <v>58</v>
      </c>
      <c r="C276" s="31">
        <v>60</v>
      </c>
      <c r="D276" s="35">
        <v>0.22889105674283097</v>
      </c>
      <c r="E276" s="35">
        <v>1230.5999999999999</v>
      </c>
      <c r="F276" s="31">
        <v>6.25E-2</v>
      </c>
      <c r="G276" s="31">
        <v>1160</v>
      </c>
      <c r="H276" s="33">
        <v>8.1300810000000008E-3</v>
      </c>
      <c r="I276" s="36">
        <f t="shared" si="40"/>
        <v>2.897652914532058</v>
      </c>
      <c r="J276" s="36">
        <f t="shared" si="41"/>
        <v>0.99812016795461878</v>
      </c>
      <c r="K276" s="36">
        <f t="shared" si="42"/>
        <v>2.8770145033626733</v>
      </c>
      <c r="L276" s="36">
        <f t="shared" si="43"/>
        <v>0.99799271428351488</v>
      </c>
      <c r="M276" s="36">
        <f t="shared" si="44"/>
        <v>71.203228404541505</v>
      </c>
      <c r="N276" s="35">
        <v>54</v>
      </c>
      <c r="O276" s="31">
        <f t="shared" si="39"/>
        <v>295.95106753882368</v>
      </c>
      <c r="P276" s="31">
        <f t="shared" si="45"/>
        <v>0.31857830378780566</v>
      </c>
      <c r="Q276" s="33">
        <f t="shared" si="46"/>
        <v>-17.203228404541505</v>
      </c>
      <c r="R276" s="37">
        <f t="shared" si="47"/>
        <v>1</v>
      </c>
      <c r="S276" s="4"/>
    </row>
    <row r="277" spans="1:19" x14ac:dyDescent="0.25">
      <c r="A277" s="31">
        <f t="shared" si="48"/>
        <v>180</v>
      </c>
      <c r="B277" s="31">
        <v>59</v>
      </c>
      <c r="C277" s="31">
        <v>60</v>
      </c>
      <c r="D277" s="35">
        <v>0.22875377538278482</v>
      </c>
      <c r="E277" s="35">
        <v>1251.4000000000001</v>
      </c>
      <c r="F277" s="31">
        <v>6.25E-2</v>
      </c>
      <c r="G277" s="31">
        <v>1160</v>
      </c>
      <c r="H277" s="33">
        <v>4.0650410000000001E-3</v>
      </c>
      <c r="I277" s="36">
        <f t="shared" si="40"/>
        <v>5.2248435126372179</v>
      </c>
      <c r="J277" s="36">
        <f t="shared" si="41"/>
        <v>0.99999991284877165</v>
      </c>
      <c r="K277" s="36">
        <f t="shared" si="42"/>
        <v>5.2102587039891324</v>
      </c>
      <c r="L277" s="36">
        <f t="shared" si="43"/>
        <v>0.99999990571125341</v>
      </c>
      <c r="M277" s="36">
        <f t="shared" si="44"/>
        <v>91.694678323332028</v>
      </c>
      <c r="N277" s="35">
        <v>77.8</v>
      </c>
      <c r="O277" s="31">
        <f t="shared" si="39"/>
        <v>193.06208570887301</v>
      </c>
      <c r="P277" s="31">
        <f t="shared" si="45"/>
        <v>0.17859483706082302</v>
      </c>
      <c r="Q277" s="33">
        <f t="shared" si="46"/>
        <v>-13.89467832333203</v>
      </c>
      <c r="R277" s="37">
        <f t="shared" si="47"/>
        <v>1</v>
      </c>
      <c r="S277" s="4"/>
    </row>
    <row r="278" spans="1:19" x14ac:dyDescent="0.25">
      <c r="A278" s="31">
        <f>$A$277+B278</f>
        <v>181</v>
      </c>
      <c r="B278" s="31">
        <v>1</v>
      </c>
      <c r="C278" s="31">
        <v>17</v>
      </c>
      <c r="D278" s="35">
        <v>0.22736487598257485</v>
      </c>
      <c r="E278" s="35">
        <v>1231.7</v>
      </c>
      <c r="F278" s="31">
        <v>6.25E-2</v>
      </c>
      <c r="G278" s="31">
        <v>1120</v>
      </c>
      <c r="H278" s="33">
        <v>6.5040650000000005E-2</v>
      </c>
      <c r="I278" s="36">
        <f t="shared" si="40"/>
        <v>1.7386010328478467</v>
      </c>
      <c r="J278" s="36">
        <f t="shared" si="41"/>
        <v>0.95894751763204222</v>
      </c>
      <c r="K278" s="36">
        <f t="shared" si="42"/>
        <v>1.6806160129110406</v>
      </c>
      <c r="L278" s="36">
        <f t="shared" si="43"/>
        <v>0.95358123826776464</v>
      </c>
      <c r="M278" s="36">
        <f t="shared" si="44"/>
        <v>117.4573663984977</v>
      </c>
      <c r="N278" s="35">
        <v>115.5</v>
      </c>
      <c r="O278" s="31">
        <f t="shared" si="39"/>
        <v>3.8312832179678469</v>
      </c>
      <c r="P278" s="31">
        <f t="shared" si="45"/>
        <v>1.6946895225088288E-2</v>
      </c>
      <c r="Q278" s="33">
        <f t="shared" si="46"/>
        <v>-1.9573663984976974</v>
      </c>
      <c r="R278" s="37">
        <f t="shared" si="47"/>
        <v>1</v>
      </c>
      <c r="S278" s="4"/>
    </row>
    <row r="279" spans="1:19" x14ac:dyDescent="0.25">
      <c r="A279" s="31">
        <f t="shared" ref="A279:A342" si="49">$A$277+B279</f>
        <v>182</v>
      </c>
      <c r="B279" s="31">
        <v>2</v>
      </c>
      <c r="C279" s="31">
        <v>17</v>
      </c>
      <c r="D279" s="35">
        <v>0.22803545150203883</v>
      </c>
      <c r="E279" s="35">
        <v>1205.0999999999999</v>
      </c>
      <c r="F279" s="31">
        <v>6.25E-2</v>
      </c>
      <c r="G279" s="31">
        <v>1120</v>
      </c>
      <c r="H279" s="33">
        <v>6.097561E-2</v>
      </c>
      <c r="I279" s="36">
        <f t="shared" si="40"/>
        <v>1.39639730433607</v>
      </c>
      <c r="J279" s="36">
        <f t="shared" si="41"/>
        <v>0.91870255679377455</v>
      </c>
      <c r="K279" s="36">
        <f t="shared" si="42"/>
        <v>1.3400879630899725</v>
      </c>
      <c r="L279" s="36">
        <f t="shared" si="43"/>
        <v>0.90989162553780423</v>
      </c>
      <c r="M279" s="36">
        <f t="shared" si="44"/>
        <v>91.926123452648199</v>
      </c>
      <c r="N279" s="35">
        <v>120.55</v>
      </c>
      <c r="O279" s="31">
        <f t="shared" si="39"/>
        <v>819.32630859803635</v>
      </c>
      <c r="P279" s="31">
        <f t="shared" si="45"/>
        <v>0.23744401947201824</v>
      </c>
      <c r="Q279" s="33">
        <f t="shared" si="46"/>
        <v>28.623876547351799</v>
      </c>
      <c r="R279" s="37">
        <f t="shared" si="47"/>
        <v>0</v>
      </c>
      <c r="S279" s="4"/>
    </row>
    <row r="280" spans="1:19" x14ac:dyDescent="0.25">
      <c r="A280" s="31">
        <f t="shared" si="49"/>
        <v>183</v>
      </c>
      <c r="B280" s="31">
        <v>3</v>
      </c>
      <c r="C280" s="31">
        <v>17</v>
      </c>
      <c r="D280" s="35">
        <v>0.225952048052625</v>
      </c>
      <c r="E280" s="35">
        <v>1122.25</v>
      </c>
      <c r="F280" s="31">
        <v>6.25E-2</v>
      </c>
      <c r="G280" s="31">
        <v>1120</v>
      </c>
      <c r="H280" s="33">
        <v>5.6910569000000001E-2</v>
      </c>
      <c r="I280" s="36">
        <f t="shared" si="40"/>
        <v>0.13017072231565527</v>
      </c>
      <c r="J280" s="36">
        <f t="shared" si="41"/>
        <v>0.55178432116388809</v>
      </c>
      <c r="K280" s="36">
        <f t="shared" si="42"/>
        <v>7.6267745983323337E-2</v>
      </c>
      <c r="L280" s="36">
        <f t="shared" si="43"/>
        <v>0.53039695697124811</v>
      </c>
      <c r="M280" s="36">
        <f t="shared" si="44"/>
        <v>27.30457274194714</v>
      </c>
      <c r="N280" s="35">
        <v>47.5</v>
      </c>
      <c r="O280" s="31">
        <f t="shared" si="39"/>
        <v>407.85528213530444</v>
      </c>
      <c r="P280" s="31">
        <f t="shared" si="45"/>
        <v>0.42516688964321808</v>
      </c>
      <c r="Q280" s="33">
        <f t="shared" si="46"/>
        <v>20.19542725805286</v>
      </c>
      <c r="R280" s="37">
        <f t="shared" si="47"/>
        <v>0</v>
      </c>
      <c r="S280" s="4"/>
    </row>
    <row r="281" spans="1:19" x14ac:dyDescent="0.25">
      <c r="A281" s="31">
        <f t="shared" si="49"/>
        <v>184</v>
      </c>
      <c r="B281" s="31">
        <v>4</v>
      </c>
      <c r="C281" s="31">
        <v>17</v>
      </c>
      <c r="D281" s="35">
        <v>0.22806675154730524</v>
      </c>
      <c r="E281" s="35">
        <v>1048.8499999999999</v>
      </c>
      <c r="F281" s="31">
        <v>6.25E-2</v>
      </c>
      <c r="G281" s="31">
        <v>1120</v>
      </c>
      <c r="H281" s="33">
        <v>5.2845528000000003E-2</v>
      </c>
      <c r="I281" s="36">
        <f t="shared" si="40"/>
        <v>-1.1626755672271218</v>
      </c>
      <c r="J281" s="36">
        <f t="shared" si="41"/>
        <v>0.12248057912407538</v>
      </c>
      <c r="K281" s="36">
        <f t="shared" si="42"/>
        <v>-1.2151039060572528</v>
      </c>
      <c r="L281" s="36">
        <f t="shared" si="43"/>
        <v>0.11216323200241858</v>
      </c>
      <c r="M281" s="36">
        <f t="shared" si="44"/>
        <v>3.2551638941561407</v>
      </c>
      <c r="N281" s="35">
        <v>19.55</v>
      </c>
      <c r="O281" s="31">
        <f t="shared" si="39"/>
        <v>265.52168371631268</v>
      </c>
      <c r="P281" s="31">
        <f t="shared" si="45"/>
        <v>0.83349545298434058</v>
      </c>
      <c r="Q281" s="33">
        <f t="shared" si="46"/>
        <v>16.29483610584386</v>
      </c>
      <c r="R281" s="37">
        <f t="shared" si="47"/>
        <v>0</v>
      </c>
      <c r="S281" s="4"/>
    </row>
    <row r="282" spans="1:19" x14ac:dyDescent="0.25">
      <c r="A282" s="31">
        <f t="shared" si="49"/>
        <v>185</v>
      </c>
      <c r="B282" s="31">
        <v>5</v>
      </c>
      <c r="C282" s="31">
        <v>17</v>
      </c>
      <c r="D282" s="35">
        <v>0.2304952650161895</v>
      </c>
      <c r="E282" s="35">
        <v>1109.4000000000001</v>
      </c>
      <c r="F282" s="31">
        <v>6.25E-2</v>
      </c>
      <c r="G282" s="31">
        <v>1120</v>
      </c>
      <c r="H282" s="33">
        <v>4.8780487999999997E-2</v>
      </c>
      <c r="I282" s="36">
        <f t="shared" si="40"/>
        <v>-0.10145322984472328</v>
      </c>
      <c r="J282" s="36">
        <f t="shared" si="41"/>
        <v>0.45959534155077736</v>
      </c>
      <c r="K282" s="36">
        <f t="shared" si="42"/>
        <v>-0.15236111768406704</v>
      </c>
      <c r="L282" s="36">
        <f t="shared" si="43"/>
        <v>0.43945106128929196</v>
      </c>
      <c r="M282" s="36">
        <f t="shared" si="44"/>
        <v>19.188162754767461</v>
      </c>
      <c r="N282" s="35">
        <v>38.6</v>
      </c>
      <c r="O282" s="31">
        <f t="shared" si="39"/>
        <v>376.81942523539726</v>
      </c>
      <c r="P282" s="31">
        <f t="shared" si="45"/>
        <v>0.50289733795939218</v>
      </c>
      <c r="Q282" s="33">
        <f t="shared" si="46"/>
        <v>19.41183724523254</v>
      </c>
      <c r="R282" s="37">
        <f t="shared" si="47"/>
        <v>0</v>
      </c>
      <c r="S282" s="4"/>
    </row>
    <row r="283" spans="1:19" x14ac:dyDescent="0.25">
      <c r="A283" s="31">
        <f t="shared" si="49"/>
        <v>185</v>
      </c>
      <c r="B283" s="31">
        <v>5</v>
      </c>
      <c r="C283" s="31">
        <v>40</v>
      </c>
      <c r="D283" s="35">
        <v>0.25218816489746765</v>
      </c>
      <c r="E283" s="35">
        <v>1109.4000000000001</v>
      </c>
      <c r="F283" s="31">
        <v>6.25E-2</v>
      </c>
      <c r="G283" s="31">
        <v>1120</v>
      </c>
      <c r="H283" s="33">
        <v>0.14227642300000001</v>
      </c>
      <c r="I283" s="36">
        <f t="shared" si="40"/>
        <v>4.1075018704872242E-2</v>
      </c>
      <c r="J283" s="36">
        <f t="shared" si="41"/>
        <v>0.51638195501139283</v>
      </c>
      <c r="K283" s="36">
        <f t="shared" si="42"/>
        <v>-5.404921481962046E-2</v>
      </c>
      <c r="L283" s="36">
        <f t="shared" si="43"/>
        <v>0.47844797688062823</v>
      </c>
      <c r="M283" s="36">
        <f t="shared" si="44"/>
        <v>41.756314128160056</v>
      </c>
      <c r="N283" s="35">
        <v>51.55</v>
      </c>
      <c r="O283" s="31">
        <f t="shared" si="39"/>
        <v>95.916282956277257</v>
      </c>
      <c r="P283" s="31">
        <f t="shared" si="45"/>
        <v>0.18998420701920352</v>
      </c>
      <c r="Q283" s="33">
        <f t="shared" si="46"/>
        <v>9.7936858718399407</v>
      </c>
      <c r="R283" s="37">
        <f t="shared" si="47"/>
        <v>0</v>
      </c>
      <c r="S283" s="4"/>
    </row>
    <row r="284" spans="1:19" x14ac:dyDescent="0.25">
      <c r="A284" s="31">
        <f t="shared" si="49"/>
        <v>186</v>
      </c>
      <c r="B284" s="31">
        <v>6</v>
      </c>
      <c r="C284" s="31">
        <v>17</v>
      </c>
      <c r="D284" s="35">
        <v>0.25218816489746765</v>
      </c>
      <c r="E284" s="35">
        <v>1090.05</v>
      </c>
      <c r="F284" s="31">
        <v>6.25E-2</v>
      </c>
      <c r="G284" s="31">
        <v>1120</v>
      </c>
      <c r="H284" s="33">
        <v>4.4715446999999998E-2</v>
      </c>
      <c r="I284" s="36">
        <f t="shared" si="40"/>
        <v>-0.42920365234954577</v>
      </c>
      <c r="J284" s="36">
        <f t="shared" si="41"/>
        <v>0.33388751263265465</v>
      </c>
      <c r="K284" s="36">
        <f t="shared" si="42"/>
        <v>-0.48253143051200426</v>
      </c>
      <c r="L284" s="36">
        <f t="shared" si="43"/>
        <v>0.31471423815707322</v>
      </c>
      <c r="M284" s="36">
        <f t="shared" si="44"/>
        <v>12.45784232853191</v>
      </c>
      <c r="N284" s="35">
        <v>29.4</v>
      </c>
      <c r="O284" s="31">
        <f t="shared" si="39"/>
        <v>287.03670656488498</v>
      </c>
      <c r="P284" s="31">
        <f t="shared" si="45"/>
        <v>0.57626386637646565</v>
      </c>
      <c r="Q284" s="33">
        <f t="shared" si="46"/>
        <v>16.942157671468088</v>
      </c>
      <c r="R284" s="37">
        <f t="shared" si="47"/>
        <v>0</v>
      </c>
      <c r="S284" s="4"/>
    </row>
    <row r="285" spans="1:19" x14ac:dyDescent="0.25">
      <c r="A285" s="31">
        <f t="shared" si="49"/>
        <v>186</v>
      </c>
      <c r="B285" s="31">
        <v>6</v>
      </c>
      <c r="C285" s="31">
        <v>40</v>
      </c>
      <c r="D285" s="35">
        <v>0.26954640898699561</v>
      </c>
      <c r="E285" s="35">
        <v>1090.05</v>
      </c>
      <c r="F285" s="31">
        <v>6.25E-2</v>
      </c>
      <c r="G285" s="31">
        <v>1120</v>
      </c>
      <c r="H285" s="33">
        <v>0.13821138199999999</v>
      </c>
      <c r="I285" s="36">
        <f t="shared" si="40"/>
        <v>-0.13418010555202267</v>
      </c>
      <c r="J285" s="36">
        <f t="shared" si="41"/>
        <v>0.44663007855517839</v>
      </c>
      <c r="K285" s="36">
        <f t="shared" si="42"/>
        <v>-0.23438881179084337</v>
      </c>
      <c r="L285" s="36">
        <f t="shared" si="43"/>
        <v>0.4073415718286465</v>
      </c>
      <c r="M285" s="36">
        <f t="shared" si="44"/>
        <v>34.550531131690377</v>
      </c>
      <c r="N285" s="35">
        <v>63.25</v>
      </c>
      <c r="O285" s="31">
        <f t="shared" si="39"/>
        <v>823.65951332307327</v>
      </c>
      <c r="P285" s="31">
        <f t="shared" si="45"/>
        <v>0.45374654337248416</v>
      </c>
      <c r="Q285" s="33">
        <f t="shared" si="46"/>
        <v>28.699468868309623</v>
      </c>
      <c r="R285" s="37">
        <f t="shared" si="47"/>
        <v>0</v>
      </c>
      <c r="S285" s="4"/>
    </row>
    <row r="286" spans="1:19" x14ac:dyDescent="0.25">
      <c r="A286" s="31">
        <f t="shared" si="49"/>
        <v>187</v>
      </c>
      <c r="B286" s="31">
        <v>7</v>
      </c>
      <c r="C286" s="31">
        <v>17</v>
      </c>
      <c r="D286" s="35">
        <v>0.26954640898699561</v>
      </c>
      <c r="E286" s="35">
        <v>1102.0999999999999</v>
      </c>
      <c r="F286" s="31">
        <v>6.25E-2</v>
      </c>
      <c r="G286" s="31">
        <v>1120</v>
      </c>
      <c r="H286" s="33">
        <v>4.0650407E-2</v>
      </c>
      <c r="I286" s="36">
        <f t="shared" si="40"/>
        <v>-0.22253514910345357</v>
      </c>
      <c r="J286" s="36">
        <f t="shared" si="41"/>
        <v>0.41194865706348927</v>
      </c>
      <c r="K286" s="36">
        <f t="shared" si="42"/>
        <v>-0.27688095076184716</v>
      </c>
      <c r="L286" s="36">
        <f t="shared" si="43"/>
        <v>0.3909357600345813</v>
      </c>
      <c r="M286" s="36">
        <f t="shared" si="44"/>
        <v>17.271570616168447</v>
      </c>
      <c r="N286" s="35">
        <v>31.3</v>
      </c>
      <c r="O286" s="31">
        <f t="shared" si="39"/>
        <v>196.79683097714855</v>
      </c>
      <c r="P286" s="31">
        <f t="shared" si="45"/>
        <v>0.44819263207129567</v>
      </c>
      <c r="Q286" s="33">
        <f t="shared" si="46"/>
        <v>14.028429383831554</v>
      </c>
      <c r="R286" s="37">
        <f t="shared" si="47"/>
        <v>0</v>
      </c>
      <c r="S286" s="4"/>
    </row>
    <row r="287" spans="1:19" x14ac:dyDescent="0.25">
      <c r="A287" s="31">
        <f t="shared" si="49"/>
        <v>188</v>
      </c>
      <c r="B287" s="31">
        <v>8</v>
      </c>
      <c r="C287" s="31">
        <v>17</v>
      </c>
      <c r="D287" s="35">
        <v>0.28026959072246133</v>
      </c>
      <c r="E287" s="35">
        <v>1087.8</v>
      </c>
      <c r="F287" s="31">
        <v>6.25E-2</v>
      </c>
      <c r="G287" s="31">
        <v>1120</v>
      </c>
      <c r="H287" s="33">
        <v>3.6585366000000001E-2</v>
      </c>
      <c r="I287" s="36">
        <f t="shared" si="40"/>
        <v>-0.47470299412224626</v>
      </c>
      <c r="J287" s="36">
        <f t="shared" si="41"/>
        <v>0.31749934176698524</v>
      </c>
      <c r="K287" s="36">
        <f t="shared" si="42"/>
        <v>-0.5283110035567925</v>
      </c>
      <c r="L287" s="36">
        <f t="shared" si="43"/>
        <v>0.29864174781249297</v>
      </c>
      <c r="M287" s="36">
        <f t="shared" si="44"/>
        <v>11.660966918961549</v>
      </c>
      <c r="N287" s="35">
        <v>27.35</v>
      </c>
      <c r="O287" s="31">
        <f t="shared" si="39"/>
        <v>246.14575901791892</v>
      </c>
      <c r="P287" s="31">
        <f t="shared" si="45"/>
        <v>0.57363923513851744</v>
      </c>
      <c r="Q287" s="33">
        <f t="shared" si="46"/>
        <v>15.689033081038453</v>
      </c>
      <c r="R287" s="37">
        <f t="shared" si="47"/>
        <v>0</v>
      </c>
      <c r="S287" s="4"/>
    </row>
    <row r="288" spans="1:19" x14ac:dyDescent="0.25">
      <c r="A288" s="31">
        <f t="shared" si="49"/>
        <v>188</v>
      </c>
      <c r="B288" s="31">
        <v>8</v>
      </c>
      <c r="C288" s="31">
        <v>40</v>
      </c>
      <c r="D288" s="35">
        <v>0.28148915505628963</v>
      </c>
      <c r="E288" s="35">
        <v>1087.8</v>
      </c>
      <c r="F288" s="31">
        <v>6.25E-2</v>
      </c>
      <c r="G288" s="31">
        <v>1120</v>
      </c>
      <c r="H288" s="33">
        <v>0.13008130100000001</v>
      </c>
      <c r="I288" s="36">
        <f t="shared" si="40"/>
        <v>-0.15649217528593132</v>
      </c>
      <c r="J288" s="36">
        <f t="shared" si="41"/>
        <v>0.43782254323808051</v>
      </c>
      <c r="K288" s="36">
        <f t="shared" si="42"/>
        <v>-0.25801626479988132</v>
      </c>
      <c r="L288" s="36">
        <f t="shared" si="43"/>
        <v>0.39819717731236098</v>
      </c>
      <c r="M288" s="36">
        <f t="shared" si="44"/>
        <v>33.893685018587689</v>
      </c>
      <c r="N288" s="35">
        <v>56</v>
      </c>
      <c r="O288" s="31">
        <f t="shared" si="39"/>
        <v>488.68916205741436</v>
      </c>
      <c r="P288" s="31">
        <f t="shared" si="45"/>
        <v>0.39475562466807695</v>
      </c>
      <c r="Q288" s="33">
        <f t="shared" si="46"/>
        <v>22.106314981412311</v>
      </c>
      <c r="R288" s="37">
        <f t="shared" si="47"/>
        <v>0</v>
      </c>
      <c r="S288" s="4"/>
    </row>
    <row r="289" spans="1:19" x14ac:dyDescent="0.25">
      <c r="A289" s="31">
        <f t="shared" si="49"/>
        <v>189</v>
      </c>
      <c r="B289" s="31">
        <v>9</v>
      </c>
      <c r="C289" s="31">
        <v>17</v>
      </c>
      <c r="D289" s="35">
        <v>0.28148915505628963</v>
      </c>
      <c r="E289" s="35">
        <v>1126.55</v>
      </c>
      <c r="F289" s="31">
        <v>6.25E-2</v>
      </c>
      <c r="G289" s="31">
        <v>1120</v>
      </c>
      <c r="H289" s="33">
        <v>3.2520325000000003E-2</v>
      </c>
      <c r="I289" s="36">
        <f t="shared" si="40"/>
        <v>0.18029401372223564</v>
      </c>
      <c r="J289" s="36">
        <f t="shared" si="41"/>
        <v>0.57153912248785721</v>
      </c>
      <c r="K289" s="36">
        <f t="shared" si="42"/>
        <v>0.12953196916037724</v>
      </c>
      <c r="L289" s="36">
        <f t="shared" si="43"/>
        <v>0.5515316348520316</v>
      </c>
      <c r="M289" s="36">
        <f t="shared" si="44"/>
        <v>27.406211495258276</v>
      </c>
      <c r="N289" s="35">
        <v>40.299999999999997</v>
      </c>
      <c r="O289" s="31">
        <f t="shared" si="39"/>
        <v>166.24978200500973</v>
      </c>
      <c r="P289" s="31">
        <f t="shared" si="45"/>
        <v>0.3199451241871395</v>
      </c>
      <c r="Q289" s="33">
        <f t="shared" si="46"/>
        <v>12.893788504741721</v>
      </c>
      <c r="R289" s="37">
        <f t="shared" si="47"/>
        <v>0</v>
      </c>
      <c r="S289" s="4"/>
    </row>
    <row r="290" spans="1:19" x14ac:dyDescent="0.25">
      <c r="A290" s="31">
        <f t="shared" si="49"/>
        <v>189</v>
      </c>
      <c r="B290" s="31">
        <v>9</v>
      </c>
      <c r="C290" s="31">
        <v>40</v>
      </c>
      <c r="D290" s="35">
        <v>0.28180835986578223</v>
      </c>
      <c r="E290" s="35">
        <v>1126.55</v>
      </c>
      <c r="F290" s="31">
        <v>6.25E-2</v>
      </c>
      <c r="G290" s="31">
        <v>1120</v>
      </c>
      <c r="H290" s="33">
        <v>0.12601625999999999</v>
      </c>
      <c r="I290" s="36">
        <f t="shared" si="40"/>
        <v>0.18703845988297998</v>
      </c>
      <c r="J290" s="36">
        <f t="shared" si="41"/>
        <v>0.57418476080876801</v>
      </c>
      <c r="K290" s="36">
        <f t="shared" si="42"/>
        <v>8.6999961211993312E-2</v>
      </c>
      <c r="L290" s="36">
        <f t="shared" si="43"/>
        <v>0.53466422852999007</v>
      </c>
      <c r="M290" s="36">
        <f t="shared" si="44"/>
        <v>52.721729037575415</v>
      </c>
      <c r="N290" s="35">
        <v>65.3</v>
      </c>
      <c r="O290" s="31">
        <f t="shared" si="39"/>
        <v>158.21290040417344</v>
      </c>
      <c r="P290" s="31">
        <f t="shared" si="45"/>
        <v>0.19262283250267356</v>
      </c>
      <c r="Q290" s="33">
        <f t="shared" si="46"/>
        <v>12.578270962424583</v>
      </c>
      <c r="R290" s="37">
        <f t="shared" si="47"/>
        <v>0</v>
      </c>
      <c r="S290" s="4"/>
    </row>
    <row r="291" spans="1:19" x14ac:dyDescent="0.25">
      <c r="A291" s="31">
        <f t="shared" si="49"/>
        <v>190</v>
      </c>
      <c r="B291" s="31">
        <v>10</v>
      </c>
      <c r="C291" s="31">
        <v>17</v>
      </c>
      <c r="D291" s="35">
        <v>0.28180835986578223</v>
      </c>
      <c r="E291" s="35">
        <v>1139.75</v>
      </c>
      <c r="F291" s="31">
        <v>6.25E-2</v>
      </c>
      <c r="G291" s="31">
        <v>1120</v>
      </c>
      <c r="H291" s="33">
        <v>2.8455285E-2</v>
      </c>
      <c r="I291" s="36">
        <f t="shared" si="40"/>
        <v>0.42889631669689371</v>
      </c>
      <c r="J291" s="36">
        <f t="shared" si="41"/>
        <v>0.66600065958833587</v>
      </c>
      <c r="K291" s="36">
        <f t="shared" si="42"/>
        <v>0.38135892574101482</v>
      </c>
      <c r="L291" s="36">
        <f t="shared" si="43"/>
        <v>0.64853153262553387</v>
      </c>
      <c r="M291" s="36">
        <f t="shared" si="44"/>
        <v>34.00957768152432</v>
      </c>
      <c r="N291" s="35">
        <v>44.55</v>
      </c>
      <c r="O291" s="31">
        <f t="shared" si="39"/>
        <v>111.10050265182018</v>
      </c>
      <c r="P291" s="31">
        <f t="shared" si="45"/>
        <v>0.23659758290630029</v>
      </c>
      <c r="Q291" s="33">
        <f t="shared" si="46"/>
        <v>10.540422318475677</v>
      </c>
      <c r="R291" s="37">
        <f t="shared" si="47"/>
        <v>0</v>
      </c>
      <c r="S291" s="4"/>
    </row>
    <row r="292" spans="1:19" x14ac:dyDescent="0.25">
      <c r="A292" s="31">
        <f t="shared" si="49"/>
        <v>190</v>
      </c>
      <c r="B292" s="31">
        <v>10</v>
      </c>
      <c r="C292" s="31">
        <v>40</v>
      </c>
      <c r="D292" s="35">
        <v>0.28189055970187371</v>
      </c>
      <c r="E292" s="35">
        <v>1139.75</v>
      </c>
      <c r="F292" s="31">
        <v>6.25E-2</v>
      </c>
      <c r="G292" s="31">
        <v>1120</v>
      </c>
      <c r="H292" s="33">
        <v>0.12195122</v>
      </c>
      <c r="I292" s="36">
        <f t="shared" si="40"/>
        <v>0.30421911310936123</v>
      </c>
      <c r="J292" s="36">
        <f t="shared" si="41"/>
        <v>0.61951951782317538</v>
      </c>
      <c r="K292" s="36">
        <f t="shared" si="42"/>
        <v>0.20577865941886453</v>
      </c>
      <c r="L292" s="36">
        <f t="shared" si="43"/>
        <v>0.58151809411821054</v>
      </c>
      <c r="M292" s="36">
        <f t="shared" si="44"/>
        <v>59.742413507477409</v>
      </c>
      <c r="N292" s="35">
        <v>72.650000000000006</v>
      </c>
      <c r="O292" s="31">
        <f t="shared" si="39"/>
        <v>166.60578906195181</v>
      </c>
      <c r="P292" s="31">
        <f t="shared" si="45"/>
        <v>0.17766808661421329</v>
      </c>
      <c r="Q292" s="33">
        <f t="shared" si="46"/>
        <v>12.907586492522597</v>
      </c>
      <c r="R292" s="37">
        <f t="shared" si="47"/>
        <v>0</v>
      </c>
      <c r="S292" s="4"/>
    </row>
    <row r="293" spans="1:19" x14ac:dyDescent="0.25">
      <c r="A293" s="31">
        <f t="shared" si="49"/>
        <v>191</v>
      </c>
      <c r="B293" s="31">
        <v>11</v>
      </c>
      <c r="C293" s="31">
        <v>17</v>
      </c>
      <c r="D293" s="35">
        <v>0.28189055970187371</v>
      </c>
      <c r="E293" s="35">
        <v>1163.8</v>
      </c>
      <c r="F293" s="31">
        <v>6.25E-2</v>
      </c>
      <c r="G293" s="31">
        <v>1120</v>
      </c>
      <c r="H293" s="33">
        <v>2.4390243999999998E-2</v>
      </c>
      <c r="I293" s="36">
        <f t="shared" si="40"/>
        <v>0.92802459352788713</v>
      </c>
      <c r="J293" s="36">
        <f t="shared" si="41"/>
        <v>0.82330259374407977</v>
      </c>
      <c r="K293" s="36">
        <f t="shared" si="42"/>
        <v>0.88400068429031298</v>
      </c>
      <c r="L293" s="36">
        <f t="shared" si="43"/>
        <v>0.81165207827874386</v>
      </c>
      <c r="M293" s="36">
        <f t="shared" si="44"/>
        <v>50.49392270996168</v>
      </c>
      <c r="N293" s="35">
        <v>57.35</v>
      </c>
      <c r="O293" s="31">
        <f t="shared" si="39"/>
        <v>47.005795806979215</v>
      </c>
      <c r="P293" s="31">
        <f t="shared" si="45"/>
        <v>0.11954799110790447</v>
      </c>
      <c r="Q293" s="33">
        <f t="shared" si="46"/>
        <v>6.8560772900383213</v>
      </c>
      <c r="R293" s="37">
        <f t="shared" si="47"/>
        <v>0</v>
      </c>
      <c r="S293" s="4"/>
    </row>
    <row r="294" spans="1:19" x14ac:dyDescent="0.25">
      <c r="A294" s="31">
        <f t="shared" si="49"/>
        <v>191</v>
      </c>
      <c r="B294" s="31">
        <v>11</v>
      </c>
      <c r="C294" s="31">
        <v>40</v>
      </c>
      <c r="D294" s="35">
        <v>0.28575849414636184</v>
      </c>
      <c r="E294" s="35">
        <v>1163.8</v>
      </c>
      <c r="F294" s="31">
        <v>6.25E-2</v>
      </c>
      <c r="G294" s="31">
        <v>1120</v>
      </c>
      <c r="H294" s="33">
        <v>0.11788617899999999</v>
      </c>
      <c r="I294" s="36">
        <f t="shared" si="40"/>
        <v>0.51514492455041416</v>
      </c>
      <c r="J294" s="36">
        <f t="shared" si="41"/>
        <v>0.69677412408004336</v>
      </c>
      <c r="K294" s="36">
        <f t="shared" si="42"/>
        <v>0.41703101209405685</v>
      </c>
      <c r="L294" s="36">
        <f t="shared" si="43"/>
        <v>0.6616721378603343</v>
      </c>
      <c r="M294" s="36">
        <f t="shared" si="44"/>
        <v>75.273005671967326</v>
      </c>
      <c r="N294" s="35">
        <v>83</v>
      </c>
      <c r="O294" s="31">
        <f t="shared" si="39"/>
        <v>59.706441345449122</v>
      </c>
      <c r="P294" s="31">
        <f t="shared" si="45"/>
        <v>9.3096317205212942E-2</v>
      </c>
      <c r="Q294" s="33">
        <f t="shared" si="46"/>
        <v>7.7269943280326743</v>
      </c>
      <c r="R294" s="37">
        <f t="shared" si="47"/>
        <v>0</v>
      </c>
      <c r="S294" s="4"/>
    </row>
    <row r="295" spans="1:19" x14ac:dyDescent="0.25">
      <c r="A295" s="31">
        <f t="shared" si="49"/>
        <v>192</v>
      </c>
      <c r="B295" s="31">
        <v>12</v>
      </c>
      <c r="C295" s="31">
        <v>17</v>
      </c>
      <c r="D295" s="35">
        <v>0.28575849414636184</v>
      </c>
      <c r="E295" s="35">
        <v>1151.3</v>
      </c>
      <c r="F295" s="31">
        <v>6.25E-2</v>
      </c>
      <c r="G295" s="31">
        <v>1120</v>
      </c>
      <c r="H295" s="33">
        <v>2.0325203E-2</v>
      </c>
      <c r="I295" s="36">
        <f t="shared" si="40"/>
        <v>0.72811826301867455</v>
      </c>
      <c r="J295" s="36">
        <f t="shared" si="41"/>
        <v>0.76672940245259014</v>
      </c>
      <c r="K295" s="36">
        <f t="shared" si="42"/>
        <v>0.68737867859381163</v>
      </c>
      <c r="L295" s="36">
        <f t="shared" si="43"/>
        <v>0.75407793499391274</v>
      </c>
      <c r="M295" s="36">
        <f t="shared" si="44"/>
        <v>39.240467786277918</v>
      </c>
      <c r="N295" s="35">
        <v>45.55</v>
      </c>
      <c r="O295" s="31">
        <f t="shared" si="39"/>
        <v>39.810196755996643</v>
      </c>
      <c r="P295" s="31">
        <f t="shared" si="45"/>
        <v>0.13851881918160439</v>
      </c>
      <c r="Q295" s="33">
        <f t="shared" si="46"/>
        <v>6.3095322137220791</v>
      </c>
      <c r="R295" s="37">
        <f t="shared" si="47"/>
        <v>0</v>
      </c>
      <c r="S295" s="4"/>
    </row>
    <row r="296" spans="1:19" x14ac:dyDescent="0.25">
      <c r="A296" s="31">
        <f t="shared" si="49"/>
        <v>192</v>
      </c>
      <c r="B296" s="31">
        <v>12</v>
      </c>
      <c r="C296" s="31">
        <v>40</v>
      </c>
      <c r="D296" s="35">
        <v>0.28581059759437677</v>
      </c>
      <c r="E296" s="35">
        <v>1151.3</v>
      </c>
      <c r="F296" s="31">
        <v>6.25E-2</v>
      </c>
      <c r="G296" s="31">
        <v>1120</v>
      </c>
      <c r="H296" s="33">
        <v>0.113821138</v>
      </c>
      <c r="I296" s="36">
        <f t="shared" si="40"/>
        <v>0.40783774952479512</v>
      </c>
      <c r="J296" s="36">
        <f t="shared" si="41"/>
        <v>0.65830360137928912</v>
      </c>
      <c r="K296" s="36">
        <f t="shared" si="42"/>
        <v>0.31141271795880854</v>
      </c>
      <c r="L296" s="36">
        <f t="shared" si="43"/>
        <v>0.62225655663934942</v>
      </c>
      <c r="M296" s="36">
        <f t="shared" si="44"/>
        <v>65.91781652248892</v>
      </c>
      <c r="N296" s="35">
        <v>72</v>
      </c>
      <c r="O296" s="31">
        <f t="shared" si="39"/>
        <v>36.992955854108779</v>
      </c>
      <c r="P296" s="31">
        <f t="shared" si="45"/>
        <v>8.447477052098723E-2</v>
      </c>
      <c r="Q296" s="33">
        <f t="shared" si="46"/>
        <v>6.0821834775110801</v>
      </c>
      <c r="R296" s="37">
        <f t="shared" si="47"/>
        <v>0</v>
      </c>
      <c r="S296" s="4"/>
    </row>
    <row r="297" spans="1:19" x14ac:dyDescent="0.25">
      <c r="A297" s="31">
        <f t="shared" si="49"/>
        <v>193</v>
      </c>
      <c r="B297" s="31">
        <v>13</v>
      </c>
      <c r="C297" s="31">
        <v>17</v>
      </c>
      <c r="D297" s="35">
        <v>0.28581059759437677</v>
      </c>
      <c r="E297" s="35">
        <v>1101.3</v>
      </c>
      <c r="F297" s="31">
        <v>6.25E-2</v>
      </c>
      <c r="G297" s="31">
        <v>1120</v>
      </c>
      <c r="H297" s="33">
        <v>1.6260163000000001E-2</v>
      </c>
      <c r="I297" s="36">
        <f t="shared" si="40"/>
        <v>-0.41588417731881244</v>
      </c>
      <c r="J297" s="36">
        <f t="shared" si="41"/>
        <v>0.33874737912504793</v>
      </c>
      <c r="K297" s="36">
        <f t="shared" si="42"/>
        <v>-0.45232941403984483</v>
      </c>
      <c r="L297" s="36">
        <f t="shared" si="43"/>
        <v>0.32551584448807513</v>
      </c>
      <c r="M297" s="36">
        <f t="shared" si="44"/>
        <v>8.8550604506910418</v>
      </c>
      <c r="N297" s="35">
        <v>12.85</v>
      </c>
      <c r="O297" s="31">
        <f t="shared" si="39"/>
        <v>15.95954200263286</v>
      </c>
      <c r="P297" s="31">
        <f t="shared" si="45"/>
        <v>0.31089023730030801</v>
      </c>
      <c r="Q297" s="33">
        <f t="shared" si="46"/>
        <v>3.9949395493089579</v>
      </c>
      <c r="R297" s="37">
        <f t="shared" si="47"/>
        <v>0</v>
      </c>
      <c r="S297" s="4"/>
    </row>
    <row r="298" spans="1:19" x14ac:dyDescent="0.25">
      <c r="A298" s="31">
        <f t="shared" si="49"/>
        <v>193</v>
      </c>
      <c r="B298" s="31">
        <v>13</v>
      </c>
      <c r="C298" s="31">
        <v>40</v>
      </c>
      <c r="D298" s="35">
        <v>0.2870386313438768</v>
      </c>
      <c r="E298" s="35">
        <v>1101.3</v>
      </c>
      <c r="F298" s="31">
        <v>6.25E-2</v>
      </c>
      <c r="G298" s="31">
        <v>1120</v>
      </c>
      <c r="H298" s="33">
        <v>0.109756098</v>
      </c>
      <c r="I298" s="36">
        <f t="shared" si="40"/>
        <v>-5.7376305075021068E-2</v>
      </c>
      <c r="J298" s="36">
        <f t="shared" si="41"/>
        <v>0.47712271885603968</v>
      </c>
      <c r="K298" s="36">
        <f t="shared" si="42"/>
        <v>-0.15247064757042852</v>
      </c>
      <c r="L298" s="36">
        <f t="shared" si="43"/>
        <v>0.43940786979378982</v>
      </c>
      <c r="M298" s="36">
        <f t="shared" si="44"/>
        <v>36.682822006117703</v>
      </c>
      <c r="N298" s="35">
        <v>41.15</v>
      </c>
      <c r="O298" s="31">
        <f t="shared" si="39"/>
        <v>19.955679229026245</v>
      </c>
      <c r="P298" s="31">
        <f t="shared" si="45"/>
        <v>0.10855839596311774</v>
      </c>
      <c r="Q298" s="33">
        <f t="shared" si="46"/>
        <v>4.4671779938822951</v>
      </c>
      <c r="R298" s="37">
        <f t="shared" si="47"/>
        <v>0</v>
      </c>
      <c r="S298" s="4"/>
    </row>
    <row r="299" spans="1:19" x14ac:dyDescent="0.25">
      <c r="A299" s="31">
        <f t="shared" si="49"/>
        <v>194</v>
      </c>
      <c r="B299" s="31">
        <v>14</v>
      </c>
      <c r="C299" s="31">
        <v>17</v>
      </c>
      <c r="D299" s="35">
        <v>0.2870386313438768</v>
      </c>
      <c r="E299" s="35">
        <v>1062.6500000000001</v>
      </c>
      <c r="F299" s="31">
        <v>6.25E-2</v>
      </c>
      <c r="G299" s="31">
        <v>1120</v>
      </c>
      <c r="H299" s="33">
        <v>1.2195121999999999E-2</v>
      </c>
      <c r="I299" s="36">
        <f t="shared" si="40"/>
        <v>-1.6183397022100816</v>
      </c>
      <c r="J299" s="36">
        <f t="shared" si="41"/>
        <v>5.2794704476697395E-2</v>
      </c>
      <c r="K299" s="36">
        <f t="shared" si="42"/>
        <v>-1.6500378163752174</v>
      </c>
      <c r="L299" s="36">
        <f t="shared" si="43"/>
        <v>4.9467600865541264E-2</v>
      </c>
      <c r="M299" s="36">
        <f t="shared" si="44"/>
        <v>0.74079209362086829</v>
      </c>
      <c r="N299" s="35">
        <v>2.5499999999999998</v>
      </c>
      <c r="O299" s="31">
        <f t="shared" si="39"/>
        <v>3.2732332485047602</v>
      </c>
      <c r="P299" s="31">
        <f t="shared" si="45"/>
        <v>0.7094932966192673</v>
      </c>
      <c r="Q299" s="33">
        <f t="shared" si="46"/>
        <v>1.8092079063791315</v>
      </c>
      <c r="R299" s="37">
        <f t="shared" si="47"/>
        <v>0</v>
      </c>
      <c r="S299" s="4"/>
    </row>
    <row r="300" spans="1:19" x14ac:dyDescent="0.25">
      <c r="A300" s="31">
        <f t="shared" si="49"/>
        <v>194</v>
      </c>
      <c r="B300" s="31">
        <v>14</v>
      </c>
      <c r="C300" s="31">
        <v>40</v>
      </c>
      <c r="D300" s="35">
        <v>0.2874472593827912</v>
      </c>
      <c r="E300" s="35">
        <v>1062.6500000000001</v>
      </c>
      <c r="F300" s="31">
        <v>6.25E-2</v>
      </c>
      <c r="G300" s="31">
        <v>1120</v>
      </c>
      <c r="H300" s="33">
        <v>0.105691057</v>
      </c>
      <c r="I300" s="36">
        <f t="shared" si="40"/>
        <v>-0.44506140080165807</v>
      </c>
      <c r="J300" s="36">
        <f t="shared" si="41"/>
        <v>0.3281376911349867</v>
      </c>
      <c r="K300" s="36">
        <f t="shared" si="42"/>
        <v>-0.53851096769463691</v>
      </c>
      <c r="L300" s="36">
        <f t="shared" si="43"/>
        <v>0.29511216764962889</v>
      </c>
      <c r="M300" s="36">
        <f t="shared" si="44"/>
        <v>20.34604448616119</v>
      </c>
      <c r="N300" s="35">
        <v>26.75</v>
      </c>
      <c r="O300" s="31">
        <f t="shared" si="39"/>
        <v>41.010646223226495</v>
      </c>
      <c r="P300" s="31">
        <f t="shared" si="45"/>
        <v>0.2394002061248153</v>
      </c>
      <c r="Q300" s="33">
        <f t="shared" si="46"/>
        <v>6.4039555138388096</v>
      </c>
      <c r="R300" s="37">
        <f t="shared" si="47"/>
        <v>0</v>
      </c>
      <c r="S300" s="4"/>
    </row>
    <row r="301" spans="1:19" x14ac:dyDescent="0.25">
      <c r="A301" s="31">
        <f t="shared" si="49"/>
        <v>195</v>
      </c>
      <c r="B301" s="31">
        <v>15</v>
      </c>
      <c r="C301" s="31">
        <v>17</v>
      </c>
      <c r="D301" s="35">
        <v>0.2874472593827912</v>
      </c>
      <c r="E301" s="35">
        <v>1054.7</v>
      </c>
      <c r="F301" s="31">
        <v>6.25E-2</v>
      </c>
      <c r="G301" s="31">
        <v>1120</v>
      </c>
      <c r="H301" s="33">
        <v>8.1300810000000008E-3</v>
      </c>
      <c r="I301" s="36">
        <f t="shared" si="40"/>
        <v>-2.2851975043770758</v>
      </c>
      <c r="J301" s="36">
        <f t="shared" si="41"/>
        <v>1.1150624738227677E-2</v>
      </c>
      <c r="K301" s="36">
        <f t="shared" si="42"/>
        <v>-2.3111157504329718</v>
      </c>
      <c r="L301" s="36">
        <f t="shared" si="43"/>
        <v>1.0413231115815991E-2</v>
      </c>
      <c r="M301" s="36">
        <f t="shared" si="44"/>
        <v>0.10366978517332015</v>
      </c>
      <c r="N301" s="35">
        <v>0.9</v>
      </c>
      <c r="O301" s="31">
        <f t="shared" si="39"/>
        <v>0.63414181104590617</v>
      </c>
      <c r="P301" s="31">
        <f t="shared" si="45"/>
        <v>0.88481134980742204</v>
      </c>
      <c r="Q301" s="33">
        <f t="shared" si="46"/>
        <v>0.79633021482667987</v>
      </c>
      <c r="R301" s="37">
        <f t="shared" si="47"/>
        <v>0</v>
      </c>
      <c r="S301" s="4"/>
    </row>
    <row r="302" spans="1:19" x14ac:dyDescent="0.25">
      <c r="A302" s="31">
        <f t="shared" si="49"/>
        <v>195</v>
      </c>
      <c r="B302" s="31">
        <v>15</v>
      </c>
      <c r="C302" s="31">
        <v>40</v>
      </c>
      <c r="D302" s="35">
        <v>0.29433334523527654</v>
      </c>
      <c r="E302" s="35">
        <v>1054.7</v>
      </c>
      <c r="F302" s="31">
        <v>6.25E-2</v>
      </c>
      <c r="G302" s="31">
        <v>1120</v>
      </c>
      <c r="H302" s="33">
        <v>0.101626016</v>
      </c>
      <c r="I302" s="36">
        <f t="shared" si="40"/>
        <v>-0.5256168788975748</v>
      </c>
      <c r="J302" s="36">
        <f t="shared" si="41"/>
        <v>0.29957721341831323</v>
      </c>
      <c r="K302" s="36">
        <f t="shared" si="42"/>
        <v>-0.61944692217749453</v>
      </c>
      <c r="L302" s="36">
        <f t="shared" si="43"/>
        <v>0.26781098902717715</v>
      </c>
      <c r="M302" s="36">
        <f t="shared" si="44"/>
        <v>17.914901111262566</v>
      </c>
      <c r="N302" s="35">
        <v>22.75</v>
      </c>
      <c r="O302" s="31">
        <f t="shared" si="39"/>
        <v>23.378181263869973</v>
      </c>
      <c r="P302" s="31">
        <f t="shared" si="45"/>
        <v>0.21253181928516193</v>
      </c>
      <c r="Q302" s="33">
        <f t="shared" si="46"/>
        <v>4.8350988887374342</v>
      </c>
      <c r="R302" s="37">
        <f t="shared" si="47"/>
        <v>0</v>
      </c>
      <c r="S302" s="4"/>
    </row>
    <row r="303" spans="1:19" x14ac:dyDescent="0.25">
      <c r="A303" s="31">
        <f t="shared" si="49"/>
        <v>196</v>
      </c>
      <c r="B303" s="31">
        <v>16</v>
      </c>
      <c r="C303" s="31">
        <v>17</v>
      </c>
      <c r="D303" s="35">
        <v>0.29433334523527654</v>
      </c>
      <c r="E303" s="35">
        <v>1045.75</v>
      </c>
      <c r="F303" s="31">
        <v>6.25E-2</v>
      </c>
      <c r="G303" s="31">
        <v>1120</v>
      </c>
      <c r="H303" s="33">
        <v>4.0650410000000001E-3</v>
      </c>
      <c r="I303" s="36">
        <f t="shared" si="40"/>
        <v>-3.6323229717926098</v>
      </c>
      <c r="J303" s="36">
        <f t="shared" si="41"/>
        <v>1.4044063143032445E-4</v>
      </c>
      <c r="K303" s="36">
        <f t="shared" si="42"/>
        <v>-3.6510889812795524</v>
      </c>
      <c r="L303" s="36">
        <f t="shared" si="43"/>
        <v>1.3056537103115328E-4</v>
      </c>
      <c r="M303" s="36">
        <f t="shared" si="44"/>
        <v>6.6972279521132494E-4</v>
      </c>
      <c r="N303" s="35">
        <v>0.4</v>
      </c>
      <c r="O303" s="31">
        <f t="shared" si="39"/>
        <v>0.15946467029245337</v>
      </c>
      <c r="P303" s="31">
        <f t="shared" si="45"/>
        <v>0.99832569301197172</v>
      </c>
      <c r="Q303" s="33">
        <f t="shared" si="46"/>
        <v>0.3993302772047887</v>
      </c>
      <c r="R303" s="37">
        <f t="shared" si="47"/>
        <v>0</v>
      </c>
      <c r="S303" s="4"/>
    </row>
    <row r="304" spans="1:19" x14ac:dyDescent="0.25">
      <c r="A304" s="31">
        <f t="shared" si="49"/>
        <v>196</v>
      </c>
      <c r="B304" s="31">
        <v>16</v>
      </c>
      <c r="C304" s="31">
        <v>40</v>
      </c>
      <c r="D304" s="35">
        <v>0.29879896917071663</v>
      </c>
      <c r="E304" s="35">
        <v>1045.75</v>
      </c>
      <c r="F304" s="31">
        <v>6.25E-2</v>
      </c>
      <c r="G304" s="31">
        <v>1120</v>
      </c>
      <c r="H304" s="33">
        <v>9.7560975999999994E-2</v>
      </c>
      <c r="I304" s="36">
        <f t="shared" si="40"/>
        <v>-0.62297417841619873</v>
      </c>
      <c r="J304" s="36">
        <f t="shared" si="41"/>
        <v>0.26665074520591503</v>
      </c>
      <c r="K304" s="36">
        <f t="shared" si="42"/>
        <v>-0.71630329673051385</v>
      </c>
      <c r="L304" s="36">
        <f t="shared" si="43"/>
        <v>0.23690204579941893</v>
      </c>
      <c r="M304" s="36">
        <f t="shared" si="44"/>
        <v>15.132670626946265</v>
      </c>
      <c r="N304" s="35">
        <v>19</v>
      </c>
      <c r="O304" s="31">
        <f t="shared" si="39"/>
        <v>14.956236479684197</v>
      </c>
      <c r="P304" s="31">
        <f t="shared" si="45"/>
        <v>0.20354365121335449</v>
      </c>
      <c r="Q304" s="33">
        <f t="shared" si="46"/>
        <v>3.8673293730537353</v>
      </c>
      <c r="R304" s="37">
        <f t="shared" si="47"/>
        <v>0</v>
      </c>
      <c r="S304" s="4"/>
    </row>
    <row r="305" spans="1:19" x14ac:dyDescent="0.25">
      <c r="A305" s="31">
        <f t="shared" si="49"/>
        <v>197</v>
      </c>
      <c r="B305" s="31">
        <v>17</v>
      </c>
      <c r="C305" s="31">
        <v>40</v>
      </c>
      <c r="D305" s="35">
        <v>0.29879896917071663</v>
      </c>
      <c r="E305" s="35">
        <v>1030.8</v>
      </c>
      <c r="F305" s="31">
        <v>6.25E-2</v>
      </c>
      <c r="G305" s="31">
        <v>1120</v>
      </c>
      <c r="H305" s="33">
        <v>9.3495935000000002E-2</v>
      </c>
      <c r="I305" s="36">
        <f t="shared" si="40"/>
        <v>-0.79874165954669141</v>
      </c>
      <c r="J305" s="36">
        <f t="shared" si="41"/>
        <v>0.2122201126299689</v>
      </c>
      <c r="K305" s="36">
        <f t="shared" si="42"/>
        <v>-0.89010573408009419</v>
      </c>
      <c r="L305" s="36">
        <f t="shared" si="43"/>
        <v>0.18670455716174414</v>
      </c>
      <c r="M305" s="36">
        <f t="shared" si="44"/>
        <v>10.865753055361296</v>
      </c>
      <c r="N305" s="35">
        <v>14.85</v>
      </c>
      <c r="O305" s="31">
        <f t="shared" si="39"/>
        <v>15.874223715862847</v>
      </c>
      <c r="P305" s="31">
        <f t="shared" si="45"/>
        <v>0.26829945755142787</v>
      </c>
      <c r="Q305" s="33">
        <f t="shared" si="46"/>
        <v>3.9842469446387039</v>
      </c>
      <c r="R305" s="37">
        <f t="shared" si="47"/>
        <v>0</v>
      </c>
      <c r="S305" s="4"/>
    </row>
    <row r="306" spans="1:19" x14ac:dyDescent="0.25">
      <c r="A306" s="31">
        <f t="shared" si="49"/>
        <v>198</v>
      </c>
      <c r="B306" s="31">
        <v>18</v>
      </c>
      <c r="C306" s="31">
        <v>40</v>
      </c>
      <c r="D306" s="35">
        <v>0.29815137894472965</v>
      </c>
      <c r="E306" s="35">
        <v>1044.9000000000001</v>
      </c>
      <c r="F306" s="31">
        <v>6.25E-2</v>
      </c>
      <c r="G306" s="31">
        <v>1120</v>
      </c>
      <c r="H306" s="33">
        <v>8.9430893999999997E-2</v>
      </c>
      <c r="I306" s="36">
        <f t="shared" si="40"/>
        <v>-0.67117169100383434</v>
      </c>
      <c r="J306" s="36">
        <f t="shared" si="41"/>
        <v>0.25105558029439157</v>
      </c>
      <c r="K306" s="36">
        <f t="shared" si="42"/>
        <v>-0.76033385664002651</v>
      </c>
      <c r="L306" s="36">
        <f t="shared" si="43"/>
        <v>0.2235275245599031</v>
      </c>
      <c r="M306" s="36">
        <f t="shared" si="44"/>
        <v>13.372563565970381</v>
      </c>
      <c r="N306" s="35">
        <v>15.75</v>
      </c>
      <c r="O306" s="31">
        <f t="shared" si="39"/>
        <v>5.65220399785147</v>
      </c>
      <c r="P306" s="31">
        <f t="shared" si="45"/>
        <v>0.15094834501775359</v>
      </c>
      <c r="Q306" s="33">
        <f t="shared" si="46"/>
        <v>2.3774364340296188</v>
      </c>
      <c r="R306" s="37">
        <f t="shared" si="47"/>
        <v>0</v>
      </c>
      <c r="S306" s="4"/>
    </row>
    <row r="307" spans="1:19" x14ac:dyDescent="0.25">
      <c r="A307" s="31">
        <f t="shared" si="49"/>
        <v>199</v>
      </c>
      <c r="B307" s="31">
        <v>19</v>
      </c>
      <c r="C307" s="31">
        <v>40</v>
      </c>
      <c r="D307" s="35">
        <v>0.29825033897172043</v>
      </c>
      <c r="E307" s="35">
        <v>1087.8</v>
      </c>
      <c r="F307" s="31">
        <v>6.25E-2</v>
      </c>
      <c r="G307" s="31">
        <v>1120</v>
      </c>
      <c r="H307" s="33">
        <v>8.5365854000000005E-2</v>
      </c>
      <c r="I307" s="36">
        <f t="shared" si="40"/>
        <v>-0.22996296343381464</v>
      </c>
      <c r="J307" s="36">
        <f t="shared" si="41"/>
        <v>0.4090602746839449</v>
      </c>
      <c r="K307" s="36">
        <f t="shared" si="42"/>
        <v>-0.31710406399449032</v>
      </c>
      <c r="L307" s="36">
        <f t="shared" si="43"/>
        <v>0.37558232064140856</v>
      </c>
      <c r="M307" s="36">
        <f t="shared" si="44"/>
        <v>26.561924535077651</v>
      </c>
      <c r="N307" s="35">
        <v>26.8</v>
      </c>
      <c r="O307" s="31">
        <f t="shared" si="39"/>
        <v>5.6679926997992992E-2</v>
      </c>
      <c r="P307" s="31">
        <f t="shared" si="45"/>
        <v>8.8834128702369314E-3</v>
      </c>
      <c r="Q307" s="33">
        <f t="shared" si="46"/>
        <v>0.23807546492234977</v>
      </c>
      <c r="R307" s="37">
        <f t="shared" si="47"/>
        <v>0</v>
      </c>
      <c r="S307" s="4"/>
    </row>
    <row r="308" spans="1:19" x14ac:dyDescent="0.25">
      <c r="A308" s="31">
        <f t="shared" si="49"/>
        <v>200</v>
      </c>
      <c r="B308" s="31">
        <v>20</v>
      </c>
      <c r="C308" s="31">
        <v>40</v>
      </c>
      <c r="D308" s="35">
        <v>0.29493056304749726</v>
      </c>
      <c r="E308" s="35">
        <v>1057</v>
      </c>
      <c r="F308" s="31">
        <v>6.25E-2</v>
      </c>
      <c r="G308" s="31">
        <v>1120</v>
      </c>
      <c r="H308" s="33">
        <v>8.1300813E-2</v>
      </c>
      <c r="I308" s="36">
        <f t="shared" si="40"/>
        <v>-0.58596915326598109</v>
      </c>
      <c r="J308" s="36">
        <f t="shared" si="41"/>
        <v>0.27894812209611369</v>
      </c>
      <c r="K308" s="36">
        <f t="shared" si="42"/>
        <v>-0.67006358190253568</v>
      </c>
      <c r="L308" s="36">
        <f t="shared" si="43"/>
        <v>0.25140862961330723</v>
      </c>
      <c r="M308" s="36">
        <f t="shared" si="44"/>
        <v>14.697651742836229</v>
      </c>
      <c r="N308" s="35">
        <v>18.25</v>
      </c>
      <c r="O308" s="31">
        <f t="shared" si="39"/>
        <v>12.619178140174485</v>
      </c>
      <c r="P308" s="31">
        <f t="shared" si="45"/>
        <v>0.19464921957061762</v>
      </c>
      <c r="Q308" s="33">
        <f t="shared" si="46"/>
        <v>3.5523482571637714</v>
      </c>
      <c r="R308" s="37">
        <f t="shared" si="47"/>
        <v>0</v>
      </c>
      <c r="S308" s="4"/>
    </row>
    <row r="309" spans="1:19" x14ac:dyDescent="0.25">
      <c r="A309" s="31">
        <f t="shared" si="49"/>
        <v>201</v>
      </c>
      <c r="B309" s="31">
        <v>21</v>
      </c>
      <c r="C309" s="31">
        <v>40</v>
      </c>
      <c r="D309" s="35">
        <v>0.29549797939650829</v>
      </c>
      <c r="E309" s="35">
        <v>1061.25</v>
      </c>
      <c r="F309" s="31">
        <v>6.25E-2</v>
      </c>
      <c r="G309" s="31">
        <v>1120</v>
      </c>
      <c r="H309" s="33">
        <v>7.7235771999999994E-2</v>
      </c>
      <c r="I309" s="36">
        <f t="shared" si="40"/>
        <v>-0.55626345169150582</v>
      </c>
      <c r="J309" s="36">
        <f t="shared" si="41"/>
        <v>0.28901538412510686</v>
      </c>
      <c r="K309" s="36">
        <f t="shared" si="42"/>
        <v>-0.63838625417133976</v>
      </c>
      <c r="L309" s="36">
        <f t="shared" si="43"/>
        <v>0.2616111383171581</v>
      </c>
      <c r="M309" s="36">
        <f t="shared" si="44"/>
        <v>15.124094825095312</v>
      </c>
      <c r="N309" s="35">
        <v>18.75</v>
      </c>
      <c r="O309" s="31">
        <f t="shared" si="39"/>
        <v>13.147188337400593</v>
      </c>
      <c r="P309" s="31">
        <f t="shared" si="45"/>
        <v>0.19338160932824999</v>
      </c>
      <c r="Q309" s="33">
        <f t="shared" si="46"/>
        <v>3.6259051749046876</v>
      </c>
      <c r="R309" s="37">
        <f t="shared" si="47"/>
        <v>0</v>
      </c>
      <c r="S309" s="4"/>
    </row>
    <row r="310" spans="1:19" x14ac:dyDescent="0.25">
      <c r="A310" s="31">
        <f t="shared" si="49"/>
        <v>202</v>
      </c>
      <c r="B310" s="31">
        <v>22</v>
      </c>
      <c r="C310" s="31">
        <v>40</v>
      </c>
      <c r="D310" s="35">
        <v>0.3005905555890358</v>
      </c>
      <c r="E310" s="35">
        <v>1056.25</v>
      </c>
      <c r="F310" s="31">
        <v>6.25E-2</v>
      </c>
      <c r="G310" s="31">
        <v>1120</v>
      </c>
      <c r="H310" s="33">
        <v>7.3170732000000002E-2</v>
      </c>
      <c r="I310" s="36">
        <f t="shared" si="40"/>
        <v>-0.62384636063810672</v>
      </c>
      <c r="J310" s="36">
        <f t="shared" si="41"/>
        <v>0.26636424489038013</v>
      </c>
      <c r="K310" s="36">
        <f t="shared" si="42"/>
        <v>-0.70515637373346063</v>
      </c>
      <c r="L310" s="36">
        <f t="shared" si="43"/>
        <v>0.24035646365896979</v>
      </c>
      <c r="M310" s="36">
        <f t="shared" si="44"/>
        <v>13.376277739022782</v>
      </c>
      <c r="N310" s="35">
        <v>16.649999999999999</v>
      </c>
      <c r="O310" s="31">
        <f t="shared" si="39"/>
        <v>10.717257442017775</v>
      </c>
      <c r="P310" s="31">
        <f t="shared" si="45"/>
        <v>0.19661995561424722</v>
      </c>
      <c r="Q310" s="33">
        <f t="shared" si="46"/>
        <v>3.2737222609772161</v>
      </c>
      <c r="R310" s="37">
        <f t="shared" si="47"/>
        <v>0</v>
      </c>
      <c r="S310" s="4"/>
    </row>
    <row r="311" spans="1:19" x14ac:dyDescent="0.25">
      <c r="A311" s="31">
        <f t="shared" si="49"/>
        <v>203</v>
      </c>
      <c r="B311" s="31">
        <v>23</v>
      </c>
      <c r="C311" s="31">
        <v>40</v>
      </c>
      <c r="D311" s="35">
        <v>0.30202946570493872</v>
      </c>
      <c r="E311" s="35">
        <v>1074.9000000000001</v>
      </c>
      <c r="F311" s="31">
        <v>6.25E-2</v>
      </c>
      <c r="G311" s="31">
        <v>1120</v>
      </c>
      <c r="H311" s="33">
        <v>6.9105690999999997E-2</v>
      </c>
      <c r="I311" s="36">
        <f t="shared" si="40"/>
        <v>-0.42356522432941973</v>
      </c>
      <c r="J311" s="36">
        <f t="shared" si="41"/>
        <v>0.33594146073623143</v>
      </c>
      <c r="K311" s="36">
        <f t="shared" si="42"/>
        <v>-0.50296261342815163</v>
      </c>
      <c r="L311" s="36">
        <f t="shared" si="43"/>
        <v>0.30749527893035888</v>
      </c>
      <c r="M311" s="36">
        <f t="shared" si="44"/>
        <v>18.193033238664668</v>
      </c>
      <c r="N311" s="35">
        <v>21.15</v>
      </c>
      <c r="O311" s="31">
        <f t="shared" si="39"/>
        <v>8.7436524276419529</v>
      </c>
      <c r="P311" s="31">
        <f t="shared" si="45"/>
        <v>0.13980930313642226</v>
      </c>
      <c r="Q311" s="33">
        <f t="shared" si="46"/>
        <v>2.9569667613353303</v>
      </c>
      <c r="R311" s="37">
        <f t="shared" si="47"/>
        <v>0</v>
      </c>
      <c r="S311" s="4"/>
    </row>
    <row r="312" spans="1:19" x14ac:dyDescent="0.25">
      <c r="A312" s="31">
        <f t="shared" si="49"/>
        <v>204</v>
      </c>
      <c r="B312" s="31">
        <v>24</v>
      </c>
      <c r="C312" s="31">
        <v>40</v>
      </c>
      <c r="D312" s="35">
        <v>0.2982080842617823</v>
      </c>
      <c r="E312" s="35">
        <v>1090.3</v>
      </c>
      <c r="F312" s="31">
        <v>6.25E-2</v>
      </c>
      <c r="G312" s="31">
        <v>1120</v>
      </c>
      <c r="H312" s="33">
        <v>6.5040650000000005E-2</v>
      </c>
      <c r="I312" s="36">
        <f t="shared" si="40"/>
        <v>-0.26190937791202784</v>
      </c>
      <c r="J312" s="36">
        <f t="shared" si="41"/>
        <v>0.39669565470148344</v>
      </c>
      <c r="K312" s="36">
        <f t="shared" si="42"/>
        <v>-0.33796158974338153</v>
      </c>
      <c r="L312" s="36">
        <f t="shared" si="43"/>
        <v>0.36769606668076993</v>
      </c>
      <c r="M312" s="36">
        <f t="shared" si="44"/>
        <v>22.368343059134588</v>
      </c>
      <c r="N312" s="35">
        <v>24.05</v>
      </c>
      <c r="O312" s="31">
        <f t="shared" si="39"/>
        <v>2.8279700667608174</v>
      </c>
      <c r="P312" s="31">
        <f t="shared" si="45"/>
        <v>6.9923365524549377E-2</v>
      </c>
      <c r="Q312" s="33">
        <f t="shared" si="46"/>
        <v>1.6816569408654125</v>
      </c>
      <c r="R312" s="37">
        <f t="shared" si="47"/>
        <v>0</v>
      </c>
      <c r="S312" s="4"/>
    </row>
    <row r="313" spans="1:19" x14ac:dyDescent="0.25">
      <c r="A313" s="31">
        <f t="shared" si="49"/>
        <v>205</v>
      </c>
      <c r="B313" s="31">
        <v>25</v>
      </c>
      <c r="C313" s="31">
        <v>40</v>
      </c>
      <c r="D313" s="35">
        <v>0.29803875817736453</v>
      </c>
      <c r="E313" s="35">
        <v>1104.0999999999999</v>
      </c>
      <c r="F313" s="31">
        <v>6.25E-2</v>
      </c>
      <c r="G313" s="31">
        <v>1120</v>
      </c>
      <c r="H313" s="33">
        <v>6.097561E-2</v>
      </c>
      <c r="I313" s="36">
        <f t="shared" si="40"/>
        <v>-0.10570008658275341</v>
      </c>
      <c r="J313" s="36">
        <f t="shared" si="41"/>
        <v>0.45791015582700256</v>
      </c>
      <c r="K313" s="36">
        <f t="shared" si="42"/>
        <v>-0.17929551233006247</v>
      </c>
      <c r="L313" s="36">
        <f t="shared" si="43"/>
        <v>0.42885283520019019</v>
      </c>
      <c r="M313" s="36">
        <f t="shared" si="44"/>
        <v>27.09041353965398</v>
      </c>
      <c r="N313" s="35">
        <v>26.7</v>
      </c>
      <c r="O313" s="31">
        <f t="shared" si="39"/>
        <v>0.15242273194515038</v>
      </c>
      <c r="P313" s="31">
        <f t="shared" si="45"/>
        <v>1.4622229949587293E-2</v>
      </c>
      <c r="Q313" s="33">
        <f t="shared" si="46"/>
        <v>-0.39041353965398073</v>
      </c>
      <c r="R313" s="37">
        <f t="shared" si="47"/>
        <v>1</v>
      </c>
      <c r="S313" s="4"/>
    </row>
    <row r="314" spans="1:19" x14ac:dyDescent="0.25">
      <c r="A314" s="31">
        <f t="shared" si="49"/>
        <v>206</v>
      </c>
      <c r="B314" s="31">
        <v>26</v>
      </c>
      <c r="C314" s="31">
        <v>40</v>
      </c>
      <c r="D314" s="35">
        <v>0.29846664340052237</v>
      </c>
      <c r="E314" s="35">
        <v>1110.7</v>
      </c>
      <c r="F314" s="31">
        <v>6.25E-2</v>
      </c>
      <c r="G314" s="31">
        <v>1120</v>
      </c>
      <c r="H314" s="33">
        <v>5.6910569000000001E-2</v>
      </c>
      <c r="I314" s="36">
        <f t="shared" si="40"/>
        <v>-3.155057341625641E-2</v>
      </c>
      <c r="J314" s="36">
        <f t="shared" si="41"/>
        <v>0.48741523022241834</v>
      </c>
      <c r="K314" s="36">
        <f t="shared" si="42"/>
        <v>-0.10275258532040124</v>
      </c>
      <c r="L314" s="36">
        <f t="shared" si="43"/>
        <v>0.45907966871361955</v>
      </c>
      <c r="M314" s="36">
        <f t="shared" si="44"/>
        <v>29.028472528096131</v>
      </c>
      <c r="N314" s="35">
        <v>27.15</v>
      </c>
      <c r="O314" s="31">
        <f t="shared" si="39"/>
        <v>3.5286590388118753</v>
      </c>
      <c r="P314" s="31">
        <f t="shared" si="45"/>
        <v>6.9188675067997515E-2</v>
      </c>
      <c r="Q314" s="33">
        <f t="shared" si="46"/>
        <v>-1.8784725280961325</v>
      </c>
      <c r="R314" s="37">
        <f t="shared" si="47"/>
        <v>1</v>
      </c>
      <c r="S314" s="4"/>
    </row>
    <row r="315" spans="1:19" x14ac:dyDescent="0.25">
      <c r="A315" s="31">
        <f t="shared" si="49"/>
        <v>207</v>
      </c>
      <c r="B315" s="31">
        <v>27</v>
      </c>
      <c r="C315" s="31">
        <v>40</v>
      </c>
      <c r="D315" s="35">
        <v>0.29877977072152795</v>
      </c>
      <c r="E315" s="35">
        <v>1093.45</v>
      </c>
      <c r="F315" s="31">
        <v>6.25E-2</v>
      </c>
      <c r="G315" s="31">
        <v>1120</v>
      </c>
      <c r="H315" s="33">
        <v>5.2845528000000003E-2</v>
      </c>
      <c r="I315" s="36">
        <f t="shared" si="40"/>
        <v>-0.26686379375598196</v>
      </c>
      <c r="J315" s="36">
        <f t="shared" si="41"/>
        <v>0.39478701717472842</v>
      </c>
      <c r="K315" s="36">
        <f t="shared" si="42"/>
        <v>-0.33554775118819008</v>
      </c>
      <c r="L315" s="36">
        <f t="shared" si="43"/>
        <v>0.3686059650566218</v>
      </c>
      <c r="M315" s="36">
        <f t="shared" si="44"/>
        <v>20.202476137753763</v>
      </c>
      <c r="N315" s="35">
        <v>20.65</v>
      </c>
      <c r="O315" s="31">
        <f t="shared" si="39"/>
        <v>0.20027760727978769</v>
      </c>
      <c r="P315" s="31">
        <f t="shared" si="45"/>
        <v>2.1671857735895191E-2</v>
      </c>
      <c r="Q315" s="33">
        <f t="shared" si="46"/>
        <v>0.44752386224623564</v>
      </c>
      <c r="R315" s="37">
        <f t="shared" si="47"/>
        <v>0</v>
      </c>
      <c r="S315" s="4"/>
    </row>
    <row r="316" spans="1:19" x14ac:dyDescent="0.25">
      <c r="A316" s="31">
        <f t="shared" si="49"/>
        <v>208</v>
      </c>
      <c r="B316" s="31">
        <v>28</v>
      </c>
      <c r="C316" s="31">
        <v>40</v>
      </c>
      <c r="D316" s="35">
        <v>0.29830230446608053</v>
      </c>
      <c r="E316" s="35">
        <v>1080</v>
      </c>
      <c r="F316" s="31">
        <v>6.25E-2</v>
      </c>
      <c r="G316" s="31">
        <v>1120</v>
      </c>
      <c r="H316" s="33">
        <v>4.8780487999999997E-2</v>
      </c>
      <c r="I316" s="36">
        <f t="shared" si="40"/>
        <v>-0.47277845613523362</v>
      </c>
      <c r="J316" s="36">
        <f t="shared" si="41"/>
        <v>0.31818562294274522</v>
      </c>
      <c r="K316" s="36">
        <f t="shared" si="42"/>
        <v>-0.53866241369466705</v>
      </c>
      <c r="L316" s="36">
        <f t="shared" si="43"/>
        <v>0.29505990652496616</v>
      </c>
      <c r="M316" s="36">
        <f t="shared" si="44"/>
        <v>14.179364809751064</v>
      </c>
      <c r="N316" s="35">
        <v>13.3</v>
      </c>
      <c r="O316" s="31">
        <f t="shared" si="39"/>
        <v>0.77328246862852379</v>
      </c>
      <c r="P316" s="31">
        <f t="shared" si="45"/>
        <v>6.6117654868501005E-2</v>
      </c>
      <c r="Q316" s="33">
        <f t="shared" si="46"/>
        <v>-0.87936480975106335</v>
      </c>
      <c r="R316" s="37">
        <f t="shared" si="47"/>
        <v>1</v>
      </c>
      <c r="S316" s="4"/>
    </row>
    <row r="317" spans="1:19" x14ac:dyDescent="0.25">
      <c r="A317" s="31">
        <f t="shared" si="49"/>
        <v>209</v>
      </c>
      <c r="B317" s="31">
        <v>29</v>
      </c>
      <c r="C317" s="31">
        <v>40</v>
      </c>
      <c r="D317" s="35">
        <v>0.29829572166924834</v>
      </c>
      <c r="E317" s="35">
        <v>1099.45</v>
      </c>
      <c r="F317" s="31">
        <v>6.25E-2</v>
      </c>
      <c r="G317" s="31">
        <v>1120</v>
      </c>
      <c r="H317" s="33">
        <v>4.4715446999999998E-2</v>
      </c>
      <c r="I317" s="36">
        <f t="shared" si="40"/>
        <v>-0.21773968418247597</v>
      </c>
      <c r="J317" s="36">
        <f t="shared" si="41"/>
        <v>0.41381597095600769</v>
      </c>
      <c r="K317" s="36">
        <f t="shared" si="42"/>
        <v>-0.28081737888101838</v>
      </c>
      <c r="L317" s="36">
        <f t="shared" si="43"/>
        <v>0.38942523667521523</v>
      </c>
      <c r="M317" s="36">
        <f t="shared" si="44"/>
        <v>20.030935139193616</v>
      </c>
      <c r="N317" s="35">
        <v>18.850000000000001</v>
      </c>
      <c r="O317" s="31">
        <f t="shared" si="39"/>
        <v>1.3946078029822422</v>
      </c>
      <c r="P317" s="31">
        <f t="shared" si="45"/>
        <v>6.2649079002313771E-2</v>
      </c>
      <c r="Q317" s="33">
        <f t="shared" si="46"/>
        <v>-1.1809351391936147</v>
      </c>
      <c r="R317" s="37">
        <f t="shared" si="47"/>
        <v>1</v>
      </c>
      <c r="S317" s="4"/>
    </row>
    <row r="318" spans="1:19" x14ac:dyDescent="0.25">
      <c r="A318" s="31">
        <f t="shared" si="49"/>
        <v>210</v>
      </c>
      <c r="B318" s="31">
        <v>30</v>
      </c>
      <c r="C318" s="31">
        <v>40</v>
      </c>
      <c r="D318" s="35">
        <v>0.29895070706192939</v>
      </c>
      <c r="E318" s="35">
        <v>1097.95</v>
      </c>
      <c r="F318" s="31">
        <v>6.25E-2</v>
      </c>
      <c r="G318" s="31">
        <v>1120</v>
      </c>
      <c r="H318" s="33">
        <v>4.0650407E-2</v>
      </c>
      <c r="I318" s="36">
        <f t="shared" si="40"/>
        <v>-0.25760134543296193</v>
      </c>
      <c r="J318" s="36">
        <f t="shared" si="41"/>
        <v>0.3983572956216227</v>
      </c>
      <c r="K318" s="36">
        <f t="shared" si="42"/>
        <v>-0.31787562581637435</v>
      </c>
      <c r="L318" s="36">
        <f t="shared" si="43"/>
        <v>0.37528964108560314</v>
      </c>
      <c r="M318" s="36">
        <f t="shared" si="44"/>
        <v>18.118536648774636</v>
      </c>
      <c r="N318" s="35">
        <v>16.350000000000001</v>
      </c>
      <c r="O318" s="31">
        <f t="shared" si="39"/>
        <v>3.1277218780590168</v>
      </c>
      <c r="P318" s="31">
        <f t="shared" si="45"/>
        <v>0.10816737912994709</v>
      </c>
      <c r="Q318" s="33">
        <f t="shared" si="46"/>
        <v>-1.768536648774635</v>
      </c>
      <c r="R318" s="37">
        <f t="shared" si="47"/>
        <v>1</v>
      </c>
      <c r="S318" s="4"/>
    </row>
    <row r="319" spans="1:19" x14ac:dyDescent="0.25">
      <c r="A319" s="31">
        <f t="shared" si="49"/>
        <v>210</v>
      </c>
      <c r="B319" s="31">
        <v>30</v>
      </c>
      <c r="C319" s="31">
        <v>59</v>
      </c>
      <c r="D319" s="35">
        <v>0.29947952217792206</v>
      </c>
      <c r="E319" s="35">
        <v>1097.95</v>
      </c>
      <c r="F319" s="31">
        <v>6.25E-2</v>
      </c>
      <c r="G319" s="31">
        <v>1120</v>
      </c>
      <c r="H319" s="33">
        <v>0.11788617899999999</v>
      </c>
      <c r="I319" s="36">
        <f t="shared" si="40"/>
        <v>-7.0308873101657329E-2</v>
      </c>
      <c r="J319" s="36">
        <f t="shared" si="41"/>
        <v>0.4719739101364408</v>
      </c>
      <c r="K319" s="36">
        <f t="shared" si="42"/>
        <v>-0.17313383971975099</v>
      </c>
      <c r="L319" s="36">
        <f t="shared" si="43"/>
        <v>0.43127311316800404</v>
      </c>
      <c r="M319" s="36">
        <f t="shared" si="44"/>
        <v>38.723669074991619</v>
      </c>
      <c r="N319" s="35">
        <v>39.049999999999997</v>
      </c>
      <c r="O319" s="31">
        <f t="shared" si="39"/>
        <v>0.10649187261682357</v>
      </c>
      <c r="P319" s="31">
        <f t="shared" si="45"/>
        <v>8.3567458388829167E-3</v>
      </c>
      <c r="Q319" s="33">
        <f t="shared" si="46"/>
        <v>0.3263309250083779</v>
      </c>
      <c r="R319" s="37">
        <f t="shared" si="47"/>
        <v>0</v>
      </c>
      <c r="S319" s="4"/>
    </row>
    <row r="320" spans="1:19" x14ac:dyDescent="0.25">
      <c r="A320" s="31">
        <f t="shared" si="49"/>
        <v>211</v>
      </c>
      <c r="B320" s="31">
        <v>31</v>
      </c>
      <c r="C320" s="31">
        <v>40</v>
      </c>
      <c r="D320" s="35">
        <v>0.29947952217792206</v>
      </c>
      <c r="E320" s="35">
        <v>1096.8499999999999</v>
      </c>
      <c r="F320" s="31">
        <v>6.25E-2</v>
      </c>
      <c r="G320" s="31">
        <v>1120</v>
      </c>
      <c r="H320" s="33">
        <v>3.6585366000000001E-2</v>
      </c>
      <c r="I320" s="36">
        <f t="shared" si="40"/>
        <v>-0.29606031183398102</v>
      </c>
      <c r="J320" s="36">
        <f t="shared" si="41"/>
        <v>0.38359201127010029</v>
      </c>
      <c r="K320" s="36">
        <f t="shared" si="42"/>
        <v>-0.35334266276253934</v>
      </c>
      <c r="L320" s="36">
        <f t="shared" si="43"/>
        <v>0.36191578266140118</v>
      </c>
      <c r="M320" s="36">
        <f t="shared" si="44"/>
        <v>16.323019614545217</v>
      </c>
      <c r="N320" s="35">
        <v>15.25</v>
      </c>
      <c r="O320" s="31">
        <f t="shared" si="39"/>
        <v>1.1513710931987657</v>
      </c>
      <c r="P320" s="31">
        <f t="shared" si="45"/>
        <v>7.0361941937391273E-2</v>
      </c>
      <c r="Q320" s="33">
        <f t="shared" si="46"/>
        <v>-1.0730196145452169</v>
      </c>
      <c r="R320" s="37">
        <f t="shared" si="47"/>
        <v>1</v>
      </c>
      <c r="S320" s="4"/>
    </row>
    <row r="321" spans="1:19" x14ac:dyDescent="0.25">
      <c r="A321" s="31">
        <f t="shared" si="49"/>
        <v>211</v>
      </c>
      <c r="B321" s="31">
        <v>31</v>
      </c>
      <c r="C321" s="31">
        <v>59</v>
      </c>
      <c r="D321" s="35">
        <v>0.30025218596182274</v>
      </c>
      <c r="E321" s="35">
        <v>1096.8499999999999</v>
      </c>
      <c r="F321" s="31">
        <v>6.25E-2</v>
      </c>
      <c r="G321" s="31">
        <v>1120</v>
      </c>
      <c r="H321" s="33">
        <v>0.113821138</v>
      </c>
      <c r="I321" s="36">
        <f t="shared" si="40"/>
        <v>-8.531192157676086E-2</v>
      </c>
      <c r="J321" s="36">
        <f t="shared" si="41"/>
        <v>0.46600670701974828</v>
      </c>
      <c r="K321" s="36">
        <f t="shared" si="42"/>
        <v>-0.18660916790985085</v>
      </c>
      <c r="L321" s="36">
        <f t="shared" si="43"/>
        <v>0.42598353903419883</v>
      </c>
      <c r="M321" s="36">
        <f t="shared" si="44"/>
        <v>37.419864426277059</v>
      </c>
      <c r="N321" s="35">
        <v>36</v>
      </c>
      <c r="O321" s="31">
        <f t="shared" si="39"/>
        <v>2.0160149890070809</v>
      </c>
      <c r="P321" s="31">
        <f t="shared" si="45"/>
        <v>3.9440678507696073E-2</v>
      </c>
      <c r="Q321" s="33">
        <f t="shared" si="46"/>
        <v>-1.4198644262770586</v>
      </c>
      <c r="R321" s="37">
        <f t="shared" si="47"/>
        <v>1</v>
      </c>
      <c r="S321" s="4"/>
    </row>
    <row r="322" spans="1:19" x14ac:dyDescent="0.25">
      <c r="A322" s="31">
        <f t="shared" si="49"/>
        <v>212</v>
      </c>
      <c r="B322" s="31">
        <v>32</v>
      </c>
      <c r="C322" s="31">
        <v>40</v>
      </c>
      <c r="D322" s="35">
        <v>0.30025218596182274</v>
      </c>
      <c r="E322" s="35">
        <v>1127.4000000000001</v>
      </c>
      <c r="F322" s="31">
        <v>6.25E-2</v>
      </c>
      <c r="G322" s="31">
        <v>1120</v>
      </c>
      <c r="H322" s="33">
        <v>3.2520325000000003E-2</v>
      </c>
      <c r="I322" s="36">
        <f t="shared" si="40"/>
        <v>0.18623484321769995</v>
      </c>
      <c r="J322" s="36">
        <f t="shared" si="41"/>
        <v>0.57386969951856348</v>
      </c>
      <c r="K322" s="36">
        <f t="shared" si="42"/>
        <v>0.13208918762204619</v>
      </c>
      <c r="L322" s="36">
        <f t="shared" si="43"/>
        <v>0.55254312599843025</v>
      </c>
      <c r="M322" s="36">
        <f t="shared" si="44"/>
        <v>29.388942452844617</v>
      </c>
      <c r="N322" s="35">
        <v>26.7</v>
      </c>
      <c r="O322" s="31">
        <f t="shared" ref="O322" si="50">(N322-M322)^2</f>
        <v>7.2304115147100294</v>
      </c>
      <c r="P322" s="31">
        <f t="shared" si="45"/>
        <v>0.10070945516271977</v>
      </c>
      <c r="Q322" s="33">
        <f t="shared" si="46"/>
        <v>-2.6889424528446177</v>
      </c>
      <c r="R322" s="37">
        <f t="shared" si="47"/>
        <v>1</v>
      </c>
      <c r="S322" s="4"/>
    </row>
    <row r="323" spans="1:19" x14ac:dyDescent="0.25">
      <c r="A323" s="31">
        <f t="shared" si="49"/>
        <v>212</v>
      </c>
      <c r="B323" s="31">
        <v>32</v>
      </c>
      <c r="C323" s="31">
        <v>59</v>
      </c>
      <c r="D323" s="35">
        <v>0.30022737284200496</v>
      </c>
      <c r="E323" s="35">
        <v>1127.4000000000001</v>
      </c>
      <c r="F323" s="31">
        <v>6.25E-2</v>
      </c>
      <c r="G323" s="31">
        <v>1120</v>
      </c>
      <c r="H323" s="33">
        <v>0.109756098</v>
      </c>
      <c r="I323" s="36">
        <f t="shared" ref="I323:I356" si="51">(LN(E323/G323)+(F323+(D323^2)/2)*H323)/(D323*H323^0.5)</f>
        <v>0.18490847617716788</v>
      </c>
      <c r="J323" s="36">
        <f t="shared" ref="J323:J356" si="52">NORMSDIST(I323)</f>
        <v>0.57334958869514141</v>
      </c>
      <c r="K323" s="36">
        <f t="shared" ref="K323:K356" si="53">I323-(D323*H323^(0.5))</f>
        <v>8.5444775121086849E-2</v>
      </c>
      <c r="L323" s="36">
        <f t="shared" ref="L323:L356" si="54">NORMSDIST(K323)</f>
        <v>0.53404610105373429</v>
      </c>
      <c r="M323" s="36">
        <f t="shared" ref="M323:M356" si="55">(E323*J323)-(G323*(EXP(-F323*H323))*L323)</f>
        <v>52.35168945574469</v>
      </c>
      <c r="N323" s="35">
        <v>49</v>
      </c>
      <c r="O323" s="31">
        <f t="shared" ref="O323:O356" si="56">(N323-M323)^2</f>
        <v>11.233822207750139</v>
      </c>
      <c r="P323" s="31">
        <f t="shared" ref="P323:P356" si="57">ABS(N323-M323)/N323</f>
        <v>6.8401825627442667E-2</v>
      </c>
      <c r="Q323" s="33">
        <f t="shared" ref="Q323:Q356" si="58">N323-M323</f>
        <v>-3.3516894557446903</v>
      </c>
      <c r="R323" s="37">
        <f t="shared" ref="R323:R356" si="59">IF(Q323&lt;0,1,0)</f>
        <v>1</v>
      </c>
      <c r="S323" s="4"/>
    </row>
    <row r="324" spans="1:19" x14ac:dyDescent="0.25">
      <c r="A324" s="31">
        <f t="shared" si="49"/>
        <v>213</v>
      </c>
      <c r="B324" s="31">
        <v>33</v>
      </c>
      <c r="C324" s="31">
        <v>40</v>
      </c>
      <c r="D324" s="35">
        <v>0.30022737284200496</v>
      </c>
      <c r="E324" s="35">
        <v>1150</v>
      </c>
      <c r="F324" s="31">
        <v>6.25E-2</v>
      </c>
      <c r="G324" s="31">
        <v>1120</v>
      </c>
      <c r="H324" s="33">
        <v>2.8455285E-2</v>
      </c>
      <c r="I324" s="36">
        <f t="shared" si="51"/>
        <v>0.58237672517824224</v>
      </c>
      <c r="J324" s="36">
        <f t="shared" si="52"/>
        <v>0.71984352230933035</v>
      </c>
      <c r="K324" s="36">
        <f t="shared" si="53"/>
        <v>0.53173228721606047</v>
      </c>
      <c r="L324" s="36">
        <f t="shared" si="54"/>
        <v>0.70254428677514569</v>
      </c>
      <c r="M324" s="36">
        <f t="shared" si="55"/>
        <v>42.36858269369327</v>
      </c>
      <c r="N324" s="35">
        <v>39.200000000000003</v>
      </c>
      <c r="O324" s="31">
        <f t="shared" si="56"/>
        <v>10.039916286772479</v>
      </c>
      <c r="P324" s="31">
        <f t="shared" si="57"/>
        <v>8.0831191165644564E-2</v>
      </c>
      <c r="Q324" s="33">
        <f t="shared" si="58"/>
        <v>-3.1685826936932671</v>
      </c>
      <c r="R324" s="37">
        <f t="shared" si="59"/>
        <v>1</v>
      </c>
      <c r="S324" s="4"/>
    </row>
    <row r="325" spans="1:19" x14ac:dyDescent="0.25">
      <c r="A325" s="31">
        <f t="shared" si="49"/>
        <v>213</v>
      </c>
      <c r="B325" s="31">
        <v>33</v>
      </c>
      <c r="C325" s="31">
        <v>59</v>
      </c>
      <c r="D325" s="35">
        <v>0.29999274518271957</v>
      </c>
      <c r="E325" s="35">
        <v>1150</v>
      </c>
      <c r="F325" s="31">
        <v>6.25E-2</v>
      </c>
      <c r="G325" s="31">
        <v>1120</v>
      </c>
      <c r="H325" s="33">
        <v>0.105691057</v>
      </c>
      <c r="I325" s="36">
        <f t="shared" si="51"/>
        <v>0.38752735019255996</v>
      </c>
      <c r="J325" s="36">
        <f t="shared" si="52"/>
        <v>0.65081707943935618</v>
      </c>
      <c r="K325" s="36">
        <f t="shared" si="53"/>
        <v>0.28999922566440783</v>
      </c>
      <c r="L325" s="36">
        <f t="shared" si="54"/>
        <v>0.61409158500419747</v>
      </c>
      <c r="M325" s="36">
        <f t="shared" si="55"/>
        <v>65.18537259771756</v>
      </c>
      <c r="N325" s="35">
        <v>60.5</v>
      </c>
      <c r="O325" s="31">
        <f t="shared" si="56"/>
        <v>21.952716379442595</v>
      </c>
      <c r="P325" s="31">
        <f t="shared" si="57"/>
        <v>7.7444175168885285E-2</v>
      </c>
      <c r="Q325" s="33">
        <f t="shared" si="58"/>
        <v>-4.68537259771756</v>
      </c>
      <c r="R325" s="37">
        <f t="shared" si="59"/>
        <v>1</v>
      </c>
      <c r="S325" s="4"/>
    </row>
    <row r="326" spans="1:19" x14ac:dyDescent="0.25">
      <c r="A326" s="31">
        <f t="shared" si="49"/>
        <v>214</v>
      </c>
      <c r="B326" s="31">
        <v>34</v>
      </c>
      <c r="C326" s="31">
        <v>40</v>
      </c>
      <c r="D326" s="35">
        <v>0.29999274518271957</v>
      </c>
      <c r="E326" s="35">
        <v>1137.4000000000001</v>
      </c>
      <c r="F326" s="31">
        <v>6.25E-2</v>
      </c>
      <c r="G326" s="31">
        <v>1120</v>
      </c>
      <c r="H326" s="33">
        <v>2.4390243999999998E-2</v>
      </c>
      <c r="I326" s="36">
        <f t="shared" si="51"/>
        <v>0.38501142783875364</v>
      </c>
      <c r="J326" s="36">
        <f t="shared" si="52"/>
        <v>0.64988552560800628</v>
      </c>
      <c r="K326" s="36">
        <f t="shared" si="53"/>
        <v>0.33816043219057634</v>
      </c>
      <c r="L326" s="36">
        <f t="shared" si="54"/>
        <v>0.63237885412482664</v>
      </c>
      <c r="M326" s="36">
        <f t="shared" si="55"/>
        <v>31.994328923270359</v>
      </c>
      <c r="N326" s="35">
        <v>28.6</v>
      </c>
      <c r="O326" s="31">
        <f t="shared" si="56"/>
        <v>11.521468839349707</v>
      </c>
      <c r="P326" s="31">
        <f t="shared" si="57"/>
        <v>0.11868282948497753</v>
      </c>
      <c r="Q326" s="33">
        <f t="shared" si="58"/>
        <v>-3.3943289232703577</v>
      </c>
      <c r="R326" s="37">
        <f t="shared" si="59"/>
        <v>1</v>
      </c>
      <c r="S326" s="4"/>
    </row>
    <row r="327" spans="1:19" x14ac:dyDescent="0.25">
      <c r="A327" s="31">
        <f t="shared" si="49"/>
        <v>214</v>
      </c>
      <c r="B327" s="31">
        <v>34</v>
      </c>
      <c r="C327" s="31">
        <v>59</v>
      </c>
      <c r="D327" s="35">
        <v>0.30027354303321946</v>
      </c>
      <c r="E327" s="35">
        <v>1137.4000000000001</v>
      </c>
      <c r="F327" s="31">
        <v>6.25E-2</v>
      </c>
      <c r="G327" s="31">
        <v>1120</v>
      </c>
      <c r="H327" s="33">
        <v>0.101626016</v>
      </c>
      <c r="I327" s="36">
        <f t="shared" si="51"/>
        <v>0.27526525100715038</v>
      </c>
      <c r="J327" s="36">
        <f t="shared" si="52"/>
        <v>0.60844377036320951</v>
      </c>
      <c r="K327" s="36">
        <f t="shared" si="53"/>
        <v>0.17954154183617527</v>
      </c>
      <c r="L327" s="36">
        <f t="shared" si="54"/>
        <v>0.57124374921866483</v>
      </c>
      <c r="M327" s="36">
        <f t="shared" si="55"/>
        <v>56.301792781279687</v>
      </c>
      <c r="N327" s="35">
        <v>50.35</v>
      </c>
      <c r="O327" s="31">
        <f t="shared" si="56"/>
        <v>35.423837311292978</v>
      </c>
      <c r="P327" s="31">
        <f t="shared" si="57"/>
        <v>0.11820839684766009</v>
      </c>
      <c r="Q327" s="33">
        <f t="shared" si="58"/>
        <v>-5.9517927812796856</v>
      </c>
      <c r="R327" s="37">
        <f t="shared" si="59"/>
        <v>1</v>
      </c>
      <c r="S327" s="4"/>
    </row>
    <row r="328" spans="1:19" x14ac:dyDescent="0.25">
      <c r="A328" s="31">
        <f t="shared" si="49"/>
        <v>215</v>
      </c>
      <c r="B328" s="31">
        <v>35</v>
      </c>
      <c r="C328" s="31">
        <v>40</v>
      </c>
      <c r="D328" s="35">
        <v>0.30027354303321946</v>
      </c>
      <c r="E328" s="35">
        <v>1112.9000000000001</v>
      </c>
      <c r="F328" s="31">
        <v>6.25E-2</v>
      </c>
      <c r="G328" s="31">
        <v>1120</v>
      </c>
      <c r="H328" s="33">
        <v>2.0325203E-2</v>
      </c>
      <c r="I328" s="36">
        <f t="shared" si="51"/>
        <v>-9.7475805223184678E-2</v>
      </c>
      <c r="J328" s="36">
        <f t="shared" si="52"/>
        <v>0.46117427367669578</v>
      </c>
      <c r="K328" s="36">
        <f t="shared" si="53"/>
        <v>-0.14028474916550876</v>
      </c>
      <c r="L328" s="36">
        <f t="shared" si="54"/>
        <v>0.44421750678426181</v>
      </c>
      <c r="M328" s="36">
        <f t="shared" si="55"/>
        <v>16.348857083048358</v>
      </c>
      <c r="N328" s="35">
        <v>15</v>
      </c>
      <c r="O328" s="31">
        <f t="shared" si="56"/>
        <v>1.8194154304897254</v>
      </c>
      <c r="P328" s="31">
        <f t="shared" si="57"/>
        <v>8.9923805536557211E-2</v>
      </c>
      <c r="Q328" s="33">
        <f t="shared" si="58"/>
        <v>-1.3488570830483582</v>
      </c>
      <c r="R328" s="37">
        <f t="shared" si="59"/>
        <v>1</v>
      </c>
      <c r="S328" s="4"/>
    </row>
    <row r="329" spans="1:19" x14ac:dyDescent="0.25">
      <c r="A329" s="31">
        <f t="shared" si="49"/>
        <v>215</v>
      </c>
      <c r="B329" s="31">
        <v>35</v>
      </c>
      <c r="C329" s="31">
        <v>59</v>
      </c>
      <c r="D329" s="35">
        <v>0.30084595271319914</v>
      </c>
      <c r="E329" s="35">
        <v>1112.9000000000001</v>
      </c>
      <c r="F329" s="31">
        <v>6.25E-2</v>
      </c>
      <c r="G329" s="31">
        <v>1120</v>
      </c>
      <c r="H329" s="33">
        <v>9.7560975999999994E-2</v>
      </c>
      <c r="I329" s="36">
        <f t="shared" si="51"/>
        <v>4.4197104527532734E-2</v>
      </c>
      <c r="J329" s="36">
        <f t="shared" si="52"/>
        <v>0.51762635497385134</v>
      </c>
      <c r="K329" s="36">
        <f t="shared" si="53"/>
        <v>-4.9771384028768247E-2</v>
      </c>
      <c r="L329" s="36">
        <f t="shared" si="54"/>
        <v>0.48015228532385756</v>
      </c>
      <c r="M329" s="36">
        <f t="shared" si="55"/>
        <v>41.564922745272611</v>
      </c>
      <c r="N329" s="35">
        <v>40.9</v>
      </c>
      <c r="O329" s="31">
        <f t="shared" si="56"/>
        <v>0.44212225718086728</v>
      </c>
      <c r="P329" s="31">
        <f t="shared" si="57"/>
        <v>1.6257279835516194E-2</v>
      </c>
      <c r="Q329" s="33">
        <f t="shared" si="58"/>
        <v>-0.6649227452726123</v>
      </c>
      <c r="R329" s="37">
        <f t="shared" si="59"/>
        <v>1</v>
      </c>
      <c r="S329" s="4"/>
    </row>
    <row r="330" spans="1:19" x14ac:dyDescent="0.25">
      <c r="A330" s="31">
        <f t="shared" si="49"/>
        <v>216</v>
      </c>
      <c r="B330" s="31">
        <v>36</v>
      </c>
      <c r="C330" s="31">
        <v>40</v>
      </c>
      <c r="D330" s="35">
        <v>0.30084595271319914</v>
      </c>
      <c r="E330" s="35">
        <v>1102.8499999999999</v>
      </c>
      <c r="F330" s="31">
        <v>6.25E-2</v>
      </c>
      <c r="G330" s="31">
        <v>1120</v>
      </c>
      <c r="H330" s="33">
        <v>1.6260163000000001E-2</v>
      </c>
      <c r="I330" s="36">
        <f t="shared" si="51"/>
        <v>-0.35656841792648442</v>
      </c>
      <c r="J330" s="36">
        <f t="shared" si="52"/>
        <v>0.36070746207276427</v>
      </c>
      <c r="K330" s="36">
        <f t="shared" si="53"/>
        <v>-0.39493089313028273</v>
      </c>
      <c r="L330" s="36">
        <f t="shared" si="54"/>
        <v>0.34644694496309658</v>
      </c>
      <c r="M330" s="36">
        <f t="shared" si="55"/>
        <v>10.179775750983936</v>
      </c>
      <c r="N330" s="35">
        <v>7.3</v>
      </c>
      <c r="O330" s="31">
        <f t="shared" si="56"/>
        <v>8.2931083759550912</v>
      </c>
      <c r="P330" s="31">
        <f t="shared" si="57"/>
        <v>0.39448982890190903</v>
      </c>
      <c r="Q330" s="33">
        <f t="shared" si="58"/>
        <v>-2.8797757509839359</v>
      </c>
      <c r="R330" s="37">
        <f t="shared" si="59"/>
        <v>1</v>
      </c>
      <c r="S330" s="4"/>
    </row>
    <row r="331" spans="1:19" x14ac:dyDescent="0.25">
      <c r="A331" s="31">
        <f t="shared" si="49"/>
        <v>216</v>
      </c>
      <c r="B331" s="31">
        <v>36</v>
      </c>
      <c r="C331" s="31">
        <v>59</v>
      </c>
      <c r="D331" s="35">
        <v>0.30074037405333098</v>
      </c>
      <c r="E331" s="35">
        <v>1102.8499999999999</v>
      </c>
      <c r="F331" s="31">
        <v>6.25E-2</v>
      </c>
      <c r="G331" s="31">
        <v>1120</v>
      </c>
      <c r="H331" s="33">
        <v>9.3495935000000002E-2</v>
      </c>
      <c r="I331" s="36">
        <f t="shared" si="51"/>
        <v>-5.828051165911486E-2</v>
      </c>
      <c r="J331" s="36">
        <f t="shared" si="52"/>
        <v>0.47676259528445686</v>
      </c>
      <c r="K331" s="36">
        <f t="shared" si="53"/>
        <v>-0.1502382116018923</v>
      </c>
      <c r="L331" s="36">
        <f t="shared" si="54"/>
        <v>0.44028833975614501</v>
      </c>
      <c r="M331" s="36">
        <f t="shared" si="55"/>
        <v>35.547846759863774</v>
      </c>
      <c r="N331" s="35">
        <v>33.4</v>
      </c>
      <c r="O331" s="31">
        <f t="shared" si="56"/>
        <v>4.6132457038573165</v>
      </c>
      <c r="P331" s="31">
        <f t="shared" si="57"/>
        <v>6.4306789217478288E-2</v>
      </c>
      <c r="Q331" s="33">
        <f t="shared" si="58"/>
        <v>-2.1478467598637749</v>
      </c>
      <c r="R331" s="37">
        <f t="shared" si="59"/>
        <v>1</v>
      </c>
      <c r="S331" s="4"/>
    </row>
    <row r="332" spans="1:19" x14ac:dyDescent="0.25">
      <c r="A332" s="31">
        <f t="shared" si="49"/>
        <v>217</v>
      </c>
      <c r="B332" s="31">
        <v>37</v>
      </c>
      <c r="C332" s="31">
        <v>40</v>
      </c>
      <c r="D332" s="35">
        <v>0.30074037405333098</v>
      </c>
      <c r="E332" s="35">
        <v>1109.75</v>
      </c>
      <c r="F332" s="31">
        <v>6.25E-2</v>
      </c>
      <c r="G332" s="31">
        <v>1120</v>
      </c>
      <c r="H332" s="33">
        <v>1.2195121999999999E-2</v>
      </c>
      <c r="I332" s="36">
        <f t="shared" si="51"/>
        <v>-0.23727623622071703</v>
      </c>
      <c r="J332" s="36">
        <f t="shared" si="52"/>
        <v>0.40622124825001249</v>
      </c>
      <c r="K332" s="36">
        <f t="shared" si="53"/>
        <v>-0.27048745474616898</v>
      </c>
      <c r="L332" s="36">
        <f t="shared" si="54"/>
        <v>0.39339263350798936</v>
      </c>
      <c r="M332" s="36">
        <f t="shared" si="55"/>
        <v>10.539975748860343</v>
      </c>
      <c r="N332" s="35">
        <v>7.4</v>
      </c>
      <c r="O332" s="31">
        <f t="shared" si="56"/>
        <v>9.8594477034310675</v>
      </c>
      <c r="P332" s="31">
        <f t="shared" si="57"/>
        <v>0.4243210471432895</v>
      </c>
      <c r="Q332" s="33">
        <f t="shared" si="58"/>
        <v>-3.1399757488603424</v>
      </c>
      <c r="R332" s="37">
        <f t="shared" si="59"/>
        <v>1</v>
      </c>
      <c r="S332" s="4"/>
    </row>
    <row r="333" spans="1:19" x14ac:dyDescent="0.25">
      <c r="A333" s="31">
        <f t="shared" si="49"/>
        <v>217</v>
      </c>
      <c r="B333" s="31">
        <v>37</v>
      </c>
      <c r="C333" s="31">
        <v>59</v>
      </c>
      <c r="D333" s="35">
        <v>0.30245105617713874</v>
      </c>
      <c r="E333" s="35">
        <v>1109.75</v>
      </c>
      <c r="F333" s="31">
        <v>6.25E-2</v>
      </c>
      <c r="G333" s="31">
        <v>1120</v>
      </c>
      <c r="H333" s="33">
        <v>8.9430893999999997E-2</v>
      </c>
      <c r="I333" s="36">
        <f t="shared" si="51"/>
        <v>5.3724714219460581E-3</v>
      </c>
      <c r="J333" s="36">
        <f t="shared" si="52"/>
        <v>0.5021432956899734</v>
      </c>
      <c r="K333" s="36">
        <f t="shared" si="53"/>
        <v>-8.5075512629492478E-2</v>
      </c>
      <c r="L333" s="36">
        <f t="shared" si="54"/>
        <v>0.4661006789020043</v>
      </c>
      <c r="M333" s="36">
        <f t="shared" si="55"/>
        <v>38.130488617037599</v>
      </c>
      <c r="N333" s="35">
        <v>34.700000000000003</v>
      </c>
      <c r="O333" s="31">
        <f t="shared" si="56"/>
        <v>11.768252151624521</v>
      </c>
      <c r="P333" s="31">
        <f t="shared" si="57"/>
        <v>9.8861343430478282E-2</v>
      </c>
      <c r="Q333" s="33">
        <f t="shared" si="58"/>
        <v>-3.4304886170375966</v>
      </c>
      <c r="R333" s="37">
        <f t="shared" si="59"/>
        <v>1</v>
      </c>
      <c r="S333" s="4"/>
    </row>
    <row r="334" spans="1:19" x14ac:dyDescent="0.25">
      <c r="A334" s="31">
        <f t="shared" si="49"/>
        <v>218</v>
      </c>
      <c r="B334" s="31">
        <v>38</v>
      </c>
      <c r="C334" s="31">
        <v>40</v>
      </c>
      <c r="D334" s="35">
        <v>0.30245105617713874</v>
      </c>
      <c r="E334" s="35">
        <v>1128.2</v>
      </c>
      <c r="F334" s="31">
        <v>6.25E-2</v>
      </c>
      <c r="G334" s="31">
        <v>1120</v>
      </c>
      <c r="H334" s="33">
        <v>8.1300810000000008E-3</v>
      </c>
      <c r="I334" s="36">
        <f t="shared" si="51"/>
        <v>0.29975855323190226</v>
      </c>
      <c r="J334" s="36">
        <f t="shared" si="52"/>
        <v>0.61781933399929345</v>
      </c>
      <c r="K334" s="36">
        <f t="shared" si="53"/>
        <v>0.27248746040361549</v>
      </c>
      <c r="L334" s="36">
        <f t="shared" si="54"/>
        <v>0.60737638411104633</v>
      </c>
      <c r="M334" s="36">
        <f t="shared" si="55"/>
        <v>17.10779595206543</v>
      </c>
      <c r="N334" s="35">
        <v>12.3</v>
      </c>
      <c r="O334" s="31">
        <f t="shared" si="56"/>
        <v>23.114901916696731</v>
      </c>
      <c r="P334" s="31">
        <f t="shared" si="57"/>
        <v>0.3908777196801162</v>
      </c>
      <c r="Q334" s="33">
        <f t="shared" si="58"/>
        <v>-4.8077959520654296</v>
      </c>
      <c r="R334" s="37">
        <f t="shared" si="59"/>
        <v>1</v>
      </c>
      <c r="S334" s="4"/>
    </row>
    <row r="335" spans="1:19" x14ac:dyDescent="0.25">
      <c r="A335" s="31">
        <f t="shared" si="49"/>
        <v>218</v>
      </c>
      <c r="B335" s="31">
        <v>38</v>
      </c>
      <c r="C335" s="31">
        <v>59</v>
      </c>
      <c r="D335" s="35">
        <v>0.30267669660483232</v>
      </c>
      <c r="E335" s="35">
        <v>1128.2</v>
      </c>
      <c r="F335" s="31">
        <v>6.25E-2</v>
      </c>
      <c r="G335" s="31">
        <v>1120</v>
      </c>
      <c r="H335" s="33">
        <v>8.5365854000000005E-2</v>
      </c>
      <c r="I335" s="36">
        <f t="shared" si="51"/>
        <v>0.18703635151932688</v>
      </c>
      <c r="J335" s="36">
        <f t="shared" si="52"/>
        <v>0.57418393427780701</v>
      </c>
      <c r="K335" s="36">
        <f t="shared" si="53"/>
        <v>9.8601982770073954E-2</v>
      </c>
      <c r="L335" s="36">
        <f t="shared" si="54"/>
        <v>0.53927285216393517</v>
      </c>
      <c r="M335" s="36">
        <f t="shared" si="55"/>
        <v>47.022623060402566</v>
      </c>
      <c r="N335" s="35">
        <v>41</v>
      </c>
      <c r="O335" s="31">
        <f t="shared" si="56"/>
        <v>36.27198852769277</v>
      </c>
      <c r="P335" s="31">
        <f t="shared" si="57"/>
        <v>0.14689324537567233</v>
      </c>
      <c r="Q335" s="33">
        <f t="shared" si="58"/>
        <v>-6.0226230604025659</v>
      </c>
      <c r="R335" s="37">
        <f t="shared" si="59"/>
        <v>1</v>
      </c>
      <c r="S335" s="4"/>
    </row>
    <row r="336" spans="1:19" x14ac:dyDescent="0.25">
      <c r="A336" s="31">
        <f t="shared" si="49"/>
        <v>219</v>
      </c>
      <c r="B336" s="31">
        <v>39</v>
      </c>
      <c r="C336" s="31">
        <v>40</v>
      </c>
      <c r="D336" s="35">
        <v>0.30267669660483232</v>
      </c>
      <c r="E336" s="35">
        <v>1152.6500000000001</v>
      </c>
      <c r="F336" s="31">
        <v>6.25E-2</v>
      </c>
      <c r="G336" s="31">
        <v>1120</v>
      </c>
      <c r="H336" s="33">
        <v>4.0650410000000001E-3</v>
      </c>
      <c r="I336" s="36">
        <f t="shared" si="51"/>
        <v>1.5118293031575774</v>
      </c>
      <c r="J336" s="36">
        <f t="shared" si="52"/>
        <v>0.93471135363451352</v>
      </c>
      <c r="K336" s="36">
        <f t="shared" si="53"/>
        <v>1.4925313409935472</v>
      </c>
      <c r="L336" s="36">
        <f t="shared" si="54"/>
        <v>0.93222004629866539</v>
      </c>
      <c r="M336" s="36">
        <f t="shared" si="55"/>
        <v>33.573822107418891</v>
      </c>
      <c r="N336" s="35">
        <v>28.95</v>
      </c>
      <c r="O336" s="31">
        <f t="shared" si="56"/>
        <v>21.379730881055686</v>
      </c>
      <c r="P336" s="31">
        <f t="shared" si="57"/>
        <v>0.15971751666386502</v>
      </c>
      <c r="Q336" s="33">
        <f t="shared" si="58"/>
        <v>-4.6238221074188921</v>
      </c>
      <c r="R336" s="37">
        <f t="shared" si="59"/>
        <v>1</v>
      </c>
      <c r="S336" s="4"/>
    </row>
    <row r="337" spans="1:19" x14ac:dyDescent="0.25">
      <c r="A337" s="31">
        <f t="shared" si="49"/>
        <v>219</v>
      </c>
      <c r="B337" s="31">
        <v>39</v>
      </c>
      <c r="C337" s="31">
        <v>59</v>
      </c>
      <c r="D337" s="35">
        <v>0.30178162465068759</v>
      </c>
      <c r="E337" s="35">
        <v>1152.6500000000001</v>
      </c>
      <c r="F337" s="31">
        <v>6.25E-2</v>
      </c>
      <c r="G337" s="31">
        <v>1120</v>
      </c>
      <c r="H337" s="33">
        <v>8.1300813E-2</v>
      </c>
      <c r="I337" s="36">
        <f t="shared" si="51"/>
        <v>0.4360173582744804</v>
      </c>
      <c r="J337" s="36">
        <f t="shared" si="52"/>
        <v>0.66858793225031954</v>
      </c>
      <c r="K337" s="36">
        <f t="shared" si="53"/>
        <v>0.34996946606629409</v>
      </c>
      <c r="L337" s="36">
        <f t="shared" si="54"/>
        <v>0.6368191935505213</v>
      </c>
      <c r="M337" s="36">
        <f t="shared" si="55"/>
        <v>61.025365419794866</v>
      </c>
      <c r="N337" s="35">
        <v>54.6</v>
      </c>
      <c r="O337" s="31">
        <f t="shared" si="56"/>
        <v>41.285320777895642</v>
      </c>
      <c r="P337" s="31">
        <f t="shared" si="57"/>
        <v>0.11768068534422829</v>
      </c>
      <c r="Q337" s="33">
        <f t="shared" si="58"/>
        <v>-6.4253654197948649</v>
      </c>
      <c r="R337" s="37">
        <f t="shared" si="59"/>
        <v>1</v>
      </c>
      <c r="S337" s="4"/>
    </row>
    <row r="338" spans="1:19" x14ac:dyDescent="0.25">
      <c r="A338" s="31">
        <f t="shared" si="49"/>
        <v>220</v>
      </c>
      <c r="B338" s="31">
        <v>40</v>
      </c>
      <c r="C338" s="31">
        <v>59</v>
      </c>
      <c r="D338" s="35">
        <v>0.30178162465068759</v>
      </c>
      <c r="E338" s="35">
        <v>1168.5</v>
      </c>
      <c r="F338" s="31">
        <v>6.25E-2</v>
      </c>
      <c r="G338" s="31">
        <v>1120</v>
      </c>
      <c r="H338" s="33">
        <v>7.7235771999999994E-2</v>
      </c>
      <c r="I338" s="36">
        <f t="shared" si="51"/>
        <v>0.60494786301788628</v>
      </c>
      <c r="J338" s="36">
        <f t="shared" si="52"/>
        <v>0.72739318031067735</v>
      </c>
      <c r="K338" s="36">
        <f t="shared" si="53"/>
        <v>0.52107875229216782</v>
      </c>
      <c r="L338" s="36">
        <f t="shared" si="54"/>
        <v>0.69884404405562495</v>
      </c>
      <c r="M338" s="36">
        <f t="shared" si="55"/>
        <v>71.022800274336873</v>
      </c>
      <c r="N338" s="35">
        <v>67.5</v>
      </c>
      <c r="O338" s="31">
        <f t="shared" si="56"/>
        <v>12.410121772867951</v>
      </c>
      <c r="P338" s="31">
        <f t="shared" si="57"/>
        <v>5.2189633693879606E-2</v>
      </c>
      <c r="Q338" s="33">
        <f t="shared" si="58"/>
        <v>-3.5228002743368734</v>
      </c>
      <c r="R338" s="37">
        <f t="shared" si="59"/>
        <v>1</v>
      </c>
      <c r="S338" s="4"/>
    </row>
    <row r="339" spans="1:19" x14ac:dyDescent="0.25">
      <c r="A339" s="31">
        <f t="shared" si="49"/>
        <v>221</v>
      </c>
      <c r="B339" s="31">
        <v>41</v>
      </c>
      <c r="C339" s="31">
        <v>59</v>
      </c>
      <c r="D339" s="35">
        <v>0.30248429540207583</v>
      </c>
      <c r="E339" s="35">
        <v>1167.55</v>
      </c>
      <c r="F339" s="31">
        <v>6.25E-2</v>
      </c>
      <c r="G339" s="31">
        <v>1120</v>
      </c>
      <c r="H339" s="33">
        <v>7.3170732000000002E-2</v>
      </c>
      <c r="I339" s="36">
        <f t="shared" si="51"/>
        <v>0.604963206714762</v>
      </c>
      <c r="J339" s="36">
        <f t="shared" si="52"/>
        <v>0.72739827796567658</v>
      </c>
      <c r="K339" s="36">
        <f t="shared" si="53"/>
        <v>0.52314093531276984</v>
      </c>
      <c r="L339" s="36">
        <f t="shared" si="54"/>
        <v>0.69956190969003085</v>
      </c>
      <c r="M339" s="36">
        <f t="shared" si="55"/>
        <v>69.339461937681335</v>
      </c>
      <c r="N339" s="35">
        <v>67.849999999999994</v>
      </c>
      <c r="O339" s="31">
        <f t="shared" si="56"/>
        <v>2.2184968638014548</v>
      </c>
      <c r="P339" s="31">
        <f t="shared" si="57"/>
        <v>2.1952276163321165E-2</v>
      </c>
      <c r="Q339" s="33">
        <f t="shared" si="58"/>
        <v>-1.4894619376813409</v>
      </c>
      <c r="R339" s="37">
        <f t="shared" si="59"/>
        <v>1</v>
      </c>
      <c r="S339" s="4"/>
    </row>
    <row r="340" spans="1:19" x14ac:dyDescent="0.25">
      <c r="A340" s="31">
        <f t="shared" si="49"/>
        <v>222</v>
      </c>
      <c r="B340" s="31">
        <v>42</v>
      </c>
      <c r="C340" s="31">
        <v>59</v>
      </c>
      <c r="D340" s="35">
        <v>0.3037017986051278</v>
      </c>
      <c r="E340" s="35">
        <v>1156.45</v>
      </c>
      <c r="F340" s="31">
        <v>6.25E-2</v>
      </c>
      <c r="G340" s="31">
        <v>1120</v>
      </c>
      <c r="H340" s="33">
        <v>6.9105690999999997E-2</v>
      </c>
      <c r="I340" s="36">
        <f t="shared" si="51"/>
        <v>0.49516335559928049</v>
      </c>
      <c r="J340" s="36">
        <f t="shared" si="52"/>
        <v>0.68975759249552115</v>
      </c>
      <c r="K340" s="36">
        <f t="shared" si="53"/>
        <v>0.41532634427472032</v>
      </c>
      <c r="L340" s="36">
        <f t="shared" si="54"/>
        <v>0.66104849082241768</v>
      </c>
      <c r="M340" s="36">
        <f t="shared" si="55"/>
        <v>60.48671722311542</v>
      </c>
      <c r="N340" s="35">
        <v>59.15</v>
      </c>
      <c r="O340" s="31">
        <f t="shared" si="56"/>
        <v>1.7868129345734032</v>
      </c>
      <c r="P340" s="31">
        <f t="shared" si="57"/>
        <v>2.2598769621562494E-2</v>
      </c>
      <c r="Q340" s="33">
        <f t="shared" si="58"/>
        <v>-1.3367172231154214</v>
      </c>
      <c r="R340" s="37">
        <f t="shared" si="59"/>
        <v>1</v>
      </c>
      <c r="S340" s="4"/>
    </row>
    <row r="341" spans="1:19" x14ac:dyDescent="0.25">
      <c r="A341" s="31">
        <f t="shared" si="49"/>
        <v>223</v>
      </c>
      <c r="B341" s="31">
        <v>43</v>
      </c>
      <c r="C341" s="31">
        <v>59</v>
      </c>
      <c r="D341" s="35">
        <v>0.30413600092940879</v>
      </c>
      <c r="E341" s="35">
        <v>1152.3</v>
      </c>
      <c r="F341" s="31">
        <v>6.25E-2</v>
      </c>
      <c r="G341" s="31">
        <v>1120</v>
      </c>
      <c r="H341" s="33">
        <v>6.5040650000000005E-2</v>
      </c>
      <c r="I341" s="36">
        <f t="shared" si="51"/>
        <v>0.45774305941658627</v>
      </c>
      <c r="J341" s="36">
        <f t="shared" si="52"/>
        <v>0.67643147576452167</v>
      </c>
      <c r="K341" s="36">
        <f t="shared" si="53"/>
        <v>0.38017904694025351</v>
      </c>
      <c r="L341" s="36">
        <f t="shared" si="54"/>
        <v>0.6480937441296295</v>
      </c>
      <c r="M341" s="36">
        <f t="shared" si="55"/>
        <v>56.531677604874403</v>
      </c>
      <c r="N341" s="35">
        <v>54.6</v>
      </c>
      <c r="O341" s="31">
        <f t="shared" si="56"/>
        <v>3.7313783691733056</v>
      </c>
      <c r="P341" s="31">
        <f t="shared" si="57"/>
        <v>3.5378710711985381E-2</v>
      </c>
      <c r="Q341" s="33">
        <f t="shared" si="58"/>
        <v>-1.9316776048744018</v>
      </c>
      <c r="R341" s="37">
        <f t="shared" si="59"/>
        <v>1</v>
      </c>
      <c r="S341" s="4"/>
    </row>
    <row r="342" spans="1:19" x14ac:dyDescent="0.25">
      <c r="A342" s="31">
        <f t="shared" si="49"/>
        <v>224</v>
      </c>
      <c r="B342" s="31">
        <v>44</v>
      </c>
      <c r="C342" s="31">
        <v>59</v>
      </c>
      <c r="D342" s="35">
        <v>0.30407502879339365</v>
      </c>
      <c r="E342" s="35">
        <v>1155.1500000000001</v>
      </c>
      <c r="F342" s="31">
        <v>6.25E-2</v>
      </c>
      <c r="G342" s="31">
        <v>1120</v>
      </c>
      <c r="H342" s="33">
        <v>6.097561E-2</v>
      </c>
      <c r="I342" s="36">
        <f t="shared" si="51"/>
        <v>0.499846304957211</v>
      </c>
      <c r="J342" s="36">
        <f t="shared" si="52"/>
        <v>0.691408348499575</v>
      </c>
      <c r="K342" s="36">
        <f t="shared" si="53"/>
        <v>0.4247603284217113</v>
      </c>
      <c r="L342" s="36">
        <f t="shared" si="54"/>
        <v>0.66449429983965913</v>
      </c>
      <c r="M342" s="36">
        <f t="shared" si="55"/>
        <v>57.277596525374747</v>
      </c>
      <c r="N342" s="35">
        <v>58.55</v>
      </c>
      <c r="O342" s="31">
        <f t="shared" si="56"/>
        <v>1.619010602238409</v>
      </c>
      <c r="P342" s="31">
        <f t="shared" si="57"/>
        <v>2.1731912461575575E-2</v>
      </c>
      <c r="Q342" s="33">
        <f t="shared" si="58"/>
        <v>1.2724034746252499</v>
      </c>
      <c r="R342" s="37">
        <f t="shared" si="59"/>
        <v>0</v>
      </c>
      <c r="S342" s="4"/>
    </row>
    <row r="343" spans="1:19" x14ac:dyDescent="0.25">
      <c r="A343" s="31">
        <f t="shared" ref="A343:A356" si="60">$A$277+B343</f>
        <v>225</v>
      </c>
      <c r="B343" s="31">
        <v>45</v>
      </c>
      <c r="C343" s="31">
        <v>59</v>
      </c>
      <c r="D343" s="35">
        <v>0.30446222004177298</v>
      </c>
      <c r="E343" s="35">
        <v>1123.6500000000001</v>
      </c>
      <c r="F343" s="31">
        <v>6.25E-2</v>
      </c>
      <c r="G343" s="31">
        <v>1120</v>
      </c>
      <c r="H343" s="33">
        <v>5.6910569000000001E-2</v>
      </c>
      <c r="I343" s="36">
        <f t="shared" si="51"/>
        <v>0.13008351792978975</v>
      </c>
      <c r="J343" s="36">
        <f t="shared" si="52"/>
        <v>0.5517498249505719</v>
      </c>
      <c r="K343" s="36">
        <f t="shared" si="53"/>
        <v>5.7451205089772264E-2</v>
      </c>
      <c r="L343" s="36">
        <f t="shared" si="54"/>
        <v>0.52290711271860435</v>
      </c>
      <c r="M343" s="36">
        <f t="shared" si="55"/>
        <v>36.397150095536517</v>
      </c>
      <c r="N343" s="35">
        <v>37.15</v>
      </c>
      <c r="O343" s="31">
        <f t="shared" si="56"/>
        <v>0.56678297865067295</v>
      </c>
      <c r="P343" s="31">
        <f t="shared" si="57"/>
        <v>2.0265138747334627E-2</v>
      </c>
      <c r="Q343" s="33">
        <f t="shared" si="58"/>
        <v>0.75284990446348132</v>
      </c>
      <c r="R343" s="37">
        <f t="shared" si="59"/>
        <v>0</v>
      </c>
      <c r="S343" s="4"/>
    </row>
    <row r="344" spans="1:19" x14ac:dyDescent="0.25">
      <c r="A344" s="31">
        <f t="shared" si="60"/>
        <v>226</v>
      </c>
      <c r="B344" s="31">
        <v>46</v>
      </c>
      <c r="C344" s="31">
        <v>59</v>
      </c>
      <c r="D344" s="35">
        <v>0.30450836623258237</v>
      </c>
      <c r="E344" s="35">
        <v>1133.8</v>
      </c>
      <c r="F344" s="31">
        <v>6.25E-2</v>
      </c>
      <c r="G344" s="31">
        <v>1120</v>
      </c>
      <c r="H344" s="33">
        <v>5.2845528000000003E-2</v>
      </c>
      <c r="I344" s="36">
        <f t="shared" si="51"/>
        <v>0.25712604211131901</v>
      </c>
      <c r="J344" s="36">
        <f t="shared" si="52"/>
        <v>0.60145926273545669</v>
      </c>
      <c r="K344" s="36">
        <f t="shared" si="53"/>
        <v>0.18712518625162555</v>
      </c>
      <c r="L344" s="36">
        <f t="shared" si="54"/>
        <v>0.57421875941859724</v>
      </c>
      <c r="M344" s="36">
        <f t="shared" si="55"/>
        <v>40.930140089117572</v>
      </c>
      <c r="N344" s="35">
        <v>42.05</v>
      </c>
      <c r="O344" s="31">
        <f t="shared" si="56"/>
        <v>1.2540862200015939</v>
      </c>
      <c r="P344" s="31">
        <f t="shared" si="57"/>
        <v>2.6631626893755658E-2</v>
      </c>
      <c r="Q344" s="33">
        <f t="shared" si="58"/>
        <v>1.1198599108824254</v>
      </c>
      <c r="R344" s="37">
        <f t="shared" si="59"/>
        <v>0</v>
      </c>
      <c r="S344" s="4"/>
    </row>
    <row r="345" spans="1:19" x14ac:dyDescent="0.25">
      <c r="A345" s="31">
        <f t="shared" si="60"/>
        <v>227</v>
      </c>
      <c r="B345" s="31">
        <v>47</v>
      </c>
      <c r="C345" s="31">
        <v>59</v>
      </c>
      <c r="D345" s="35">
        <v>0.30429389611020619</v>
      </c>
      <c r="E345" s="35">
        <v>1090.25</v>
      </c>
      <c r="F345" s="31">
        <v>6.25E-2</v>
      </c>
      <c r="G345" s="31">
        <v>1120</v>
      </c>
      <c r="H345" s="33">
        <v>4.8780487999999997E-2</v>
      </c>
      <c r="I345" s="36">
        <f t="shared" si="51"/>
        <v>-0.32160903250637113</v>
      </c>
      <c r="J345" s="36">
        <f t="shared" si="52"/>
        <v>0.37387445008403841</v>
      </c>
      <c r="K345" s="36">
        <f t="shared" si="53"/>
        <v>-0.38881631128620742</v>
      </c>
      <c r="L345" s="36">
        <f t="shared" si="54"/>
        <v>0.34870601688052161</v>
      </c>
      <c r="M345" s="36">
        <f t="shared" si="55"/>
        <v>18.254770521410819</v>
      </c>
      <c r="N345" s="35">
        <v>22.45</v>
      </c>
      <c r="O345" s="31">
        <f t="shared" si="56"/>
        <v>17.599950378023646</v>
      </c>
      <c r="P345" s="31">
        <f t="shared" si="57"/>
        <v>0.18686990995942895</v>
      </c>
      <c r="Q345" s="33">
        <f t="shared" si="58"/>
        <v>4.1952294785891802</v>
      </c>
      <c r="R345" s="37">
        <f t="shared" si="59"/>
        <v>0</v>
      </c>
      <c r="S345" s="4"/>
    </row>
    <row r="346" spans="1:19" x14ac:dyDescent="0.25">
      <c r="A346" s="31">
        <f t="shared" si="60"/>
        <v>228</v>
      </c>
      <c r="B346" s="31">
        <v>48</v>
      </c>
      <c r="C346" s="31">
        <v>59</v>
      </c>
      <c r="D346" s="35">
        <v>0.30675771957106074</v>
      </c>
      <c r="E346" s="35">
        <v>1097.55</v>
      </c>
      <c r="F346" s="31">
        <v>6.25E-2</v>
      </c>
      <c r="G346" s="31">
        <v>1120</v>
      </c>
      <c r="H346" s="33">
        <v>4.4715446999999998E-2</v>
      </c>
      <c r="I346" s="36">
        <f t="shared" si="51"/>
        <v>-0.23663282681831532</v>
      </c>
      <c r="J346" s="36">
        <f t="shared" si="52"/>
        <v>0.40647082561664472</v>
      </c>
      <c r="K346" s="36">
        <f t="shared" si="53"/>
        <v>-0.30149989790215526</v>
      </c>
      <c r="L346" s="36">
        <f t="shared" si="54"/>
        <v>0.38151666392270911</v>
      </c>
      <c r="M346" s="36">
        <f t="shared" si="55"/>
        <v>20.015902093019179</v>
      </c>
      <c r="N346" s="35">
        <v>19.899999999999999</v>
      </c>
      <c r="O346" s="31">
        <f t="shared" si="56"/>
        <v>1.3433295166226673E-2</v>
      </c>
      <c r="P346" s="31">
        <f t="shared" si="57"/>
        <v>5.8242257798582966E-3</v>
      </c>
      <c r="Q346" s="33">
        <f t="shared" si="58"/>
        <v>-0.11590209301918009</v>
      </c>
      <c r="R346" s="37">
        <f t="shared" si="59"/>
        <v>1</v>
      </c>
      <c r="S346" s="4"/>
    </row>
    <row r="347" spans="1:19" x14ac:dyDescent="0.25">
      <c r="A347" s="31">
        <f t="shared" si="60"/>
        <v>229</v>
      </c>
      <c r="B347" s="31">
        <v>49</v>
      </c>
      <c r="C347" s="31">
        <v>59</v>
      </c>
      <c r="D347" s="35">
        <v>0.30683434224381861</v>
      </c>
      <c r="E347" s="35">
        <v>1110.5</v>
      </c>
      <c r="F347" s="31">
        <v>6.25E-2</v>
      </c>
      <c r="G347" s="31">
        <v>1120</v>
      </c>
      <c r="H347" s="33">
        <v>4.0650407E-2</v>
      </c>
      <c r="I347" s="36">
        <f t="shared" si="51"/>
        <v>-6.5694459028731597E-2</v>
      </c>
      <c r="J347" s="36">
        <f t="shared" si="52"/>
        <v>0.47381054196987038</v>
      </c>
      <c r="K347" s="36">
        <f t="shared" si="53"/>
        <v>-0.12755823368718278</v>
      </c>
      <c r="L347" s="36">
        <f t="shared" si="54"/>
        <v>0.4492492928629766</v>
      </c>
      <c r="M347" s="36">
        <f t="shared" si="55"/>
        <v>24.284127965006519</v>
      </c>
      <c r="N347" s="35">
        <v>25</v>
      </c>
      <c r="O347" s="31">
        <f t="shared" si="56"/>
        <v>0.51247277048570783</v>
      </c>
      <c r="P347" s="31">
        <f t="shared" si="57"/>
        <v>2.8634881399739243E-2</v>
      </c>
      <c r="Q347" s="33">
        <f t="shared" si="58"/>
        <v>0.71587203499348107</v>
      </c>
      <c r="R347" s="37">
        <f t="shared" si="59"/>
        <v>0</v>
      </c>
      <c r="S347" s="4"/>
    </row>
    <row r="348" spans="1:19" x14ac:dyDescent="0.25">
      <c r="A348" s="31">
        <f t="shared" si="60"/>
        <v>230</v>
      </c>
      <c r="B348" s="31">
        <v>50</v>
      </c>
      <c r="C348" s="31">
        <v>59</v>
      </c>
      <c r="D348" s="35">
        <v>0.31192127884600218</v>
      </c>
      <c r="E348" s="35">
        <v>1107.05</v>
      </c>
      <c r="F348" s="31">
        <v>6.25E-2</v>
      </c>
      <c r="G348" s="31">
        <v>1120</v>
      </c>
      <c r="H348" s="33">
        <v>3.6585366000000001E-2</v>
      </c>
      <c r="I348" s="36">
        <f t="shared" si="51"/>
        <v>-0.1267721499604948</v>
      </c>
      <c r="J348" s="36">
        <f t="shared" si="52"/>
        <v>0.44956036948587685</v>
      </c>
      <c r="K348" s="36">
        <f t="shared" si="53"/>
        <v>-0.18643427319016317</v>
      </c>
      <c r="L348" s="36">
        <f t="shared" si="54"/>
        <v>0.42605210871598365</v>
      </c>
      <c r="M348" s="36">
        <f t="shared" si="55"/>
        <v>21.597307833958666</v>
      </c>
      <c r="N348" s="35">
        <v>21.8</v>
      </c>
      <c r="O348" s="31">
        <f t="shared" si="56"/>
        <v>4.1084114174527848E-2</v>
      </c>
      <c r="P348" s="31">
        <f t="shared" si="57"/>
        <v>9.2978057817125846E-3</v>
      </c>
      <c r="Q348" s="33">
        <f t="shared" si="58"/>
        <v>0.20269216604133433</v>
      </c>
      <c r="R348" s="37">
        <f t="shared" si="59"/>
        <v>0</v>
      </c>
      <c r="S348" s="4"/>
    </row>
    <row r="349" spans="1:19" x14ac:dyDescent="0.25">
      <c r="A349" s="31">
        <f t="shared" si="60"/>
        <v>231</v>
      </c>
      <c r="B349" s="31">
        <v>51</v>
      </c>
      <c r="C349" s="31">
        <v>59</v>
      </c>
      <c r="D349" s="35">
        <v>0.31115360554151172</v>
      </c>
      <c r="E349" s="35">
        <v>1112.2</v>
      </c>
      <c r="F349" s="31">
        <v>6.25E-2</v>
      </c>
      <c r="G349" s="31">
        <v>1120</v>
      </c>
      <c r="H349" s="33">
        <v>3.2520325000000003E-2</v>
      </c>
      <c r="I349" s="36">
        <f t="shared" si="51"/>
        <v>-6.0270586706900796E-2</v>
      </c>
      <c r="J349" s="36">
        <f t="shared" si="52"/>
        <v>0.47597006387650137</v>
      </c>
      <c r="K349" s="36">
        <f t="shared" si="53"/>
        <v>-0.11638213809836603</v>
      </c>
      <c r="L349" s="36">
        <f t="shared" si="54"/>
        <v>0.45367484546151587</v>
      </c>
      <c r="M349" s="36">
        <f t="shared" si="55"/>
        <v>22.289785028064557</v>
      </c>
      <c r="N349" s="35">
        <v>21.3</v>
      </c>
      <c r="O349" s="31">
        <f t="shared" si="56"/>
        <v>0.9796744017807546</v>
      </c>
      <c r="P349" s="31">
        <f t="shared" si="57"/>
        <v>4.646878066030781E-2</v>
      </c>
      <c r="Q349" s="33">
        <f t="shared" si="58"/>
        <v>-0.98978502806455637</v>
      </c>
      <c r="R349" s="37">
        <f t="shared" si="59"/>
        <v>1</v>
      </c>
      <c r="S349" s="4"/>
    </row>
    <row r="350" spans="1:19" x14ac:dyDescent="0.25">
      <c r="A350" s="31">
        <f t="shared" si="60"/>
        <v>232</v>
      </c>
      <c r="B350" s="31">
        <v>52</v>
      </c>
      <c r="C350" s="31">
        <v>59</v>
      </c>
      <c r="D350" s="35">
        <v>0.31103936347332306</v>
      </c>
      <c r="E350" s="35">
        <v>1129.9000000000001</v>
      </c>
      <c r="F350" s="31">
        <v>6.25E-2</v>
      </c>
      <c r="G350" s="31">
        <v>1120</v>
      </c>
      <c r="H350" s="33">
        <v>2.8455285E-2</v>
      </c>
      <c r="I350" s="36">
        <f t="shared" si="51"/>
        <v>0.22785887985382328</v>
      </c>
      <c r="J350" s="36">
        <f t="shared" si="52"/>
        <v>0.59012202452844331</v>
      </c>
      <c r="K350" s="36">
        <f t="shared" si="53"/>
        <v>0.17539060023592534</v>
      </c>
      <c r="L350" s="36">
        <f t="shared" si="54"/>
        <v>0.56961363698342282</v>
      </c>
      <c r="M350" s="36">
        <f t="shared" si="55"/>
        <v>29.945190063312566</v>
      </c>
      <c r="N350" s="35">
        <v>27</v>
      </c>
      <c r="O350" s="31">
        <f t="shared" si="56"/>
        <v>8.6741445090350773</v>
      </c>
      <c r="P350" s="31">
        <f t="shared" si="57"/>
        <v>0.10908111345602096</v>
      </c>
      <c r="Q350" s="33">
        <f t="shared" si="58"/>
        <v>-2.9451900633125661</v>
      </c>
      <c r="R350" s="37">
        <f t="shared" si="59"/>
        <v>1</v>
      </c>
      <c r="S350" s="4"/>
    </row>
    <row r="351" spans="1:19" x14ac:dyDescent="0.25">
      <c r="A351" s="31">
        <f t="shared" si="60"/>
        <v>233</v>
      </c>
      <c r="B351" s="31">
        <v>53</v>
      </c>
      <c r="C351" s="31">
        <v>59</v>
      </c>
      <c r="D351" s="35">
        <v>0.31106893196466912</v>
      </c>
      <c r="E351" s="35">
        <v>1136.4000000000001</v>
      </c>
      <c r="F351" s="31">
        <v>6.25E-2</v>
      </c>
      <c r="G351" s="31">
        <v>1120</v>
      </c>
      <c r="H351" s="33">
        <v>2.4390243999999998E-2</v>
      </c>
      <c r="I351" s="36">
        <f t="shared" si="51"/>
        <v>0.35489578904484931</v>
      </c>
      <c r="J351" s="36">
        <f t="shared" si="52"/>
        <v>0.63866616836710455</v>
      </c>
      <c r="K351" s="36">
        <f t="shared" si="53"/>
        <v>0.30631498363609444</v>
      </c>
      <c r="L351" s="36">
        <f t="shared" si="54"/>
        <v>0.62031758405186266</v>
      </c>
      <c r="M351" s="36">
        <f t="shared" si="55"/>
        <v>32.082811585883292</v>
      </c>
      <c r="N351" s="35">
        <v>29.35</v>
      </c>
      <c r="O351" s="31">
        <f t="shared" si="56"/>
        <v>7.4682591639379439</v>
      </c>
      <c r="P351" s="31">
        <f t="shared" si="57"/>
        <v>9.3111127287335269E-2</v>
      </c>
      <c r="Q351" s="33">
        <f t="shared" si="58"/>
        <v>-2.7328115858832902</v>
      </c>
      <c r="R351" s="37">
        <f t="shared" si="59"/>
        <v>1</v>
      </c>
      <c r="S351" s="4"/>
    </row>
    <row r="352" spans="1:19" x14ac:dyDescent="0.25">
      <c r="A352" s="31">
        <f t="shared" si="60"/>
        <v>234</v>
      </c>
      <c r="B352" s="31">
        <v>54</v>
      </c>
      <c r="C352" s="31">
        <v>59</v>
      </c>
      <c r="D352" s="35">
        <v>0.31051567258902119</v>
      </c>
      <c r="E352" s="35">
        <v>1136.8</v>
      </c>
      <c r="F352" s="31">
        <v>6.25E-2</v>
      </c>
      <c r="G352" s="31">
        <v>1120</v>
      </c>
      <c r="H352" s="33">
        <v>2.0325203E-2</v>
      </c>
      <c r="I352" s="36">
        <f t="shared" si="51"/>
        <v>0.38715050820797947</v>
      </c>
      <c r="J352" s="36">
        <f t="shared" si="52"/>
        <v>0.65067760634658867</v>
      </c>
      <c r="K352" s="36">
        <f t="shared" si="53"/>
        <v>0.34288137984322753</v>
      </c>
      <c r="L352" s="36">
        <f t="shared" si="54"/>
        <v>0.63415614985335222</v>
      </c>
      <c r="M352" s="36">
        <f t="shared" si="55"/>
        <v>30.337096896779826</v>
      </c>
      <c r="N352" s="35">
        <v>28.15</v>
      </c>
      <c r="O352" s="31">
        <f t="shared" si="56"/>
        <v>4.7833928359039524</v>
      </c>
      <c r="P352" s="31">
        <f t="shared" si="57"/>
        <v>7.7694383544576473E-2</v>
      </c>
      <c r="Q352" s="33">
        <f t="shared" si="58"/>
        <v>-2.1870968967798277</v>
      </c>
      <c r="R352" s="37">
        <f t="shared" si="59"/>
        <v>1</v>
      </c>
      <c r="S352" s="4"/>
    </row>
    <row r="353" spans="1:19" x14ac:dyDescent="0.25">
      <c r="A353" s="31">
        <f t="shared" si="60"/>
        <v>235</v>
      </c>
      <c r="B353" s="31">
        <v>55</v>
      </c>
      <c r="C353" s="31">
        <v>59</v>
      </c>
      <c r="D353" s="35">
        <v>0.31115372837082617</v>
      </c>
      <c r="E353" s="35">
        <v>1128.45</v>
      </c>
      <c r="F353" s="31">
        <v>6.25E-2</v>
      </c>
      <c r="G353" s="31">
        <v>1120</v>
      </c>
      <c r="H353" s="33">
        <v>1.6260163000000001E-2</v>
      </c>
      <c r="I353" s="36">
        <f t="shared" si="51"/>
        <v>0.23489026853964878</v>
      </c>
      <c r="J353" s="36">
        <f t="shared" si="52"/>
        <v>0.59285304856460719</v>
      </c>
      <c r="K353" s="36">
        <f t="shared" si="53"/>
        <v>0.19521339377519226</v>
      </c>
      <c r="L353" s="36">
        <f t="shared" si="54"/>
        <v>0.57738705297127924</v>
      </c>
      <c r="M353" s="36">
        <f t="shared" si="55"/>
        <v>22.988378032399851</v>
      </c>
      <c r="N353" s="35">
        <v>20.95</v>
      </c>
      <c r="O353" s="31">
        <f t="shared" si="56"/>
        <v>4.1549850029702897</v>
      </c>
      <c r="P353" s="31">
        <f t="shared" si="57"/>
        <v>9.7297280782809137E-2</v>
      </c>
      <c r="Q353" s="33">
        <f t="shared" si="58"/>
        <v>-2.0383780323998515</v>
      </c>
      <c r="R353" s="37">
        <f t="shared" si="59"/>
        <v>1</v>
      </c>
      <c r="S353" s="4"/>
    </row>
    <row r="354" spans="1:19" x14ac:dyDescent="0.25">
      <c r="A354" s="31">
        <f t="shared" si="60"/>
        <v>236</v>
      </c>
      <c r="B354" s="31">
        <v>56</v>
      </c>
      <c r="C354" s="31">
        <v>59</v>
      </c>
      <c r="D354" s="35">
        <v>0.3111629209998184</v>
      </c>
      <c r="E354" s="35">
        <v>1100.2</v>
      </c>
      <c r="F354" s="31">
        <v>6.25E-2</v>
      </c>
      <c r="G354" s="31">
        <v>1120</v>
      </c>
      <c r="H354" s="33">
        <v>1.2195121999999999E-2</v>
      </c>
      <c r="I354" s="36">
        <f t="shared" si="51"/>
        <v>-0.47971696323979252</v>
      </c>
      <c r="J354" s="36">
        <f t="shared" si="52"/>
        <v>0.3157143321257993</v>
      </c>
      <c r="K354" s="36">
        <f t="shared" si="53"/>
        <v>-0.51407915953243377</v>
      </c>
      <c r="L354" s="36">
        <f t="shared" si="54"/>
        <v>0.30359832368581635</v>
      </c>
      <c r="M354" s="36">
        <f t="shared" si="55"/>
        <v>7.5778562347339289</v>
      </c>
      <c r="N354" s="35">
        <v>7.55</v>
      </c>
      <c r="O354" s="31">
        <f t="shared" si="56"/>
        <v>7.7596981355175607E-4</v>
      </c>
      <c r="P354" s="31">
        <f t="shared" si="57"/>
        <v>3.6895675144276905E-3</v>
      </c>
      <c r="Q354" s="33">
        <f t="shared" si="58"/>
        <v>-2.7856234733929064E-2</v>
      </c>
      <c r="R354" s="37">
        <f t="shared" si="59"/>
        <v>1</v>
      </c>
      <c r="S354" s="4"/>
    </row>
    <row r="355" spans="1:19" x14ac:dyDescent="0.25">
      <c r="A355" s="31">
        <f t="shared" si="60"/>
        <v>237</v>
      </c>
      <c r="B355" s="31">
        <v>57</v>
      </c>
      <c r="C355" s="31">
        <v>59</v>
      </c>
      <c r="D355" s="35">
        <v>0.31107698302986592</v>
      </c>
      <c r="E355" s="35">
        <v>1089.1500000000001</v>
      </c>
      <c r="F355" s="31">
        <v>6.25E-2</v>
      </c>
      <c r="G355" s="31">
        <v>1120</v>
      </c>
      <c r="H355" s="33">
        <v>8.1300810000000008E-3</v>
      </c>
      <c r="I355" s="36">
        <f t="shared" si="51"/>
        <v>-0.96366141321821996</v>
      </c>
      <c r="J355" s="36">
        <f t="shared" si="52"/>
        <v>0.16760785300239753</v>
      </c>
      <c r="K355" s="36">
        <f t="shared" si="53"/>
        <v>-0.99171027966351455</v>
      </c>
      <c r="L355" s="36">
        <f t="shared" si="54"/>
        <v>0.16066943752111387</v>
      </c>
      <c r="M355" s="36">
        <f t="shared" si="55"/>
        <v>2.691737734567198</v>
      </c>
      <c r="N355" s="35">
        <v>2.1</v>
      </c>
      <c r="O355" s="31">
        <f t="shared" si="56"/>
        <v>0.35015354651071956</v>
      </c>
      <c r="P355" s="31">
        <f t="shared" si="57"/>
        <v>0.28177987360342754</v>
      </c>
      <c r="Q355" s="33">
        <f t="shared" si="58"/>
        <v>-0.59173773456719791</v>
      </c>
      <c r="R355" s="37">
        <f t="shared" si="59"/>
        <v>1</v>
      </c>
      <c r="S355" s="4"/>
    </row>
    <row r="356" spans="1:19" x14ac:dyDescent="0.25">
      <c r="A356" s="31">
        <f t="shared" si="60"/>
        <v>238</v>
      </c>
      <c r="B356" s="31">
        <v>58</v>
      </c>
      <c r="C356" s="31">
        <v>59</v>
      </c>
      <c r="D356" s="35">
        <v>0.31129157977691518</v>
      </c>
      <c r="E356" s="35">
        <v>1098.3499999999999</v>
      </c>
      <c r="F356" s="31">
        <v>6.25E-2</v>
      </c>
      <c r="G356" s="31">
        <v>1120</v>
      </c>
      <c r="H356" s="33">
        <v>4.0650410000000001E-3</v>
      </c>
      <c r="I356" s="36">
        <f t="shared" si="51"/>
        <v>-0.96076949595386874</v>
      </c>
      <c r="J356" s="36">
        <f t="shared" si="52"/>
        <v>0.16833403968827632</v>
      </c>
      <c r="K356" s="36">
        <f t="shared" si="53"/>
        <v>-0.98061672303114544</v>
      </c>
      <c r="L356" s="36">
        <f t="shared" si="54"/>
        <v>0.16339089222886152</v>
      </c>
      <c r="M356" s="36">
        <f t="shared" si="55"/>
        <v>1.9383806369415026</v>
      </c>
      <c r="N356" s="35">
        <v>1.85</v>
      </c>
      <c r="O356" s="31">
        <f t="shared" si="56"/>
        <v>7.8111369861856858E-3</v>
      </c>
      <c r="P356" s="31">
        <f t="shared" si="57"/>
        <v>4.7773317265677052E-2</v>
      </c>
      <c r="Q356" s="33">
        <f t="shared" si="58"/>
        <v>-8.8380636941502555E-2</v>
      </c>
      <c r="R356" s="37">
        <f t="shared" si="59"/>
        <v>1</v>
      </c>
      <c r="S3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6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9.42578125" bestFit="1" customWidth="1"/>
    <col min="3" max="3" width="6.42578125" bestFit="1" customWidth="1"/>
    <col min="5" max="5" width="16.42578125" bestFit="1" customWidth="1"/>
    <col min="9" max="12" width="0" hidden="1" customWidth="1"/>
    <col min="14" max="14" width="9.42578125" bestFit="1" customWidth="1"/>
    <col min="15" max="15" width="0" hidden="1" customWidth="1"/>
    <col min="16" max="17" width="11.85546875" bestFit="1" customWidth="1"/>
    <col min="18" max="18" width="11" customWidth="1"/>
    <col min="22" max="22" width="13.5703125" bestFit="1" customWidth="1"/>
  </cols>
  <sheetData>
    <row r="1" spans="1:25" x14ac:dyDescent="0.25">
      <c r="A1" s="31" t="s">
        <v>14</v>
      </c>
      <c r="B1" s="31" t="s">
        <v>15</v>
      </c>
      <c r="C1" s="31" t="s">
        <v>16</v>
      </c>
      <c r="D1" s="31" t="s">
        <v>7</v>
      </c>
      <c r="E1" s="31" t="s">
        <v>6</v>
      </c>
      <c r="F1" s="31" t="s">
        <v>3</v>
      </c>
      <c r="G1" s="31" t="s">
        <v>0</v>
      </c>
      <c r="H1" s="31" t="s">
        <v>1</v>
      </c>
      <c r="I1" s="31" t="s">
        <v>10</v>
      </c>
      <c r="J1" s="31" t="s">
        <v>11</v>
      </c>
      <c r="K1" s="31" t="s">
        <v>12</v>
      </c>
      <c r="L1" s="31" t="s">
        <v>13</v>
      </c>
      <c r="M1" s="31" t="s">
        <v>4</v>
      </c>
      <c r="N1" s="31" t="s">
        <v>5</v>
      </c>
      <c r="O1" s="31"/>
      <c r="P1" s="31"/>
      <c r="Q1" s="31"/>
      <c r="R1" s="31"/>
      <c r="S1" s="31" t="s">
        <v>42</v>
      </c>
      <c r="T1" s="31" t="s">
        <v>43</v>
      </c>
      <c r="U1" s="31">
        <f>AVERAGE(P116:P177)</f>
        <v>4.033086125844739</v>
      </c>
      <c r="V1" s="31"/>
      <c r="W1" s="31"/>
      <c r="X1" s="31"/>
      <c r="Y1" s="31"/>
    </row>
    <row r="2" spans="1:25" x14ac:dyDescent="0.25">
      <c r="A2" s="31">
        <v>1</v>
      </c>
      <c r="B2" s="31">
        <v>1</v>
      </c>
      <c r="C2" s="31">
        <v>19</v>
      </c>
      <c r="D2" s="35">
        <v>0.22815577327267314</v>
      </c>
      <c r="E2" s="35">
        <v>722.2</v>
      </c>
      <c r="F2" s="31">
        <v>6.25E-2</v>
      </c>
      <c r="G2" s="31">
        <v>760</v>
      </c>
      <c r="H2" s="36">
        <v>7.3170731707317069E-2</v>
      </c>
      <c r="I2" s="36">
        <f>(LN(E2/G2)+(F2+(D2^2)/2)*H2)/(D2*H2^0.5)</f>
        <v>-0.72166788462598475</v>
      </c>
      <c r="J2" s="36">
        <f>NORMSDIST(I2)</f>
        <v>0.23524934581066131</v>
      </c>
      <c r="K2" s="36">
        <f>I2-(D2*H2^(0.5))</f>
        <v>-0.78338422444619571</v>
      </c>
      <c r="L2" s="36">
        <f>NORMSDIST(K2)</f>
        <v>0.21670075861137772</v>
      </c>
      <c r="M2" s="36">
        <f>(E2*J2)-(G2*(EXP(-F2*H2))*L2)</f>
        <v>5.9559487116141838</v>
      </c>
      <c r="N2" s="35">
        <v>9</v>
      </c>
      <c r="O2" s="31">
        <f>(N2-M2)^2</f>
        <v>9.2662482463233466</v>
      </c>
      <c r="P2" s="31">
        <f>(N2-M2)^2</f>
        <v>9.2662482463233466</v>
      </c>
      <c r="Q2" s="31">
        <f>ABS(N2-M2)/N2</f>
        <v>0.33822792093175735</v>
      </c>
      <c r="R2" s="36">
        <f>N2-M2</f>
        <v>3.0440512883858162</v>
      </c>
      <c r="S2" s="31">
        <f>IF(R2&lt;0,1,0)</f>
        <v>0</v>
      </c>
      <c r="T2" s="31">
        <f>ABS(N2-M2)/N2</f>
        <v>0.33822792093175735</v>
      </c>
      <c r="U2" s="31"/>
      <c r="V2" s="31"/>
      <c r="W2" s="31"/>
      <c r="X2" s="31"/>
      <c r="Y2" s="31"/>
    </row>
    <row r="3" spans="1:25" x14ac:dyDescent="0.25">
      <c r="A3" s="31">
        <v>2</v>
      </c>
      <c r="B3" s="31">
        <v>2</v>
      </c>
      <c r="C3" s="31">
        <v>19</v>
      </c>
      <c r="D3" s="35">
        <v>0.22904199130747646</v>
      </c>
      <c r="E3" s="35">
        <v>729.3</v>
      </c>
      <c r="F3" s="31">
        <v>6.25E-2</v>
      </c>
      <c r="G3" s="31">
        <v>760</v>
      </c>
      <c r="H3" s="36">
        <v>6.910569105691057E-2</v>
      </c>
      <c r="I3" s="36">
        <f t="shared" ref="I3:I66" si="0">(LN(E3/G3)+(F3+(D3^2)/2)*H3)/(D3*H3^0.5)</f>
        <v>-0.58298012276129019</v>
      </c>
      <c r="J3" s="36">
        <f t="shared" ref="J3:J66" si="1">NORMSDIST(I3)</f>
        <v>0.27995334067506966</v>
      </c>
      <c r="K3" s="36">
        <f t="shared" ref="K3:K66" si="2">I3-(D3*H3^(0.5))</f>
        <v>-0.6431905928517877</v>
      </c>
      <c r="L3" s="36">
        <f t="shared" ref="L3:L66" si="3">NORMSDIST(K3)</f>
        <v>0.26005021830390107</v>
      </c>
      <c r="M3" s="36">
        <f t="shared" ref="M3:M66" si="4">(E3*J3)-(G3*(EXP(-F3*H3))*L3)</f>
        <v>7.3835847838825543</v>
      </c>
      <c r="N3" s="35">
        <v>9.6</v>
      </c>
      <c r="O3" s="31">
        <f t="shared" ref="O3:O32" si="5">(N3-M3)^2</f>
        <v>4.9124964102369422</v>
      </c>
      <c r="P3" s="31">
        <f t="shared" ref="P3:P66" si="6">(N3-M3)^2</f>
        <v>4.9124964102369422</v>
      </c>
      <c r="Q3" s="31">
        <f t="shared" ref="Q3:Q66" si="7">ABS(N3-M3)/N3</f>
        <v>0.2308765850122339</v>
      </c>
      <c r="R3" s="36">
        <f t="shared" ref="R3:R66" si="8">N3-M3</f>
        <v>2.2164152161174453</v>
      </c>
      <c r="S3" s="31">
        <f t="shared" ref="S3:S66" si="9">IF(R3&lt;0,1,0)</f>
        <v>0</v>
      </c>
      <c r="T3" s="31">
        <f t="shared" ref="T3:T24" si="10">ABS(N3-M3)/N3</f>
        <v>0.2308765850122339</v>
      </c>
      <c r="U3" s="31"/>
      <c r="V3" s="31"/>
      <c r="W3" s="31"/>
      <c r="X3" s="31"/>
      <c r="Y3" s="31"/>
    </row>
    <row r="4" spans="1:25" x14ac:dyDescent="0.25">
      <c r="A4" s="31">
        <v>3</v>
      </c>
      <c r="B4" s="31">
        <v>3</v>
      </c>
      <c r="C4" s="31">
        <v>19</v>
      </c>
      <c r="D4" s="35">
        <v>0.22926790076363765</v>
      </c>
      <c r="E4" s="35">
        <v>734.95</v>
      </c>
      <c r="F4" s="31">
        <v>6.25E-2</v>
      </c>
      <c r="G4" s="31">
        <v>760</v>
      </c>
      <c r="H4" s="36">
        <v>6.5040650406504072E-2</v>
      </c>
      <c r="I4" s="36">
        <f t="shared" si="0"/>
        <v>-0.4744546957044688</v>
      </c>
      <c r="J4" s="36">
        <f t="shared" si="1"/>
        <v>0.31758784864308676</v>
      </c>
      <c r="K4" s="36">
        <f t="shared" si="2"/>
        <v>-0.53292504553639353</v>
      </c>
      <c r="L4" s="36">
        <f t="shared" si="3"/>
        <v>0.2970427335658592</v>
      </c>
      <c r="M4" s="36">
        <f t="shared" si="4"/>
        <v>8.5745421433663012</v>
      </c>
      <c r="N4" s="35">
        <v>10.4</v>
      </c>
      <c r="O4" s="31">
        <f t="shared" si="5"/>
        <v>3.3322963863456989</v>
      </c>
      <c r="P4" s="31">
        <f t="shared" si="6"/>
        <v>3.3322963863456989</v>
      </c>
      <c r="Q4" s="31">
        <f t="shared" si="7"/>
        <v>0.17552479390708645</v>
      </c>
      <c r="R4" s="36">
        <f t="shared" si="8"/>
        <v>1.8254578566336992</v>
      </c>
      <c r="S4" s="31">
        <f t="shared" si="9"/>
        <v>0</v>
      </c>
      <c r="T4" s="31">
        <f t="shared" si="10"/>
        <v>0.17552479390708645</v>
      </c>
      <c r="U4" s="31"/>
      <c r="V4" s="31"/>
      <c r="W4" s="31"/>
      <c r="X4" s="31"/>
      <c r="Y4" s="31"/>
    </row>
    <row r="5" spans="1:25" x14ac:dyDescent="0.25">
      <c r="A5" s="31">
        <v>4</v>
      </c>
      <c r="B5" s="31">
        <v>4</v>
      </c>
      <c r="C5" s="31">
        <v>19</v>
      </c>
      <c r="D5" s="35">
        <v>0.22922783943687108</v>
      </c>
      <c r="E5" s="35">
        <v>760.25</v>
      </c>
      <c r="F5" s="31">
        <v>6.25E-2</v>
      </c>
      <c r="G5" s="31">
        <v>760</v>
      </c>
      <c r="H5" s="36">
        <v>6.097560975609756E-2</v>
      </c>
      <c r="I5" s="36">
        <f t="shared" si="0"/>
        <v>0.1014395651039818</v>
      </c>
      <c r="J5" s="36">
        <f t="shared" si="1"/>
        <v>0.54039923498575382</v>
      </c>
      <c r="K5" s="36">
        <f t="shared" si="2"/>
        <v>4.4835784757022414E-2</v>
      </c>
      <c r="L5" s="36">
        <f t="shared" si="3"/>
        <v>0.51788089917484903</v>
      </c>
      <c r="M5" s="36">
        <f t="shared" si="4"/>
        <v>18.746140418416815</v>
      </c>
      <c r="N5" s="35">
        <v>22.05</v>
      </c>
      <c r="O5" s="31">
        <f t="shared" si="5"/>
        <v>10.915488134819025</v>
      </c>
      <c r="P5" s="31">
        <f t="shared" si="6"/>
        <v>10.915488134819025</v>
      </c>
      <c r="Q5" s="31">
        <f t="shared" si="7"/>
        <v>0.1498349016591014</v>
      </c>
      <c r="R5" s="36">
        <f t="shared" si="8"/>
        <v>3.3038595815831862</v>
      </c>
      <c r="S5" s="31">
        <f t="shared" si="9"/>
        <v>0</v>
      </c>
      <c r="T5" s="31">
        <f t="shared" si="10"/>
        <v>0.1498349016591014</v>
      </c>
      <c r="U5" s="31"/>
      <c r="V5" s="31"/>
      <c r="W5" s="31"/>
      <c r="X5" s="31"/>
      <c r="Y5" s="31"/>
    </row>
    <row r="6" spans="1:25" x14ac:dyDescent="0.25">
      <c r="A6" s="31">
        <v>5</v>
      </c>
      <c r="B6" s="31">
        <v>5</v>
      </c>
      <c r="C6" s="31">
        <v>19</v>
      </c>
      <c r="D6" s="35">
        <v>0.23336676081913257</v>
      </c>
      <c r="E6" s="35">
        <v>770.7</v>
      </c>
      <c r="F6" s="31">
        <v>6.25E-2</v>
      </c>
      <c r="G6" s="31">
        <v>760</v>
      </c>
      <c r="H6" s="36">
        <v>5.6910569105691054E-2</v>
      </c>
      <c r="I6" s="36">
        <f t="shared" si="0"/>
        <v>0.3428546840430583</v>
      </c>
      <c r="J6" s="36">
        <f t="shared" si="1"/>
        <v>0.63414610773102487</v>
      </c>
      <c r="K6" s="36">
        <f t="shared" si="2"/>
        <v>0.28718285851511449</v>
      </c>
      <c r="L6" s="36">
        <f t="shared" si="3"/>
        <v>0.61301384465658104</v>
      </c>
      <c r="M6" s="36">
        <f t="shared" si="4"/>
        <v>24.500070568710555</v>
      </c>
      <c r="N6" s="35">
        <v>26.05</v>
      </c>
      <c r="O6" s="31">
        <f t="shared" si="5"/>
        <v>2.4022812419772244</v>
      </c>
      <c r="P6" s="31">
        <f t="shared" si="6"/>
        <v>2.4022812419772244</v>
      </c>
      <c r="Q6" s="31">
        <f t="shared" si="7"/>
        <v>5.9498250721283896E-2</v>
      </c>
      <c r="R6" s="36">
        <f t="shared" si="8"/>
        <v>1.5499294312894456</v>
      </c>
      <c r="S6" s="31">
        <f t="shared" si="9"/>
        <v>0</v>
      </c>
      <c r="T6" s="31">
        <f t="shared" si="10"/>
        <v>5.9498250721283896E-2</v>
      </c>
      <c r="U6" s="31"/>
      <c r="V6" s="31" t="s">
        <v>9</v>
      </c>
      <c r="W6" s="31"/>
      <c r="X6" s="31" t="s">
        <v>36</v>
      </c>
      <c r="Y6" s="31"/>
    </row>
    <row r="7" spans="1:25" x14ac:dyDescent="0.25">
      <c r="A7" s="31">
        <v>6</v>
      </c>
      <c r="B7" s="31">
        <v>6</v>
      </c>
      <c r="C7" s="31">
        <v>19</v>
      </c>
      <c r="D7" s="35">
        <v>0.23360173062863435</v>
      </c>
      <c r="E7" s="35">
        <v>768.75</v>
      </c>
      <c r="F7" s="31">
        <v>6.25E-2</v>
      </c>
      <c r="G7" s="31">
        <v>760</v>
      </c>
      <c r="H7" s="36">
        <v>5.2845528455284556E-2</v>
      </c>
      <c r="I7" s="36">
        <f t="shared" si="0"/>
        <v>0.30152506132096701</v>
      </c>
      <c r="J7" s="36">
        <f t="shared" si="1"/>
        <v>0.61849292873404682</v>
      </c>
      <c r="K7" s="36">
        <f t="shared" si="2"/>
        <v>0.24782433267740359</v>
      </c>
      <c r="L7" s="36">
        <f t="shared" si="3"/>
        <v>0.5978648363309198</v>
      </c>
      <c r="M7" s="36">
        <f t="shared" si="4"/>
        <v>22.587425679253215</v>
      </c>
      <c r="N7" s="35">
        <v>25.3</v>
      </c>
      <c r="O7" s="31">
        <f t="shared" si="5"/>
        <v>7.3580594455748853</v>
      </c>
      <c r="P7" s="31">
        <f t="shared" si="6"/>
        <v>7.3580594455748853</v>
      </c>
      <c r="Q7" s="31">
        <f t="shared" si="7"/>
        <v>0.10721637631410219</v>
      </c>
      <c r="R7" s="36">
        <f t="shared" si="8"/>
        <v>2.7125743207467856</v>
      </c>
      <c r="S7" s="31">
        <f t="shared" si="9"/>
        <v>0</v>
      </c>
      <c r="T7" s="31">
        <f t="shared" si="10"/>
        <v>0.10721637631410219</v>
      </c>
      <c r="U7" s="31"/>
      <c r="V7" s="31">
        <f>AVERAGE(P2:P346)</f>
        <v>7.5626592717592152</v>
      </c>
      <c r="W7" s="31"/>
      <c r="X7" s="31">
        <f>SUM(Q2:Q346)*(100/345)</f>
        <v>20.618831966519792</v>
      </c>
      <c r="Y7" s="31"/>
    </row>
    <row r="8" spans="1:25" x14ac:dyDescent="0.25">
      <c r="A8" s="31">
        <v>7</v>
      </c>
      <c r="B8" s="31">
        <v>7</v>
      </c>
      <c r="C8" s="31">
        <v>19</v>
      </c>
      <c r="D8" s="35">
        <v>0.23350090533962206</v>
      </c>
      <c r="E8" s="35">
        <v>772.3</v>
      </c>
      <c r="F8" s="31">
        <v>6.25E-2</v>
      </c>
      <c r="G8" s="31">
        <v>760</v>
      </c>
      <c r="H8" s="36">
        <v>4.878048780487805E-2</v>
      </c>
      <c r="I8" s="36">
        <f t="shared" si="0"/>
        <v>0.39621022969727254</v>
      </c>
      <c r="J8" s="36">
        <f t="shared" si="1"/>
        <v>0.65402502733351753</v>
      </c>
      <c r="K8" s="36">
        <f t="shared" si="2"/>
        <v>0.34463850706424703</v>
      </c>
      <c r="L8" s="36">
        <f t="shared" si="3"/>
        <v>0.63481692353780839</v>
      </c>
      <c r="M8" s="36">
        <f t="shared" si="4"/>
        <v>24.111344007849027</v>
      </c>
      <c r="N8" s="35">
        <v>25.8</v>
      </c>
      <c r="O8" s="31">
        <f t="shared" si="5"/>
        <v>2.8515590598273892</v>
      </c>
      <c r="P8" s="31">
        <f t="shared" si="6"/>
        <v>2.8515590598273892</v>
      </c>
      <c r="Q8" s="31">
        <f t="shared" si="7"/>
        <v>6.5451782641510609E-2</v>
      </c>
      <c r="R8" s="36">
        <f t="shared" si="8"/>
        <v>1.6886559921509736</v>
      </c>
      <c r="S8" s="31">
        <f t="shared" si="9"/>
        <v>0</v>
      </c>
      <c r="T8" s="31">
        <f t="shared" si="10"/>
        <v>6.5451782641510609E-2</v>
      </c>
      <c r="U8" s="31"/>
      <c r="V8" s="31"/>
      <c r="W8" s="31"/>
      <c r="X8" s="31"/>
      <c r="Y8" s="31"/>
    </row>
    <row r="9" spans="1:25" x14ac:dyDescent="0.25">
      <c r="A9" s="31">
        <v>8</v>
      </c>
      <c r="B9" s="31">
        <v>8</v>
      </c>
      <c r="C9" s="31">
        <v>19</v>
      </c>
      <c r="D9" s="35">
        <v>0.23350929038576293</v>
      </c>
      <c r="E9" s="35">
        <v>772.85</v>
      </c>
      <c r="F9" s="31">
        <v>6.25E-2</v>
      </c>
      <c r="G9" s="31">
        <v>760</v>
      </c>
      <c r="H9" s="36">
        <v>4.4715447154471545E-2</v>
      </c>
      <c r="I9" s="36">
        <f t="shared" si="0"/>
        <v>0.42084286745398819</v>
      </c>
      <c r="J9" s="36">
        <f t="shared" si="1"/>
        <v>0.66306508664734098</v>
      </c>
      <c r="K9" s="36">
        <f t="shared" si="2"/>
        <v>0.37146492910729051</v>
      </c>
      <c r="L9" s="36">
        <f t="shared" si="3"/>
        <v>0.64485436360242998</v>
      </c>
      <c r="M9" s="36">
        <f t="shared" si="4"/>
        <v>23.728283936865466</v>
      </c>
      <c r="N9" s="35">
        <v>26.1</v>
      </c>
      <c r="O9" s="31">
        <f t="shared" si="5"/>
        <v>5.6250370841303781</v>
      </c>
      <c r="P9" s="31">
        <f t="shared" si="6"/>
        <v>5.6250370841303781</v>
      </c>
      <c r="Q9" s="31">
        <f t="shared" si="7"/>
        <v>9.0870347246533908E-2</v>
      </c>
      <c r="R9" s="36">
        <f t="shared" si="8"/>
        <v>2.3717160631345351</v>
      </c>
      <c r="S9" s="31">
        <f t="shared" si="9"/>
        <v>0</v>
      </c>
      <c r="T9" s="31">
        <f t="shared" si="10"/>
        <v>9.0870347246533908E-2</v>
      </c>
      <c r="U9" s="31"/>
      <c r="V9" s="31" t="s">
        <v>33</v>
      </c>
      <c r="W9" s="31">
        <f>AVERAGE(O2:O32)</f>
        <v>19.351054035997272</v>
      </c>
      <c r="X9" s="31">
        <f>SUM(Q2:Q32)*(100/31)</f>
        <v>16.264610913737034</v>
      </c>
      <c r="Y9" s="31">
        <v>31</v>
      </c>
    </row>
    <row r="10" spans="1:25" x14ac:dyDescent="0.25">
      <c r="A10" s="31">
        <v>9</v>
      </c>
      <c r="B10" s="31">
        <v>9</v>
      </c>
      <c r="C10" s="31">
        <v>19</v>
      </c>
      <c r="D10" s="35">
        <v>0.23336775862132725</v>
      </c>
      <c r="E10" s="35">
        <v>770.95</v>
      </c>
      <c r="F10" s="31">
        <v>6.25E-2</v>
      </c>
      <c r="G10" s="31">
        <v>760</v>
      </c>
      <c r="H10" s="36">
        <v>4.065040650406504E-2</v>
      </c>
      <c r="I10" s="36">
        <f t="shared" si="0"/>
        <v>0.38155352740654475</v>
      </c>
      <c r="J10" s="36">
        <f t="shared" si="1"/>
        <v>0.64860371975498088</v>
      </c>
      <c r="K10" s="36">
        <f t="shared" si="2"/>
        <v>0.33450204601676004</v>
      </c>
      <c r="L10" s="36">
        <f t="shared" si="3"/>
        <v>0.63099962638311213</v>
      </c>
      <c r="M10" s="36">
        <f t="shared" si="4"/>
        <v>21.698168835320928</v>
      </c>
      <c r="N10" s="35">
        <v>23.85</v>
      </c>
      <c r="O10" s="31">
        <f t="shared" si="5"/>
        <v>4.6303773612840979</v>
      </c>
      <c r="P10" s="31">
        <f t="shared" si="6"/>
        <v>4.6303773612840979</v>
      </c>
      <c r="Q10" s="31">
        <f t="shared" si="7"/>
        <v>9.0223528917361573E-2</v>
      </c>
      <c r="R10" s="36">
        <f t="shared" si="8"/>
        <v>2.1518311646790735</v>
      </c>
      <c r="S10" s="31">
        <f t="shared" si="9"/>
        <v>0</v>
      </c>
      <c r="T10" s="31">
        <f t="shared" si="10"/>
        <v>9.0223528917361573E-2</v>
      </c>
      <c r="U10" s="31"/>
      <c r="V10" s="31" t="s">
        <v>30</v>
      </c>
      <c r="W10" s="31">
        <v>6.5137558894740835</v>
      </c>
      <c r="X10" s="31">
        <v>29.638090090239803</v>
      </c>
      <c r="Y10" s="31">
        <v>223</v>
      </c>
    </row>
    <row r="11" spans="1:25" x14ac:dyDescent="0.25">
      <c r="A11" s="31">
        <v>10</v>
      </c>
      <c r="B11" s="31">
        <v>10</v>
      </c>
      <c r="C11" s="31">
        <v>19</v>
      </c>
      <c r="D11" s="35">
        <v>0.23281472418808152</v>
      </c>
      <c r="E11" s="35">
        <v>770.25</v>
      </c>
      <c r="F11" s="31">
        <v>6.25E-2</v>
      </c>
      <c r="G11" s="31">
        <v>760</v>
      </c>
      <c r="H11" s="36">
        <v>3.6585365853658534E-2</v>
      </c>
      <c r="I11" s="36">
        <f t="shared" si="0"/>
        <v>0.37445233978569525</v>
      </c>
      <c r="J11" s="36">
        <f t="shared" si="1"/>
        <v>0.64596609552898721</v>
      </c>
      <c r="K11" s="36">
        <f t="shared" si="2"/>
        <v>0.32992116580551983</v>
      </c>
      <c r="L11" s="36">
        <f t="shared" si="3"/>
        <v>0.62927023494125811</v>
      </c>
      <c r="M11" s="36">
        <f t="shared" si="4"/>
        <v>20.402306115687963</v>
      </c>
      <c r="N11" s="35">
        <v>22.75</v>
      </c>
      <c r="O11" s="31">
        <f t="shared" si="5"/>
        <v>5.5116665744361377</v>
      </c>
      <c r="P11" s="31">
        <f t="shared" si="6"/>
        <v>5.5116665744361377</v>
      </c>
      <c r="Q11" s="31">
        <f t="shared" si="7"/>
        <v>0.10319533557415544</v>
      </c>
      <c r="R11" s="36">
        <f t="shared" si="8"/>
        <v>2.3476938843120365</v>
      </c>
      <c r="S11" s="31">
        <f t="shared" si="9"/>
        <v>0</v>
      </c>
      <c r="T11" s="31">
        <f t="shared" si="10"/>
        <v>0.10319533557415544</v>
      </c>
      <c r="U11" s="31"/>
      <c r="V11" s="31" t="s">
        <v>31</v>
      </c>
      <c r="W11" s="31">
        <v>6.3515836653159914</v>
      </c>
      <c r="X11" s="31">
        <v>18.522127839923765</v>
      </c>
      <c r="Y11" s="31">
        <v>90</v>
      </c>
    </row>
    <row r="12" spans="1:25" x14ac:dyDescent="0.25">
      <c r="A12" s="31">
        <v>10</v>
      </c>
      <c r="B12" s="31">
        <v>10</v>
      </c>
      <c r="C12" s="31">
        <v>37</v>
      </c>
      <c r="D12" s="35">
        <v>0.23281472418808152</v>
      </c>
      <c r="E12" s="35">
        <v>770.25</v>
      </c>
      <c r="F12" s="31">
        <v>6.25E-2</v>
      </c>
      <c r="G12" s="31">
        <v>760</v>
      </c>
      <c r="H12" s="36">
        <v>0.10975609756097561</v>
      </c>
      <c r="I12" s="36">
        <f t="shared" si="0"/>
        <v>0.30119177255042695</v>
      </c>
      <c r="J12" s="36">
        <f t="shared" si="1"/>
        <v>0.61836586836658658</v>
      </c>
      <c r="K12" s="36">
        <f t="shared" si="2"/>
        <v>0.22406151669607396</v>
      </c>
      <c r="L12" s="36">
        <f t="shared" si="3"/>
        <v>0.58864528178835573</v>
      </c>
      <c r="M12" s="36">
        <f t="shared" si="4"/>
        <v>31.984246115645931</v>
      </c>
      <c r="N12" s="35">
        <v>42.85</v>
      </c>
      <c r="O12" s="31">
        <f t="shared" si="5"/>
        <v>118.06460747535557</v>
      </c>
      <c r="P12" s="31">
        <f t="shared" si="6"/>
        <v>118.06460747535557</v>
      </c>
      <c r="Q12" s="31">
        <f t="shared" si="7"/>
        <v>0.25357652005493747</v>
      </c>
      <c r="R12" s="36">
        <f t="shared" si="8"/>
        <v>10.865753884354071</v>
      </c>
      <c r="S12" s="31">
        <f t="shared" si="9"/>
        <v>0</v>
      </c>
      <c r="T12" s="31">
        <f t="shared" si="10"/>
        <v>0.25357652005493747</v>
      </c>
      <c r="U12" s="31"/>
      <c r="V12" s="31"/>
      <c r="W12" s="31"/>
      <c r="X12" s="31"/>
      <c r="Y12" s="31"/>
    </row>
    <row r="13" spans="1:25" x14ac:dyDescent="0.25">
      <c r="A13" s="31">
        <v>11</v>
      </c>
      <c r="B13" s="31">
        <v>11</v>
      </c>
      <c r="C13" s="31">
        <v>19</v>
      </c>
      <c r="D13" s="35">
        <v>0.23286675666090562</v>
      </c>
      <c r="E13" s="35">
        <v>783.5</v>
      </c>
      <c r="F13" s="31">
        <v>6.25E-2</v>
      </c>
      <c r="G13" s="31">
        <v>760</v>
      </c>
      <c r="H13" s="36">
        <v>3.2520325203252036E-2</v>
      </c>
      <c r="I13" s="36">
        <f t="shared" si="0"/>
        <v>0.79456743637019545</v>
      </c>
      <c r="J13" s="36">
        <f t="shared" si="1"/>
        <v>0.78656741659236618</v>
      </c>
      <c r="K13" s="36">
        <f t="shared" si="2"/>
        <v>0.7525736596892697</v>
      </c>
      <c r="L13" s="36">
        <f t="shared" si="3"/>
        <v>0.7741469245256476</v>
      </c>
      <c r="M13" s="36">
        <f t="shared" si="4"/>
        <v>29.118530515039652</v>
      </c>
      <c r="N13" s="35">
        <v>29.2</v>
      </c>
      <c r="O13" s="31">
        <f t="shared" si="5"/>
        <v>6.6372769797043152E-3</v>
      </c>
      <c r="P13" s="31">
        <f t="shared" si="6"/>
        <v>6.6372769797043152E-3</v>
      </c>
      <c r="Q13" s="31">
        <f t="shared" si="7"/>
        <v>2.7900508548064271E-3</v>
      </c>
      <c r="R13" s="36">
        <f t="shared" si="8"/>
        <v>8.1469484960347671E-2</v>
      </c>
      <c r="S13" s="31">
        <f t="shared" si="9"/>
        <v>0</v>
      </c>
      <c r="T13" s="31">
        <f t="shared" si="10"/>
        <v>2.7900508548064271E-3</v>
      </c>
      <c r="U13" s="31"/>
      <c r="V13" s="31"/>
      <c r="W13" s="31"/>
      <c r="X13" s="31"/>
      <c r="Y13" s="31"/>
    </row>
    <row r="14" spans="1:25" x14ac:dyDescent="0.25">
      <c r="A14" s="31">
        <v>11</v>
      </c>
      <c r="B14" s="31">
        <v>11</v>
      </c>
      <c r="C14" s="31">
        <v>37</v>
      </c>
      <c r="D14" s="35">
        <v>0.23286675666090562</v>
      </c>
      <c r="E14" s="35">
        <v>783.5</v>
      </c>
      <c r="F14" s="31">
        <v>6.25E-2</v>
      </c>
      <c r="G14" s="31">
        <v>760</v>
      </c>
      <c r="H14" s="36">
        <v>0.10569105691056911</v>
      </c>
      <c r="I14" s="36">
        <f t="shared" si="0"/>
        <v>0.52735990491981999</v>
      </c>
      <c r="J14" s="36">
        <f t="shared" si="1"/>
        <v>0.70102815930314788</v>
      </c>
      <c r="K14" s="36">
        <f t="shared" si="2"/>
        <v>0.45165454738308913</v>
      </c>
      <c r="L14" s="36">
        <f t="shared" si="3"/>
        <v>0.6742410663731786</v>
      </c>
      <c r="M14" s="36">
        <f t="shared" si="4"/>
        <v>40.206106532285617</v>
      </c>
      <c r="N14" s="35">
        <v>47</v>
      </c>
      <c r="O14" s="31">
        <f t="shared" si="5"/>
        <v>46.156988450652172</v>
      </c>
      <c r="P14" s="31">
        <f t="shared" si="6"/>
        <v>46.156988450652172</v>
      </c>
      <c r="Q14" s="31">
        <f t="shared" si="7"/>
        <v>0.14455092484498688</v>
      </c>
      <c r="R14" s="36">
        <f t="shared" si="8"/>
        <v>6.7938934677143834</v>
      </c>
      <c r="S14" s="31">
        <f t="shared" si="9"/>
        <v>0</v>
      </c>
      <c r="T14" s="31">
        <f t="shared" si="10"/>
        <v>0.14455092484498688</v>
      </c>
      <c r="U14" s="31"/>
      <c r="V14" s="31"/>
      <c r="W14" s="31"/>
      <c r="X14" s="31"/>
      <c r="Y14" s="31"/>
    </row>
    <row r="15" spans="1:25" x14ac:dyDescent="0.25">
      <c r="A15" s="31">
        <v>12</v>
      </c>
      <c r="B15" s="31">
        <v>12</v>
      </c>
      <c r="C15" s="31">
        <v>19</v>
      </c>
      <c r="D15" s="35">
        <v>0.23369762205067682</v>
      </c>
      <c r="E15" s="35">
        <v>765.75</v>
      </c>
      <c r="F15" s="31">
        <v>6.25E-2</v>
      </c>
      <c r="G15" s="31">
        <v>760</v>
      </c>
      <c r="H15" s="36">
        <v>2.8455284552845527E-2</v>
      </c>
      <c r="I15" s="36">
        <f t="shared" si="0"/>
        <v>0.25602129915029509</v>
      </c>
      <c r="J15" s="36">
        <f t="shared" si="1"/>
        <v>0.6010328045301685</v>
      </c>
      <c r="K15" s="36">
        <f t="shared" si="2"/>
        <v>0.21659956182892751</v>
      </c>
      <c r="L15" s="36">
        <f t="shared" si="3"/>
        <v>0.58573978637899748</v>
      </c>
      <c r="M15" s="36">
        <f t="shared" si="4"/>
        <v>15.869629969594314</v>
      </c>
      <c r="N15" s="35">
        <v>16.55</v>
      </c>
      <c r="O15" s="31">
        <f t="shared" si="5"/>
        <v>0.46290337827423517</v>
      </c>
      <c r="P15" s="31">
        <f t="shared" si="6"/>
        <v>0.46290337827423517</v>
      </c>
      <c r="Q15" s="31">
        <f t="shared" si="7"/>
        <v>4.1109971625721255E-2</v>
      </c>
      <c r="R15" s="36">
        <f t="shared" si="8"/>
        <v>0.68037003040568678</v>
      </c>
      <c r="S15" s="31">
        <f t="shared" si="9"/>
        <v>0</v>
      </c>
      <c r="T15" s="31">
        <f t="shared" si="10"/>
        <v>4.1109971625721255E-2</v>
      </c>
      <c r="U15" s="31"/>
      <c r="V15" s="31"/>
      <c r="W15" s="31"/>
      <c r="X15" s="31"/>
      <c r="Y15" s="31"/>
    </row>
    <row r="16" spans="1:25" x14ac:dyDescent="0.25">
      <c r="A16" s="31">
        <v>12</v>
      </c>
      <c r="B16" s="31">
        <v>12</v>
      </c>
      <c r="C16" s="31">
        <v>37</v>
      </c>
      <c r="D16" s="35">
        <v>0.23369762205067682</v>
      </c>
      <c r="E16" s="35">
        <v>765.75</v>
      </c>
      <c r="F16" s="31">
        <v>6.25E-2</v>
      </c>
      <c r="G16" s="31">
        <v>760</v>
      </c>
      <c r="H16" s="36">
        <v>0.1016260162601626</v>
      </c>
      <c r="I16" s="36">
        <f t="shared" si="0"/>
        <v>0.22367854209878324</v>
      </c>
      <c r="J16" s="36">
        <f t="shared" si="1"/>
        <v>0.58849627807502336</v>
      </c>
      <c r="K16" s="36">
        <f t="shared" si="2"/>
        <v>0.14917846123988882</v>
      </c>
      <c r="L16" s="36">
        <f t="shared" si="3"/>
        <v>0.55929359237715226</v>
      </c>
      <c r="M16" s="36">
        <f t="shared" si="4"/>
        <v>28.269180696795331</v>
      </c>
      <c r="N16" s="35">
        <v>33</v>
      </c>
      <c r="O16" s="31">
        <f t="shared" si="5"/>
        <v>22.380651279573907</v>
      </c>
      <c r="P16" s="31">
        <f t="shared" si="6"/>
        <v>22.380651279573907</v>
      </c>
      <c r="Q16" s="31">
        <f t="shared" si="7"/>
        <v>0.14335816070317178</v>
      </c>
      <c r="R16" s="36">
        <f t="shared" si="8"/>
        <v>4.7308193032046688</v>
      </c>
      <c r="S16" s="31">
        <f t="shared" si="9"/>
        <v>0</v>
      </c>
      <c r="T16" s="31">
        <f t="shared" si="10"/>
        <v>0.14335816070317178</v>
      </c>
      <c r="U16" s="31"/>
      <c r="V16" s="31"/>
      <c r="W16" s="31"/>
      <c r="X16" s="31"/>
      <c r="Y16" s="31"/>
    </row>
    <row r="17" spans="1:25" x14ac:dyDescent="0.25">
      <c r="A17" s="31">
        <v>13</v>
      </c>
      <c r="B17" s="31">
        <v>13</v>
      </c>
      <c r="C17" s="31">
        <v>19</v>
      </c>
      <c r="D17" s="35">
        <v>0.23587878198769566</v>
      </c>
      <c r="E17" s="35">
        <v>774</v>
      </c>
      <c r="F17" s="31">
        <v>6.25E-2</v>
      </c>
      <c r="G17" s="31">
        <v>760</v>
      </c>
      <c r="H17" s="36">
        <v>2.4390243902439025E-2</v>
      </c>
      <c r="I17" s="36">
        <f t="shared" si="0"/>
        <v>0.55530457386136123</v>
      </c>
      <c r="J17" s="36">
        <f t="shared" si="1"/>
        <v>0.71065682455709167</v>
      </c>
      <c r="K17" s="36">
        <f t="shared" si="2"/>
        <v>0.51846649712864046</v>
      </c>
      <c r="L17" s="36">
        <f t="shared" si="3"/>
        <v>0.6979335852602927</v>
      </c>
      <c r="M17" s="36">
        <f t="shared" si="4"/>
        <v>20.426823018140226</v>
      </c>
      <c r="N17" s="35">
        <v>21.35</v>
      </c>
      <c r="O17" s="31">
        <f t="shared" si="5"/>
        <v>0.85225573983572422</v>
      </c>
      <c r="P17" s="31">
        <f t="shared" si="6"/>
        <v>0.85225573983572422</v>
      </c>
      <c r="Q17" s="31">
        <f t="shared" si="7"/>
        <v>4.3240139665563254E-2</v>
      </c>
      <c r="R17" s="36">
        <f t="shared" si="8"/>
        <v>0.92317698185977548</v>
      </c>
      <c r="S17" s="31">
        <f t="shared" si="9"/>
        <v>0</v>
      </c>
      <c r="T17" s="31">
        <f t="shared" si="10"/>
        <v>4.3240139665563254E-2</v>
      </c>
      <c r="U17" s="31"/>
      <c r="V17" s="31"/>
      <c r="W17" s="31"/>
      <c r="X17" s="31"/>
      <c r="Y17" s="31"/>
    </row>
    <row r="18" spans="1:25" x14ac:dyDescent="0.25">
      <c r="A18" s="31">
        <v>13</v>
      </c>
      <c r="B18" s="31">
        <v>13</v>
      </c>
      <c r="C18" s="31">
        <v>37</v>
      </c>
      <c r="D18" s="35">
        <v>0.23587878198769566</v>
      </c>
      <c r="E18" s="35">
        <v>774</v>
      </c>
      <c r="F18" s="31">
        <v>6.25E-2</v>
      </c>
      <c r="G18" s="31">
        <v>760</v>
      </c>
      <c r="H18" s="36">
        <v>9.7560975609756101E-2</v>
      </c>
      <c r="I18" s="36">
        <f t="shared" si="0"/>
        <v>0.36735209164233595</v>
      </c>
      <c r="J18" s="36">
        <f t="shared" si="1"/>
        <v>0.64332179875080464</v>
      </c>
      <c r="K18" s="36">
        <f t="shared" si="2"/>
        <v>0.29367593817689436</v>
      </c>
      <c r="L18" s="36">
        <f t="shared" si="3"/>
        <v>0.61549722874774737</v>
      </c>
      <c r="M18" s="36">
        <f t="shared" si="4"/>
        <v>32.996804214119663</v>
      </c>
      <c r="N18" s="35">
        <v>40</v>
      </c>
      <c r="O18" s="31">
        <f t="shared" si="5"/>
        <v>49.044751215372109</v>
      </c>
      <c r="P18" s="31">
        <f t="shared" si="6"/>
        <v>49.044751215372109</v>
      </c>
      <c r="Q18" s="31">
        <f t="shared" si="7"/>
        <v>0.1750798946470084</v>
      </c>
      <c r="R18" s="36">
        <f t="shared" si="8"/>
        <v>7.0031957858803366</v>
      </c>
      <c r="S18" s="31">
        <f t="shared" si="9"/>
        <v>0</v>
      </c>
      <c r="T18" s="31">
        <f t="shared" si="10"/>
        <v>0.1750798946470084</v>
      </c>
      <c r="U18" s="31"/>
      <c r="V18" s="31"/>
      <c r="W18" s="31"/>
      <c r="X18" s="31"/>
      <c r="Y18" s="31"/>
    </row>
    <row r="19" spans="1:25" x14ac:dyDescent="0.25">
      <c r="A19" s="31">
        <v>14</v>
      </c>
      <c r="B19" s="31">
        <v>14</v>
      </c>
      <c r="C19" s="31">
        <v>19</v>
      </c>
      <c r="D19" s="35">
        <v>0.23300539695439615</v>
      </c>
      <c r="E19" s="35">
        <v>751.75</v>
      </c>
      <c r="F19" s="31">
        <v>6.25E-2</v>
      </c>
      <c r="G19" s="31">
        <v>760</v>
      </c>
      <c r="H19" s="36">
        <v>2.032520325203252E-2</v>
      </c>
      <c r="I19" s="36">
        <f t="shared" si="0"/>
        <v>-0.27371710793532517</v>
      </c>
      <c r="J19" s="36">
        <f t="shared" si="1"/>
        <v>0.39215101472510588</v>
      </c>
      <c r="K19" s="36">
        <f t="shared" si="2"/>
        <v>-0.30693586886099034</v>
      </c>
      <c r="L19" s="36">
        <f t="shared" si="3"/>
        <v>0.3794460932778797</v>
      </c>
      <c r="M19" s="36">
        <f t="shared" si="4"/>
        <v>6.7865969955487913</v>
      </c>
      <c r="N19" s="35">
        <v>9.4499999999999993</v>
      </c>
      <c r="O19" s="31">
        <f t="shared" si="5"/>
        <v>7.093715564119722</v>
      </c>
      <c r="P19" s="31">
        <f t="shared" si="6"/>
        <v>7.093715564119722</v>
      </c>
      <c r="Q19" s="31">
        <f t="shared" si="7"/>
        <v>0.28184158777261464</v>
      </c>
      <c r="R19" s="36">
        <f t="shared" si="8"/>
        <v>2.663403004451208</v>
      </c>
      <c r="S19" s="31">
        <f t="shared" si="9"/>
        <v>0</v>
      </c>
      <c r="T19" s="31">
        <f t="shared" si="10"/>
        <v>0.28184158777261464</v>
      </c>
      <c r="U19" s="31"/>
      <c r="V19" s="31"/>
      <c r="W19" s="31"/>
      <c r="X19" s="31"/>
      <c r="Y19" s="31"/>
    </row>
    <row r="20" spans="1:25" x14ac:dyDescent="0.25">
      <c r="A20" s="31">
        <v>14</v>
      </c>
      <c r="B20" s="31">
        <v>14</v>
      </c>
      <c r="C20" s="31">
        <v>37</v>
      </c>
      <c r="D20" s="35">
        <v>0.23300539695439615</v>
      </c>
      <c r="E20" s="35">
        <v>751.75</v>
      </c>
      <c r="F20" s="31">
        <v>6.25E-2</v>
      </c>
      <c r="G20" s="31">
        <v>760</v>
      </c>
      <c r="H20" s="36">
        <v>9.3495934959349589E-2</v>
      </c>
      <c r="I20" s="36">
        <f t="shared" si="0"/>
        <v>-3.5554089487892106E-2</v>
      </c>
      <c r="J20" s="36">
        <f t="shared" si="1"/>
        <v>0.48581895821829657</v>
      </c>
      <c r="K20" s="36">
        <f t="shared" si="2"/>
        <v>-0.10680039434791899</v>
      </c>
      <c r="L20" s="36">
        <f t="shared" si="3"/>
        <v>0.45747366731072631</v>
      </c>
      <c r="M20" s="36">
        <f t="shared" si="4"/>
        <v>19.560156803825237</v>
      </c>
      <c r="N20" s="35">
        <v>27.05</v>
      </c>
      <c r="O20" s="31">
        <f t="shared" si="5"/>
        <v>56.097751103285404</v>
      </c>
      <c r="P20" s="31">
        <f t="shared" si="6"/>
        <v>56.097751103285404</v>
      </c>
      <c r="Q20" s="31">
        <f t="shared" si="7"/>
        <v>0.27688884274213543</v>
      </c>
      <c r="R20" s="36">
        <f t="shared" si="8"/>
        <v>7.489843196174764</v>
      </c>
      <c r="S20" s="31">
        <f t="shared" si="9"/>
        <v>0</v>
      </c>
      <c r="T20" s="31">
        <f t="shared" si="10"/>
        <v>0.27688884274213543</v>
      </c>
      <c r="U20" s="31"/>
      <c r="V20" s="31"/>
      <c r="W20" s="31"/>
      <c r="X20" s="31"/>
      <c r="Y20" s="31"/>
    </row>
    <row r="21" spans="1:25" x14ac:dyDescent="0.25">
      <c r="A21" s="31">
        <v>15</v>
      </c>
      <c r="B21" s="31">
        <v>15</v>
      </c>
      <c r="C21" s="31">
        <v>19</v>
      </c>
      <c r="D21" s="35">
        <v>0.23686086906164588</v>
      </c>
      <c r="E21" s="35">
        <v>753</v>
      </c>
      <c r="F21" s="31">
        <v>6.25E-2</v>
      </c>
      <c r="G21" s="31">
        <v>760</v>
      </c>
      <c r="H21" s="36">
        <v>1.6260162601626018E-2</v>
      </c>
      <c r="I21" s="36">
        <f t="shared" si="0"/>
        <v>-0.25761417948396048</v>
      </c>
      <c r="J21" s="36">
        <f t="shared" si="1"/>
        <v>0.39835234267607289</v>
      </c>
      <c r="K21" s="36">
        <f t="shared" si="2"/>
        <v>-0.28781757435389049</v>
      </c>
      <c r="L21" s="36">
        <f t="shared" si="3"/>
        <v>0.38674319197981388</v>
      </c>
      <c r="M21" s="36">
        <f t="shared" si="4"/>
        <v>6.3330404926597907</v>
      </c>
      <c r="N21" s="35">
        <v>7.7</v>
      </c>
      <c r="O21" s="31">
        <f t="shared" si="5"/>
        <v>1.868578294707788</v>
      </c>
      <c r="P21" s="31">
        <f t="shared" si="6"/>
        <v>1.868578294707788</v>
      </c>
      <c r="Q21" s="31">
        <f t="shared" si="7"/>
        <v>0.17752720874548175</v>
      </c>
      <c r="R21" s="36">
        <f t="shared" si="8"/>
        <v>1.3669595073402094</v>
      </c>
      <c r="S21" s="31">
        <f t="shared" si="9"/>
        <v>0</v>
      </c>
      <c r="T21" s="31">
        <f t="shared" si="10"/>
        <v>0.17752720874548175</v>
      </c>
      <c r="U21" s="31"/>
      <c r="V21" s="31"/>
      <c r="W21" s="31"/>
      <c r="X21" s="31"/>
      <c r="Y21" s="31"/>
    </row>
    <row r="22" spans="1:25" x14ac:dyDescent="0.25">
      <c r="A22" s="31">
        <v>15</v>
      </c>
      <c r="B22" s="31">
        <v>15</v>
      </c>
      <c r="C22" s="31">
        <v>37</v>
      </c>
      <c r="D22" s="35">
        <v>0.23686086906164588</v>
      </c>
      <c r="E22" s="35">
        <v>753</v>
      </c>
      <c r="F22" s="31">
        <v>6.25E-2</v>
      </c>
      <c r="G22" s="31">
        <v>760</v>
      </c>
      <c r="H22" s="36">
        <v>8.943089430894309E-2</v>
      </c>
      <c r="I22" s="36">
        <f t="shared" si="0"/>
        <v>-1.6307325096350869E-2</v>
      </c>
      <c r="J22" s="36">
        <f t="shared" si="1"/>
        <v>0.4934946068687131</v>
      </c>
      <c r="K22" s="36">
        <f t="shared" si="2"/>
        <v>-8.7140564745395749E-2</v>
      </c>
      <c r="L22" s="36">
        <f t="shared" si="3"/>
        <v>0.46527989099915268</v>
      </c>
      <c r="M22" s="36">
        <f t="shared" si="4"/>
        <v>19.959702197965726</v>
      </c>
      <c r="N22" s="35">
        <v>27.8</v>
      </c>
      <c r="O22" s="31">
        <f t="shared" si="5"/>
        <v>61.470269624583487</v>
      </c>
      <c r="P22" s="31">
        <f t="shared" si="6"/>
        <v>61.470269624583487</v>
      </c>
      <c r="Q22" s="31">
        <f t="shared" si="7"/>
        <v>0.28202510079259979</v>
      </c>
      <c r="R22" s="36">
        <f t="shared" si="8"/>
        <v>7.8402978020342751</v>
      </c>
      <c r="S22" s="31">
        <f t="shared" si="9"/>
        <v>0</v>
      </c>
      <c r="T22" s="31">
        <f t="shared" si="10"/>
        <v>0.28202510079259979</v>
      </c>
      <c r="U22" s="31"/>
      <c r="V22" s="31"/>
      <c r="W22" s="31"/>
      <c r="X22" s="31"/>
      <c r="Y22" s="31"/>
    </row>
    <row r="23" spans="1:25" x14ac:dyDescent="0.25">
      <c r="A23" s="31">
        <v>16</v>
      </c>
      <c r="B23" s="31">
        <v>16</v>
      </c>
      <c r="C23" s="31">
        <v>19</v>
      </c>
      <c r="D23" s="35">
        <v>0.23634394791802329</v>
      </c>
      <c r="E23" s="35">
        <v>752.2</v>
      </c>
      <c r="F23" s="31">
        <v>6.25E-2</v>
      </c>
      <c r="G23" s="31">
        <v>760</v>
      </c>
      <c r="H23" s="36">
        <v>1.2195121951219513E-2</v>
      </c>
      <c r="I23" s="36">
        <f t="shared" si="0"/>
        <v>-0.35300591118274471</v>
      </c>
      <c r="J23" s="36">
        <f t="shared" si="1"/>
        <v>0.36204200449344626</v>
      </c>
      <c r="K23" s="36">
        <f t="shared" si="2"/>
        <v>-0.37910573402988607</v>
      </c>
      <c r="L23" s="36">
        <f t="shared" si="3"/>
        <v>0.3523046742170165</v>
      </c>
      <c r="M23" s="36">
        <f t="shared" si="4"/>
        <v>4.7804445479501965</v>
      </c>
      <c r="N23" s="35">
        <v>6.15</v>
      </c>
      <c r="O23" s="31">
        <f t="shared" si="5"/>
        <v>1.8756821362393428</v>
      </c>
      <c r="P23" s="31">
        <f t="shared" si="6"/>
        <v>1.8756821362393428</v>
      </c>
      <c r="Q23" s="31">
        <f t="shared" si="7"/>
        <v>0.22269194342273232</v>
      </c>
      <c r="R23" s="36">
        <f t="shared" si="8"/>
        <v>1.3695554520498039</v>
      </c>
      <c r="S23" s="31">
        <f t="shared" si="9"/>
        <v>0</v>
      </c>
      <c r="T23" s="31">
        <f t="shared" si="10"/>
        <v>0.22269194342273232</v>
      </c>
      <c r="U23" s="31"/>
      <c r="V23" s="31"/>
      <c r="W23" s="31"/>
      <c r="X23" s="31"/>
      <c r="Y23" s="31"/>
    </row>
    <row r="24" spans="1:25" x14ac:dyDescent="0.25">
      <c r="A24" s="31">
        <v>16</v>
      </c>
      <c r="B24" s="31">
        <v>16</v>
      </c>
      <c r="C24" s="31">
        <v>37</v>
      </c>
      <c r="D24" s="35">
        <v>0.23634394791802329</v>
      </c>
      <c r="E24" s="35">
        <v>752.2</v>
      </c>
      <c r="F24" s="31">
        <v>6.25E-2</v>
      </c>
      <c r="G24" s="31">
        <v>760</v>
      </c>
      <c r="H24" s="36">
        <v>8.5365853658536592E-2</v>
      </c>
      <c r="I24" s="36">
        <f t="shared" si="0"/>
        <v>-3.7602923419854974E-2</v>
      </c>
      <c r="J24" s="36">
        <f t="shared" si="1"/>
        <v>0.48500213851004165</v>
      </c>
      <c r="K24" s="36">
        <f t="shared" si="2"/>
        <v>-0.1066565639362328</v>
      </c>
      <c r="L24" s="36">
        <f t="shared" si="3"/>
        <v>0.45753072146494067</v>
      </c>
      <c r="M24" s="36">
        <f t="shared" si="4"/>
        <v>18.945551174348338</v>
      </c>
      <c r="N24" s="35">
        <v>25.05</v>
      </c>
      <c r="O24" s="31">
        <f t="shared" si="5"/>
        <v>37.264295464999961</v>
      </c>
      <c r="P24" s="31">
        <f t="shared" si="6"/>
        <v>37.264295464999961</v>
      </c>
      <c r="Q24" s="31">
        <f t="shared" si="7"/>
        <v>0.24369057188230189</v>
      </c>
      <c r="R24" s="36">
        <f t="shared" si="8"/>
        <v>6.1044488256516622</v>
      </c>
      <c r="S24" s="31">
        <f t="shared" si="9"/>
        <v>0</v>
      </c>
      <c r="T24" s="31">
        <f t="shared" si="10"/>
        <v>0.24369057188230189</v>
      </c>
      <c r="U24" s="31"/>
      <c r="V24" s="31"/>
      <c r="W24" s="31"/>
      <c r="X24" s="31"/>
      <c r="Y24" s="31"/>
    </row>
    <row r="25" spans="1:25" x14ac:dyDescent="0.25">
      <c r="A25" s="31">
        <v>17</v>
      </c>
      <c r="B25" s="31">
        <v>17</v>
      </c>
      <c r="C25" s="31">
        <v>19</v>
      </c>
      <c r="D25" s="35">
        <v>0.23626794980456328</v>
      </c>
      <c r="E25" s="35">
        <v>779.75</v>
      </c>
      <c r="F25" s="31">
        <v>6.25E-2</v>
      </c>
      <c r="G25" s="31">
        <v>760</v>
      </c>
      <c r="H25" s="36">
        <v>8.130081300813009E-3</v>
      </c>
      <c r="I25" s="36">
        <f t="shared" si="0"/>
        <v>1.2387586273043041</v>
      </c>
      <c r="J25" s="36">
        <f t="shared" si="1"/>
        <v>0.89228255010925928</v>
      </c>
      <c r="K25" s="36">
        <f t="shared" si="2"/>
        <v>1.2174550637059136</v>
      </c>
      <c r="L25" s="36">
        <f t="shared" si="3"/>
        <v>0.88828443819141334</v>
      </c>
      <c r="M25" s="36">
        <f t="shared" si="4"/>
        <v>21.004094956639733</v>
      </c>
      <c r="N25" s="35">
        <v>20.6</v>
      </c>
      <c r="O25" s="31">
        <f t="shared" si="5"/>
        <v>0.16329273398166658</v>
      </c>
      <c r="P25" s="31">
        <f t="shared" si="6"/>
        <v>0.16329273398166658</v>
      </c>
      <c r="Q25" s="31">
        <f t="shared" si="7"/>
        <v>1.9616260031054929E-2</v>
      </c>
      <c r="R25" s="36">
        <f t="shared" si="8"/>
        <v>-0.40409495663973161</v>
      </c>
      <c r="S25" s="31">
        <f t="shared" si="9"/>
        <v>1</v>
      </c>
      <c r="T25" s="31"/>
      <c r="U25" s="31"/>
      <c r="V25" s="31"/>
      <c r="W25" s="31"/>
      <c r="X25" s="31"/>
      <c r="Y25" s="31"/>
    </row>
    <row r="26" spans="1:25" x14ac:dyDescent="0.25">
      <c r="A26" s="31">
        <v>17</v>
      </c>
      <c r="B26" s="31">
        <v>17</v>
      </c>
      <c r="C26" s="31">
        <v>37</v>
      </c>
      <c r="D26" s="35">
        <v>0.23626794980456328</v>
      </c>
      <c r="E26" s="35">
        <v>779.75</v>
      </c>
      <c r="F26" s="31">
        <v>6.25E-2</v>
      </c>
      <c r="G26" s="31">
        <v>760</v>
      </c>
      <c r="H26" s="36">
        <v>8.1300813008130079E-2</v>
      </c>
      <c r="I26" s="36">
        <f t="shared" si="0"/>
        <v>0.48992902153873108</v>
      </c>
      <c r="J26" s="36">
        <f t="shared" si="1"/>
        <v>0.68790793708828057</v>
      </c>
      <c r="K26" s="36">
        <f t="shared" si="2"/>
        <v>0.42256123828956488</v>
      </c>
      <c r="L26" s="36">
        <f t="shared" si="3"/>
        <v>0.66369229387161632</v>
      </c>
      <c r="M26" s="36">
        <f t="shared" si="4"/>
        <v>34.546609176906259</v>
      </c>
      <c r="N26" s="35">
        <v>39.25</v>
      </c>
      <c r="O26" s="31">
        <f t="shared" si="5"/>
        <v>22.12188523476242</v>
      </c>
      <c r="P26" s="31">
        <f t="shared" si="6"/>
        <v>22.12188523476242</v>
      </c>
      <c r="Q26" s="31">
        <f t="shared" si="7"/>
        <v>0.11983161332722908</v>
      </c>
      <c r="R26" s="36">
        <f t="shared" si="8"/>
        <v>4.7033908230937413</v>
      </c>
      <c r="S26" s="31">
        <f t="shared" si="9"/>
        <v>0</v>
      </c>
      <c r="T26" s="31">
        <f t="shared" ref="T26:T30" si="11">ABS(N26-M26)/N26</f>
        <v>0.11983161332722908</v>
      </c>
      <c r="U26" s="31"/>
      <c r="V26" s="31"/>
      <c r="W26" s="31"/>
      <c r="X26" s="31"/>
      <c r="Y26" s="31"/>
    </row>
    <row r="27" spans="1:25" x14ac:dyDescent="0.25">
      <c r="A27" s="31">
        <v>18</v>
      </c>
      <c r="B27" s="31">
        <v>18</v>
      </c>
      <c r="C27" s="31">
        <v>19</v>
      </c>
      <c r="D27" s="35">
        <v>0.23920481495920609</v>
      </c>
      <c r="E27" s="35">
        <v>762.1</v>
      </c>
      <c r="F27" s="31">
        <v>6.25E-2</v>
      </c>
      <c r="G27" s="31">
        <v>760</v>
      </c>
      <c r="H27" s="36">
        <v>4.0650406504065045E-3</v>
      </c>
      <c r="I27" s="36">
        <f t="shared" si="0"/>
        <v>0.2052115903684186</v>
      </c>
      <c r="J27" s="36">
        <f t="shared" si="1"/>
        <v>0.58129659282914237</v>
      </c>
      <c r="K27" s="36">
        <f t="shared" si="2"/>
        <v>0.18996044840135712</v>
      </c>
      <c r="L27" s="36">
        <f t="shared" si="3"/>
        <v>0.57532993812405442</v>
      </c>
      <c r="M27" s="36">
        <f t="shared" si="4"/>
        <v>5.8664564402727137</v>
      </c>
      <c r="N27" s="35">
        <v>6.05</v>
      </c>
      <c r="O27" s="31">
        <f t="shared" si="5"/>
        <v>3.3688238317363832E-2</v>
      </c>
      <c r="P27" s="31">
        <f t="shared" si="6"/>
        <v>3.3688238317363832E-2</v>
      </c>
      <c r="Q27" s="31">
        <f t="shared" si="7"/>
        <v>3.0337778467320015E-2</v>
      </c>
      <c r="R27" s="36">
        <f t="shared" si="8"/>
        <v>0.18354355972728609</v>
      </c>
      <c r="S27" s="31">
        <f t="shared" si="9"/>
        <v>0</v>
      </c>
      <c r="T27" s="31">
        <f t="shared" si="11"/>
        <v>3.0337778467320015E-2</v>
      </c>
      <c r="U27" s="31"/>
      <c r="V27" s="31"/>
      <c r="W27" s="31"/>
      <c r="X27" s="31"/>
      <c r="Y27" s="31"/>
    </row>
    <row r="28" spans="1:25" x14ac:dyDescent="0.25">
      <c r="A28" s="31">
        <v>18</v>
      </c>
      <c r="B28" s="31">
        <v>18</v>
      </c>
      <c r="C28" s="31">
        <v>37</v>
      </c>
      <c r="D28" s="35">
        <v>0.23920481495920609</v>
      </c>
      <c r="E28" s="35">
        <v>762.1</v>
      </c>
      <c r="F28" s="31">
        <v>6.25E-2</v>
      </c>
      <c r="G28" s="31">
        <v>760</v>
      </c>
      <c r="H28" s="36">
        <v>7.7235772357723581E-2</v>
      </c>
      <c r="I28" s="36">
        <f t="shared" si="0"/>
        <v>0.14736048486341979</v>
      </c>
      <c r="J28" s="36">
        <f t="shared" si="1"/>
        <v>0.55857625326094751</v>
      </c>
      <c r="K28" s="36">
        <f t="shared" si="2"/>
        <v>8.0882298255406729E-2</v>
      </c>
      <c r="L28" s="36">
        <f t="shared" si="3"/>
        <v>0.53223222110898383</v>
      </c>
      <c r="M28" s="36">
        <f t="shared" si="4"/>
        <v>23.142369228301106</v>
      </c>
      <c r="N28" s="35">
        <v>30.75</v>
      </c>
      <c r="O28" s="31">
        <f t="shared" si="5"/>
        <v>57.876045958499901</v>
      </c>
      <c r="P28" s="31">
        <f t="shared" si="6"/>
        <v>57.876045958499901</v>
      </c>
      <c r="Q28" s="31">
        <f t="shared" si="7"/>
        <v>0.24740262672191524</v>
      </c>
      <c r="R28" s="36">
        <f t="shared" si="8"/>
        <v>7.6076307716988936</v>
      </c>
      <c r="S28" s="31">
        <f t="shared" si="9"/>
        <v>0</v>
      </c>
      <c r="T28" s="31">
        <f t="shared" si="11"/>
        <v>0.24740262672191524</v>
      </c>
      <c r="U28" s="31"/>
      <c r="V28" s="31"/>
      <c r="W28" s="31"/>
      <c r="X28" s="31"/>
      <c r="Y28" s="31"/>
    </row>
    <row r="29" spans="1:25" x14ac:dyDescent="0.25">
      <c r="A29" s="31">
        <v>19</v>
      </c>
      <c r="B29" s="31">
        <v>19</v>
      </c>
      <c r="C29" s="31">
        <v>37</v>
      </c>
      <c r="D29" s="35">
        <v>0.2414164145926003</v>
      </c>
      <c r="E29" s="35">
        <v>769.15</v>
      </c>
      <c r="F29" s="31">
        <v>6.25E-2</v>
      </c>
      <c r="G29" s="31">
        <v>760</v>
      </c>
      <c r="H29" s="36">
        <v>7.3170731707317069E-2</v>
      </c>
      <c r="I29" s="36">
        <f t="shared" si="0"/>
        <v>0.2859425908080111</v>
      </c>
      <c r="J29" s="36">
        <f t="shared" si="1"/>
        <v>0.6125389538776489</v>
      </c>
      <c r="K29" s="36">
        <f t="shared" si="2"/>
        <v>0.22063923570348171</v>
      </c>
      <c r="L29" s="36">
        <f t="shared" si="3"/>
        <v>0.58731332591470509</v>
      </c>
      <c r="M29" s="36">
        <f t="shared" si="4"/>
        <v>26.812820169769566</v>
      </c>
      <c r="N29" s="35">
        <v>32.299999999999997</v>
      </c>
      <c r="O29" s="31">
        <f t="shared" si="5"/>
        <v>30.109142489287667</v>
      </c>
      <c r="P29" s="31">
        <f t="shared" si="6"/>
        <v>30.109142489287667</v>
      </c>
      <c r="Q29" s="31">
        <f t="shared" si="7"/>
        <v>0.16988172849010624</v>
      </c>
      <c r="R29" s="36">
        <f t="shared" si="8"/>
        <v>5.4871798302304313</v>
      </c>
      <c r="S29" s="31">
        <f t="shared" si="9"/>
        <v>0</v>
      </c>
      <c r="T29" s="31">
        <f t="shared" si="11"/>
        <v>0.16988172849010624</v>
      </c>
      <c r="U29" s="31"/>
      <c r="V29" s="31"/>
      <c r="W29" s="31"/>
      <c r="X29" s="31"/>
      <c r="Y29" s="31"/>
    </row>
    <row r="30" spans="1:25" x14ac:dyDescent="0.25">
      <c r="A30" s="31">
        <v>20</v>
      </c>
      <c r="B30" s="31">
        <v>20</v>
      </c>
      <c r="C30" s="31">
        <v>37</v>
      </c>
      <c r="D30" s="35">
        <v>0.24005166484238841</v>
      </c>
      <c r="E30" s="35">
        <v>783.15</v>
      </c>
      <c r="F30" s="31">
        <v>6.25E-2</v>
      </c>
      <c r="G30" s="31">
        <v>760</v>
      </c>
      <c r="H30" s="36">
        <v>6.910569105691057E-2</v>
      </c>
      <c r="I30" s="36">
        <f t="shared" si="0"/>
        <v>0.57548848579157641</v>
      </c>
      <c r="J30" s="36">
        <f t="shared" si="1"/>
        <v>0.71751951219232257</v>
      </c>
      <c r="K30" s="36">
        <f t="shared" si="2"/>
        <v>0.51238379698032888</v>
      </c>
      <c r="L30" s="36">
        <f t="shared" si="3"/>
        <v>0.6958087856554156</v>
      </c>
      <c r="M30" s="36">
        <f t="shared" si="4"/>
        <v>35.389810017545869</v>
      </c>
      <c r="N30" s="35">
        <v>38.299999999999997</v>
      </c>
      <c r="O30" s="31">
        <f t="shared" si="5"/>
        <v>8.4692057339763558</v>
      </c>
      <c r="P30" s="31">
        <f t="shared" si="6"/>
        <v>8.4692057339763558</v>
      </c>
      <c r="Q30" s="31">
        <f t="shared" si="7"/>
        <v>7.5984072648932852E-2</v>
      </c>
      <c r="R30" s="36">
        <f t="shared" si="8"/>
        <v>2.9101899824541277</v>
      </c>
      <c r="S30" s="31">
        <f t="shared" si="9"/>
        <v>0</v>
      </c>
      <c r="T30" s="31">
        <f t="shared" si="11"/>
        <v>7.5984072648932852E-2</v>
      </c>
      <c r="U30" s="31"/>
      <c r="V30" s="31"/>
      <c r="W30" s="31"/>
      <c r="X30" s="31"/>
      <c r="Y30" s="31"/>
    </row>
    <row r="31" spans="1:25" x14ac:dyDescent="0.25">
      <c r="A31" s="31">
        <v>21</v>
      </c>
      <c r="B31" s="31">
        <v>21</v>
      </c>
      <c r="C31" s="31">
        <v>37</v>
      </c>
      <c r="D31" s="35">
        <v>0.23854049749300296</v>
      </c>
      <c r="E31" s="35">
        <v>775.85</v>
      </c>
      <c r="F31" s="31">
        <v>6.25E-2</v>
      </c>
      <c r="G31" s="31">
        <v>760</v>
      </c>
      <c r="H31" s="36">
        <v>6.5040650406504072E-2</v>
      </c>
      <c r="I31" s="36">
        <f t="shared" si="0"/>
        <v>0.43652837119786053</v>
      </c>
      <c r="J31" s="36">
        <f t="shared" si="1"/>
        <v>0.66877329029512755</v>
      </c>
      <c r="K31" s="36">
        <f t="shared" si="2"/>
        <v>0.37569322466822758</v>
      </c>
      <c r="L31" s="36">
        <f t="shared" si="3"/>
        <v>0.6464275122730273</v>
      </c>
      <c r="M31" s="36">
        <f t="shared" si="4"/>
        <v>29.575887437543145</v>
      </c>
      <c r="N31" s="35">
        <v>29</v>
      </c>
      <c r="O31" s="31">
        <f t="shared" si="5"/>
        <v>0.33164634072000931</v>
      </c>
      <c r="P31" s="31">
        <f t="shared" si="6"/>
        <v>0.33164634072000931</v>
      </c>
      <c r="Q31" s="31">
        <f t="shared" si="7"/>
        <v>1.9858187501487747E-2</v>
      </c>
      <c r="R31" s="36">
        <f t="shared" si="8"/>
        <v>-0.57588743754314464</v>
      </c>
      <c r="S31" s="31">
        <f t="shared" si="9"/>
        <v>1</v>
      </c>
      <c r="T31" s="31"/>
      <c r="U31" s="31"/>
      <c r="V31" s="31"/>
      <c r="W31" s="31"/>
      <c r="X31" s="31"/>
      <c r="Y31" s="31"/>
    </row>
    <row r="32" spans="1:25" x14ac:dyDescent="0.25">
      <c r="A32" s="31">
        <v>22</v>
      </c>
      <c r="B32" s="31">
        <v>22</v>
      </c>
      <c r="C32" s="31">
        <v>37</v>
      </c>
      <c r="D32" s="35">
        <v>0.23893748522398819</v>
      </c>
      <c r="E32" s="35">
        <v>705.05</v>
      </c>
      <c r="F32" s="31">
        <v>6.25E-2</v>
      </c>
      <c r="G32" s="31">
        <v>760</v>
      </c>
      <c r="H32" s="36">
        <v>6.097560975609756E-2</v>
      </c>
      <c r="I32" s="36">
        <f t="shared" si="0"/>
        <v>-1.1779067068908633</v>
      </c>
      <c r="J32" s="36">
        <f t="shared" si="1"/>
        <v>0.11941690049385599</v>
      </c>
      <c r="K32" s="36">
        <f t="shared" si="2"/>
        <v>-1.2369081133670525</v>
      </c>
      <c r="L32" s="36">
        <f t="shared" si="3"/>
        <v>0.10806059880310612</v>
      </c>
      <c r="M32" s="36">
        <f t="shared" si="4"/>
        <v>2.3812153722612663</v>
      </c>
      <c r="N32" s="35">
        <v>7</v>
      </c>
      <c r="O32" s="31">
        <f t="shared" si="5"/>
        <v>21.333171437435631</v>
      </c>
      <c r="P32" s="31">
        <f t="shared" si="6"/>
        <v>21.333171437435631</v>
      </c>
      <c r="Q32" s="31">
        <f t="shared" si="7"/>
        <v>0.65982637539124767</v>
      </c>
      <c r="R32" s="36">
        <f t="shared" si="8"/>
        <v>4.6187846277387337</v>
      </c>
      <c r="S32" s="31">
        <f t="shared" si="9"/>
        <v>0</v>
      </c>
      <c r="T32" s="31">
        <f>ABS(N32-M32)/N32</f>
        <v>0.65982637539124767</v>
      </c>
      <c r="U32" s="31"/>
      <c r="V32" s="31"/>
      <c r="W32" s="31"/>
      <c r="X32" s="31"/>
      <c r="Y32" s="31"/>
    </row>
    <row r="33" spans="1:25" x14ac:dyDescent="0.25">
      <c r="A33" s="31">
        <v>23</v>
      </c>
      <c r="B33" s="31">
        <v>23</v>
      </c>
      <c r="C33" s="31">
        <v>37</v>
      </c>
      <c r="D33" s="35">
        <v>0.2755789468126536</v>
      </c>
      <c r="E33" s="35">
        <v>696.75</v>
      </c>
      <c r="F33" s="31">
        <v>6.25E-2</v>
      </c>
      <c r="G33" s="31">
        <v>760</v>
      </c>
      <c r="H33" s="36">
        <v>5.6910569105691054E-2</v>
      </c>
      <c r="I33" s="36">
        <f t="shared" si="0"/>
        <v>-1.234734752733168</v>
      </c>
      <c r="J33" s="36">
        <f t="shared" si="1"/>
        <v>0.10846461872612539</v>
      </c>
      <c r="K33" s="36">
        <f t="shared" si="2"/>
        <v>-1.3004766904121983</v>
      </c>
      <c r="L33" s="36">
        <f t="shared" si="3"/>
        <v>9.6718820130166833E-2</v>
      </c>
      <c r="M33" s="36">
        <f t="shared" si="4"/>
        <v>2.3274107097726073</v>
      </c>
      <c r="N33" s="35">
        <v>6</v>
      </c>
      <c r="O33" s="31">
        <f>(N33-M33)^2</f>
        <v>13.487912094692945</v>
      </c>
      <c r="P33" s="31">
        <f t="shared" si="6"/>
        <v>13.487912094692945</v>
      </c>
      <c r="Q33" s="31">
        <f t="shared" si="7"/>
        <v>0.61209821503789874</v>
      </c>
      <c r="R33" s="36">
        <f t="shared" si="8"/>
        <v>3.6725892902273927</v>
      </c>
      <c r="S33" s="31">
        <f t="shared" si="9"/>
        <v>0</v>
      </c>
      <c r="T33" s="31">
        <f>ABS(N33-M33)/N33</f>
        <v>0.61209821503789874</v>
      </c>
      <c r="U33" s="31"/>
      <c r="V33" s="31"/>
      <c r="W33" s="31"/>
      <c r="X33" s="31"/>
      <c r="Y33" s="31"/>
    </row>
    <row r="34" spans="1:25" x14ac:dyDescent="0.25">
      <c r="A34" s="31">
        <v>24</v>
      </c>
      <c r="B34" s="31">
        <v>24</v>
      </c>
      <c r="C34" s="31">
        <v>37</v>
      </c>
      <c r="D34" s="35">
        <v>0.27489070035628149</v>
      </c>
      <c r="E34" s="35">
        <v>670.45</v>
      </c>
      <c r="F34" s="31">
        <v>6.25E-2</v>
      </c>
      <c r="G34" s="31">
        <v>760</v>
      </c>
      <c r="H34" s="36">
        <v>5.2845528455284556E-2</v>
      </c>
      <c r="I34" s="36">
        <f t="shared" si="0"/>
        <v>-1.9000704740500822</v>
      </c>
      <c r="J34" s="36">
        <f t="shared" si="1"/>
        <v>2.8711935913367809E-2</v>
      </c>
      <c r="K34" s="36">
        <f t="shared" si="2"/>
        <v>-1.9632627751805016</v>
      </c>
      <c r="L34" s="36">
        <f t="shared" si="3"/>
        <v>2.4807824226584226E-2</v>
      </c>
      <c r="M34" s="36">
        <f t="shared" si="4"/>
        <v>0.45813996978168348</v>
      </c>
      <c r="N34" s="35">
        <v>3.5</v>
      </c>
      <c r="O34" s="31">
        <f t="shared" ref="O34:O97" si="12">(N34-M34)^2</f>
        <v>9.2529124434397776</v>
      </c>
      <c r="P34" s="31">
        <f t="shared" si="6"/>
        <v>9.2529124434397776</v>
      </c>
      <c r="Q34" s="31">
        <f t="shared" si="7"/>
        <v>0.86910286577666185</v>
      </c>
      <c r="R34" s="36">
        <f t="shared" si="8"/>
        <v>3.0418600302183165</v>
      </c>
      <c r="S34" s="31">
        <f t="shared" si="9"/>
        <v>0</v>
      </c>
      <c r="T34" s="31">
        <f t="shared" ref="T34:T54" si="13">ABS(N34-M34)/N34</f>
        <v>0.86910286577666185</v>
      </c>
      <c r="U34" s="31"/>
      <c r="V34" s="31"/>
      <c r="W34" s="31"/>
      <c r="X34" s="31"/>
      <c r="Y34" s="31"/>
    </row>
    <row r="35" spans="1:25" x14ac:dyDescent="0.25">
      <c r="A35" s="31">
        <v>25</v>
      </c>
      <c r="B35" s="31">
        <v>25</v>
      </c>
      <c r="C35" s="31">
        <v>37</v>
      </c>
      <c r="D35" s="35">
        <v>0.27788021244413541</v>
      </c>
      <c r="E35" s="35">
        <v>664.05</v>
      </c>
      <c r="F35" s="31">
        <v>6.25E-2</v>
      </c>
      <c r="G35" s="31">
        <v>760</v>
      </c>
      <c r="H35" s="36">
        <v>4.878048780487805E-2</v>
      </c>
      <c r="I35" s="36">
        <f t="shared" si="0"/>
        <v>-2.1186491410389725</v>
      </c>
      <c r="J35" s="36">
        <f t="shared" si="1"/>
        <v>1.7060064733914054E-2</v>
      </c>
      <c r="K35" s="36">
        <f t="shared" si="2"/>
        <v>-2.1800226128913893</v>
      </c>
      <c r="L35" s="36">
        <f t="shared" si="3"/>
        <v>1.4627892697082508E-2</v>
      </c>
      <c r="M35" s="36">
        <f t="shared" si="4"/>
        <v>0.24537981942632392</v>
      </c>
      <c r="N35" s="35">
        <v>2.95</v>
      </c>
      <c r="O35" s="31">
        <f t="shared" si="12"/>
        <v>7.3149703211663848</v>
      </c>
      <c r="P35" s="31">
        <f t="shared" si="6"/>
        <v>7.3149703211663848</v>
      </c>
      <c r="Q35" s="31">
        <f t="shared" si="7"/>
        <v>0.91682040019446642</v>
      </c>
      <c r="R35" s="36">
        <f t="shared" si="8"/>
        <v>2.7046201805736763</v>
      </c>
      <c r="S35" s="31">
        <f t="shared" si="9"/>
        <v>0</v>
      </c>
      <c r="T35" s="31">
        <f t="shared" si="13"/>
        <v>0.91682040019446642</v>
      </c>
      <c r="U35" s="31"/>
      <c r="V35" s="31"/>
      <c r="W35" s="31"/>
      <c r="X35" s="31"/>
      <c r="Y35" s="31"/>
    </row>
    <row r="36" spans="1:25" x14ac:dyDescent="0.25">
      <c r="A36" s="31">
        <v>26</v>
      </c>
      <c r="B36" s="31">
        <v>26</v>
      </c>
      <c r="C36" s="31">
        <v>37</v>
      </c>
      <c r="D36" s="35">
        <v>0.27247721946286046</v>
      </c>
      <c r="E36" s="35">
        <v>664.5</v>
      </c>
      <c r="F36" s="31">
        <v>6.25E-2</v>
      </c>
      <c r="G36" s="31">
        <v>760</v>
      </c>
      <c r="H36" s="36">
        <v>4.4715447154471545E-2</v>
      </c>
      <c r="I36" s="36">
        <f t="shared" si="0"/>
        <v>-2.2532659032641873</v>
      </c>
      <c r="J36" s="36">
        <f t="shared" si="1"/>
        <v>1.2121194131050847E-2</v>
      </c>
      <c r="K36" s="36">
        <f t="shared" si="2"/>
        <v>-2.310884010540732</v>
      </c>
      <c r="L36" s="36">
        <f t="shared" si="3"/>
        <v>1.0419631236462891E-2</v>
      </c>
      <c r="M36" s="36">
        <f t="shared" si="4"/>
        <v>0.15771399137998188</v>
      </c>
      <c r="N36" s="35">
        <v>3.3</v>
      </c>
      <c r="O36" s="31">
        <f t="shared" si="12"/>
        <v>9.8739613599691243</v>
      </c>
      <c r="P36" s="31">
        <f t="shared" si="6"/>
        <v>9.8739613599691243</v>
      </c>
      <c r="Q36" s="31">
        <f t="shared" si="7"/>
        <v>0.95220788140000545</v>
      </c>
      <c r="R36" s="36">
        <f t="shared" si="8"/>
        <v>3.1422860086200179</v>
      </c>
      <c r="S36" s="31">
        <f t="shared" si="9"/>
        <v>0</v>
      </c>
      <c r="T36" s="31">
        <f t="shared" si="13"/>
        <v>0.95220788140000545</v>
      </c>
      <c r="U36" s="31"/>
      <c r="V36" s="31"/>
      <c r="W36" s="31"/>
      <c r="X36" s="31"/>
      <c r="Y36" s="31"/>
    </row>
    <row r="37" spans="1:25" x14ac:dyDescent="0.25">
      <c r="A37" s="31">
        <v>27</v>
      </c>
      <c r="B37" s="31">
        <v>27</v>
      </c>
      <c r="C37" s="31">
        <v>37</v>
      </c>
      <c r="D37" s="35">
        <v>0.26995651665156356</v>
      </c>
      <c r="E37" s="35">
        <v>661.8</v>
      </c>
      <c r="F37" s="31">
        <v>6.25E-2</v>
      </c>
      <c r="G37" s="31">
        <v>760</v>
      </c>
      <c r="H37" s="36">
        <v>4.065040650406504E-2</v>
      </c>
      <c r="I37" s="36">
        <f t="shared" si="0"/>
        <v>-2.4680670850910302</v>
      </c>
      <c r="J37" s="36">
        <f t="shared" si="1"/>
        <v>6.7922429153042183E-3</v>
      </c>
      <c r="K37" s="36">
        <f t="shared" si="2"/>
        <v>-2.5224955721036375</v>
      </c>
      <c r="L37" s="36">
        <f t="shared" si="3"/>
        <v>5.8262708583382552E-3</v>
      </c>
      <c r="M37" s="36">
        <f t="shared" si="4"/>
        <v>7.8376143300826762E-2</v>
      </c>
      <c r="N37" s="35">
        <v>3.2</v>
      </c>
      <c r="O37" s="31">
        <f t="shared" si="12"/>
        <v>9.7445355027134219</v>
      </c>
      <c r="P37" s="31">
        <f t="shared" si="6"/>
        <v>9.7445355027134219</v>
      </c>
      <c r="Q37" s="31">
        <f t="shared" si="7"/>
        <v>0.97550745521849169</v>
      </c>
      <c r="R37" s="36">
        <f t="shared" si="8"/>
        <v>3.1216238566991734</v>
      </c>
      <c r="S37" s="31">
        <f t="shared" si="9"/>
        <v>0</v>
      </c>
      <c r="T37" s="31">
        <f t="shared" si="13"/>
        <v>0.97550745521849169</v>
      </c>
      <c r="U37" s="31"/>
      <c r="V37" s="31"/>
      <c r="W37" s="31"/>
      <c r="X37" s="31"/>
      <c r="Y37" s="31"/>
    </row>
    <row r="38" spans="1:25" x14ac:dyDescent="0.25">
      <c r="A38" s="31">
        <v>28</v>
      </c>
      <c r="B38" s="31">
        <v>28</v>
      </c>
      <c r="C38" s="31">
        <v>37</v>
      </c>
      <c r="D38" s="35">
        <v>0.268662836539801</v>
      </c>
      <c r="E38" s="35">
        <v>671.45</v>
      </c>
      <c r="F38" s="31">
        <v>6.25E-2</v>
      </c>
      <c r="G38" s="31">
        <v>760</v>
      </c>
      <c r="H38" s="36">
        <v>3.6585365853658534E-2</v>
      </c>
      <c r="I38" s="36">
        <f t="shared" si="0"/>
        <v>-2.3404695663749777</v>
      </c>
      <c r="J38" s="36">
        <f t="shared" si="1"/>
        <v>9.6297540076713799E-3</v>
      </c>
      <c r="K38" s="36">
        <f t="shared" si="2"/>
        <v>-2.3918575168479737</v>
      </c>
      <c r="L38" s="36">
        <f t="shared" si="3"/>
        <v>8.3816743381829664E-3</v>
      </c>
      <c r="M38" s="36">
        <f t="shared" si="4"/>
        <v>0.1103749057936243</v>
      </c>
      <c r="N38" s="35">
        <v>2.8</v>
      </c>
      <c r="O38" s="31">
        <f t="shared" si="12"/>
        <v>7.2340831473846547</v>
      </c>
      <c r="P38" s="31">
        <f t="shared" si="6"/>
        <v>7.2340831473846547</v>
      </c>
      <c r="Q38" s="31">
        <f t="shared" si="7"/>
        <v>0.96058039078799129</v>
      </c>
      <c r="R38" s="36">
        <f t="shared" si="8"/>
        <v>2.6896250942063755</v>
      </c>
      <c r="S38" s="31">
        <f t="shared" si="9"/>
        <v>0</v>
      </c>
      <c r="T38" s="31">
        <f t="shared" si="13"/>
        <v>0.96058039078799129</v>
      </c>
      <c r="U38" s="31"/>
      <c r="V38" s="31"/>
      <c r="W38" s="31"/>
      <c r="X38" s="31"/>
      <c r="Y38" s="31"/>
    </row>
    <row r="39" spans="1:25" x14ac:dyDescent="0.25">
      <c r="A39" s="31">
        <v>29</v>
      </c>
      <c r="B39" s="31">
        <v>29</v>
      </c>
      <c r="C39" s="31">
        <v>37</v>
      </c>
      <c r="D39" s="35">
        <v>0.2693400097295367</v>
      </c>
      <c r="E39" s="35">
        <v>685.3</v>
      </c>
      <c r="F39" s="31">
        <v>6.25E-2</v>
      </c>
      <c r="G39" s="31">
        <v>760</v>
      </c>
      <c r="H39" s="36">
        <v>3.2520325203252036E-2</v>
      </c>
      <c r="I39" s="36">
        <f t="shared" si="0"/>
        <v>-2.0639752966327287</v>
      </c>
      <c r="J39" s="36">
        <f t="shared" si="1"/>
        <v>1.9510029335402232E-2</v>
      </c>
      <c r="K39" s="36">
        <f t="shared" si="2"/>
        <v>-2.1125464382675596</v>
      </c>
      <c r="L39" s="36">
        <f t="shared" si="3"/>
        <v>1.7319803631387357E-2</v>
      </c>
      <c r="M39" s="36">
        <f t="shared" si="4"/>
        <v>0.23389934112401534</v>
      </c>
      <c r="N39" s="35">
        <v>4.0999999999999996</v>
      </c>
      <c r="O39" s="31">
        <f t="shared" si="12"/>
        <v>14.946734304561319</v>
      </c>
      <c r="P39" s="31">
        <f t="shared" si="6"/>
        <v>14.946734304561319</v>
      </c>
      <c r="Q39" s="31">
        <f t="shared" si="7"/>
        <v>0.94295138021365477</v>
      </c>
      <c r="R39" s="36">
        <f t="shared" si="8"/>
        <v>3.8661006588759843</v>
      </c>
      <c r="S39" s="31">
        <f t="shared" si="9"/>
        <v>0</v>
      </c>
      <c r="T39" s="31">
        <f t="shared" si="13"/>
        <v>0.94295138021365477</v>
      </c>
      <c r="U39" s="31"/>
      <c r="V39" s="31"/>
      <c r="W39" s="31"/>
      <c r="X39" s="31"/>
      <c r="Y39" s="31"/>
    </row>
    <row r="40" spans="1:25" x14ac:dyDescent="0.25">
      <c r="A40" s="31">
        <v>30</v>
      </c>
      <c r="B40" s="31">
        <v>30</v>
      </c>
      <c r="C40" s="31">
        <v>37</v>
      </c>
      <c r="D40" s="35">
        <v>0.27004516675901868</v>
      </c>
      <c r="E40" s="35">
        <v>713.1</v>
      </c>
      <c r="F40" s="31">
        <v>6.25E-2</v>
      </c>
      <c r="G40" s="31">
        <v>760</v>
      </c>
      <c r="H40" s="36">
        <v>2.8455284552845527E-2</v>
      </c>
      <c r="I40" s="36">
        <f t="shared" si="0"/>
        <v>-1.3364794378381988</v>
      </c>
      <c r="J40" s="36">
        <f t="shared" si="1"/>
        <v>9.0696308472863307E-2</v>
      </c>
      <c r="K40" s="36">
        <f t="shared" si="2"/>
        <v>-1.3820325313419506</v>
      </c>
      <c r="L40" s="36">
        <f t="shared" si="3"/>
        <v>8.3480856334282164E-2</v>
      </c>
      <c r="M40" s="36">
        <f t="shared" si="4"/>
        <v>1.3428213787703456</v>
      </c>
      <c r="N40" s="35">
        <v>3.45</v>
      </c>
      <c r="O40" s="31">
        <f t="shared" si="12"/>
        <v>4.4402017417673081</v>
      </c>
      <c r="P40" s="31">
        <f t="shared" si="6"/>
        <v>4.4402017417673081</v>
      </c>
      <c r="Q40" s="31">
        <f t="shared" si="7"/>
        <v>0.61077641195062449</v>
      </c>
      <c r="R40" s="36">
        <f t="shared" si="8"/>
        <v>2.1071786212296546</v>
      </c>
      <c r="S40" s="31">
        <f t="shared" si="9"/>
        <v>0</v>
      </c>
      <c r="T40" s="31">
        <f t="shared" si="13"/>
        <v>0.61077641195062449</v>
      </c>
      <c r="U40" s="31"/>
      <c r="V40" s="31"/>
      <c r="W40" s="31"/>
      <c r="X40" s="31"/>
      <c r="Y40" s="31"/>
    </row>
    <row r="41" spans="1:25" x14ac:dyDescent="0.25">
      <c r="A41" s="31">
        <v>30</v>
      </c>
      <c r="B41" s="31">
        <v>30</v>
      </c>
      <c r="C41" s="31">
        <v>60</v>
      </c>
      <c r="D41" s="35">
        <v>0.27004516675901868</v>
      </c>
      <c r="E41" s="35">
        <v>713.1</v>
      </c>
      <c r="F41" s="31">
        <v>6.25E-2</v>
      </c>
      <c r="G41" s="31">
        <v>760</v>
      </c>
      <c r="H41" s="36">
        <v>0.12195121951219512</v>
      </c>
      <c r="I41" s="36">
        <f t="shared" si="0"/>
        <v>-0.54746654267505646</v>
      </c>
      <c r="J41" s="36">
        <f t="shared" si="1"/>
        <v>0.29202912507779361</v>
      </c>
      <c r="K41" s="36">
        <f t="shared" si="2"/>
        <v>-0.64177040552037967</v>
      </c>
      <c r="L41" s="36">
        <f t="shared" si="3"/>
        <v>0.26051113387669539</v>
      </c>
      <c r="M41" s="36">
        <f t="shared" si="4"/>
        <v>11.760829342838804</v>
      </c>
      <c r="N41" s="35">
        <v>15</v>
      </c>
      <c r="O41" s="31">
        <f t="shared" si="12"/>
        <v>10.492226546214097</v>
      </c>
      <c r="P41" s="31">
        <f t="shared" si="6"/>
        <v>10.492226546214097</v>
      </c>
      <c r="Q41" s="31">
        <f t="shared" si="7"/>
        <v>0.21594471047741309</v>
      </c>
      <c r="R41" s="36">
        <f t="shared" si="8"/>
        <v>3.2391706571611962</v>
      </c>
      <c r="S41" s="31">
        <f t="shared" si="9"/>
        <v>0</v>
      </c>
      <c r="T41" s="31">
        <f t="shared" si="13"/>
        <v>0.21594471047741309</v>
      </c>
      <c r="U41" s="31"/>
      <c r="V41" s="31"/>
      <c r="W41" s="31"/>
      <c r="X41" s="31"/>
      <c r="Y41" s="31"/>
    </row>
    <row r="42" spans="1:25" x14ac:dyDescent="0.25">
      <c r="A42" s="31">
        <v>31</v>
      </c>
      <c r="B42" s="31">
        <v>31</v>
      </c>
      <c r="C42" s="31">
        <v>37</v>
      </c>
      <c r="D42" s="35">
        <v>0.26869340707979616</v>
      </c>
      <c r="E42" s="35">
        <v>708</v>
      </c>
      <c r="F42" s="31">
        <v>6.25E-2</v>
      </c>
      <c r="G42" s="31">
        <v>760</v>
      </c>
      <c r="H42" s="36">
        <v>2.4390243902439025E-2</v>
      </c>
      <c r="I42" s="36">
        <f t="shared" si="0"/>
        <v>-1.6316692483454507</v>
      </c>
      <c r="J42" s="36">
        <f t="shared" si="1"/>
        <v>5.1374590795595344E-2</v>
      </c>
      <c r="K42" s="36">
        <f t="shared" si="2"/>
        <v>-1.6736321085237691</v>
      </c>
      <c r="L42" s="36">
        <f t="shared" si="3"/>
        <v>4.7101462057222189E-2</v>
      </c>
      <c r="M42" s="36">
        <f t="shared" si="4"/>
        <v>0.63062631588823592</v>
      </c>
      <c r="N42" s="35">
        <v>1.8</v>
      </c>
      <c r="O42" s="31">
        <f t="shared" si="12"/>
        <v>1.36743481309312</v>
      </c>
      <c r="P42" s="31">
        <f t="shared" si="6"/>
        <v>1.36743481309312</v>
      </c>
      <c r="Q42" s="31">
        <f t="shared" si="7"/>
        <v>0.64965204672875787</v>
      </c>
      <c r="R42" s="36">
        <f t="shared" si="8"/>
        <v>1.1693736841117641</v>
      </c>
      <c r="S42" s="31">
        <f t="shared" si="9"/>
        <v>0</v>
      </c>
      <c r="T42" s="31">
        <f t="shared" si="13"/>
        <v>0.64965204672875787</v>
      </c>
      <c r="U42" s="31"/>
      <c r="V42" s="31"/>
      <c r="W42" s="31"/>
      <c r="X42" s="31"/>
      <c r="Y42" s="31"/>
    </row>
    <row r="43" spans="1:25" x14ac:dyDescent="0.25">
      <c r="A43" s="31">
        <v>31</v>
      </c>
      <c r="B43" s="31">
        <v>31</v>
      </c>
      <c r="C43" s="31">
        <v>60</v>
      </c>
      <c r="D43" s="35">
        <v>0.26869340707979616</v>
      </c>
      <c r="E43" s="35">
        <v>708</v>
      </c>
      <c r="F43" s="31">
        <v>6.25E-2</v>
      </c>
      <c r="G43" s="31">
        <v>760</v>
      </c>
      <c r="H43" s="36">
        <v>0.11788617886178862</v>
      </c>
      <c r="I43" s="36">
        <f t="shared" si="0"/>
        <v>-0.64225449357996101</v>
      </c>
      <c r="J43" s="36">
        <f t="shared" si="1"/>
        <v>0.26035397797771204</v>
      </c>
      <c r="K43" s="36">
        <f t="shared" si="2"/>
        <v>-0.73450918397201992</v>
      </c>
      <c r="L43" s="36">
        <f t="shared" si="3"/>
        <v>0.23131923245272801</v>
      </c>
      <c r="M43" s="36">
        <f t="shared" si="4"/>
        <v>9.8185333232869425</v>
      </c>
      <c r="N43" s="35">
        <v>12.6</v>
      </c>
      <c r="O43" s="31">
        <f t="shared" si="12"/>
        <v>7.7365568736651786</v>
      </c>
      <c r="P43" s="31">
        <f t="shared" si="6"/>
        <v>7.7365568736651786</v>
      </c>
      <c r="Q43" s="31">
        <f t="shared" si="7"/>
        <v>0.22075132354865534</v>
      </c>
      <c r="R43" s="36">
        <f t="shared" si="8"/>
        <v>2.7814666767130571</v>
      </c>
      <c r="S43" s="31">
        <f t="shared" si="9"/>
        <v>0</v>
      </c>
      <c r="T43" s="31">
        <f t="shared" si="13"/>
        <v>0.22075132354865534</v>
      </c>
      <c r="U43" s="31"/>
      <c r="V43" s="31"/>
      <c r="W43" s="31"/>
      <c r="X43" s="31"/>
      <c r="Y43" s="31"/>
    </row>
    <row r="44" spans="1:25" x14ac:dyDescent="0.25">
      <c r="A44" s="31">
        <v>32</v>
      </c>
      <c r="B44" s="31">
        <v>32</v>
      </c>
      <c r="C44" s="31">
        <v>37</v>
      </c>
      <c r="D44" s="35">
        <v>0.26850415693054813</v>
      </c>
      <c r="E44" s="35">
        <v>700.55</v>
      </c>
      <c r="F44" s="31">
        <v>6.25E-2</v>
      </c>
      <c r="G44" s="31">
        <v>760</v>
      </c>
      <c r="H44" s="36">
        <v>2.032520325203252E-2</v>
      </c>
      <c r="I44" s="36">
        <f t="shared" si="0"/>
        <v>-2.0755050669561235</v>
      </c>
      <c r="J44" s="36">
        <f t="shared" si="1"/>
        <v>1.8969874873766491E-2</v>
      </c>
      <c r="K44" s="36">
        <f t="shared" si="2"/>
        <v>-2.1137847613889904</v>
      </c>
      <c r="L44" s="36">
        <f t="shared" si="3"/>
        <v>1.7266827541157343E-2</v>
      </c>
      <c r="M44" s="36">
        <f t="shared" si="4"/>
        <v>0.18321653724235176</v>
      </c>
      <c r="N44" s="35">
        <v>0.85</v>
      </c>
      <c r="O44" s="31">
        <f t="shared" si="12"/>
        <v>0.44460018620708003</v>
      </c>
      <c r="P44" s="31">
        <f t="shared" si="6"/>
        <v>0.44460018620708003</v>
      </c>
      <c r="Q44" s="31">
        <f t="shared" si="7"/>
        <v>0.7844511326560567</v>
      </c>
      <c r="R44" s="36">
        <f t="shared" si="8"/>
        <v>0.66678346275764822</v>
      </c>
      <c r="S44" s="31">
        <f t="shared" si="9"/>
        <v>0</v>
      </c>
      <c r="T44" s="31">
        <f t="shared" si="13"/>
        <v>0.7844511326560567</v>
      </c>
      <c r="U44" s="31"/>
      <c r="V44" s="31"/>
      <c r="W44" s="31"/>
      <c r="X44" s="31"/>
      <c r="Y44" s="31"/>
    </row>
    <row r="45" spans="1:25" x14ac:dyDescent="0.25">
      <c r="A45" s="31">
        <v>32</v>
      </c>
      <c r="B45" s="31">
        <v>32</v>
      </c>
      <c r="C45" s="31">
        <v>60</v>
      </c>
      <c r="D45" s="35">
        <v>0.26850415693054813</v>
      </c>
      <c r="E45" s="35">
        <v>700.55</v>
      </c>
      <c r="F45" s="31">
        <v>6.25E-2</v>
      </c>
      <c r="G45" s="31">
        <v>760</v>
      </c>
      <c r="H45" s="36">
        <v>0.11382113821138211</v>
      </c>
      <c r="I45" s="36">
        <f t="shared" si="0"/>
        <v>-0.77534837659940181</v>
      </c>
      <c r="J45" s="36">
        <f t="shared" si="1"/>
        <v>0.21906691534647302</v>
      </c>
      <c r="K45" s="36">
        <f t="shared" si="2"/>
        <v>-0.86593466713440792</v>
      </c>
      <c r="L45" s="36">
        <f t="shared" si="3"/>
        <v>0.19326299533195412</v>
      </c>
      <c r="M45" s="36">
        <f t="shared" si="4"/>
        <v>7.6286205261915256</v>
      </c>
      <c r="N45" s="35">
        <v>8.1</v>
      </c>
      <c r="O45" s="31">
        <f t="shared" si="12"/>
        <v>0.22219860832795382</v>
      </c>
      <c r="P45" s="31">
        <f t="shared" si="6"/>
        <v>0.22219860832795382</v>
      </c>
      <c r="Q45" s="31">
        <f t="shared" si="7"/>
        <v>5.8194996766478276E-2</v>
      </c>
      <c r="R45" s="36">
        <f t="shared" si="8"/>
        <v>0.471379473808474</v>
      </c>
      <c r="S45" s="31">
        <f t="shared" si="9"/>
        <v>0</v>
      </c>
      <c r="T45" s="31">
        <f t="shared" si="13"/>
        <v>5.8194996766478276E-2</v>
      </c>
      <c r="U45" s="31"/>
      <c r="V45" s="31"/>
      <c r="W45" s="31"/>
      <c r="X45" s="31"/>
      <c r="Y45" s="31"/>
    </row>
    <row r="46" spans="1:25" x14ac:dyDescent="0.25">
      <c r="A46" s="31">
        <v>33</v>
      </c>
      <c r="B46" s="31">
        <v>33</v>
      </c>
      <c r="C46" s="31">
        <v>37</v>
      </c>
      <c r="D46" s="35">
        <v>0.26861187670008996</v>
      </c>
      <c r="E46" s="35">
        <v>689.75</v>
      </c>
      <c r="F46" s="31">
        <v>6.25E-2</v>
      </c>
      <c r="G46" s="31">
        <v>760</v>
      </c>
      <c r="H46" s="36">
        <v>1.6260162601626018E-2</v>
      </c>
      <c r="I46" s="36">
        <f t="shared" si="0"/>
        <v>-2.784829449923957</v>
      </c>
      <c r="J46" s="36">
        <f t="shared" si="1"/>
        <v>2.6777942168522218E-3</v>
      </c>
      <c r="K46" s="36">
        <f t="shared" si="2"/>
        <v>-2.8190815854112006</v>
      </c>
      <c r="L46" s="36">
        <f t="shared" si="3"/>
        <v>2.4080637596907402E-3</v>
      </c>
      <c r="M46" s="36">
        <f t="shared" si="4"/>
        <v>1.8739045608232141E-2</v>
      </c>
      <c r="N46" s="35">
        <v>0.45</v>
      </c>
      <c r="O46" s="31">
        <f t="shared" si="12"/>
        <v>0.18598601078289848</v>
      </c>
      <c r="P46" s="31">
        <f t="shared" si="6"/>
        <v>0.18598601078289848</v>
      </c>
      <c r="Q46" s="31">
        <f t="shared" si="7"/>
        <v>0.95835767642615077</v>
      </c>
      <c r="R46" s="36">
        <f t="shared" si="8"/>
        <v>0.43126095439176787</v>
      </c>
      <c r="S46" s="31">
        <f t="shared" si="9"/>
        <v>0</v>
      </c>
      <c r="T46" s="31">
        <f t="shared" si="13"/>
        <v>0.95835767642615077</v>
      </c>
      <c r="U46" s="31"/>
      <c r="V46" s="31"/>
      <c r="W46" s="31"/>
      <c r="X46" s="31"/>
      <c r="Y46" s="31"/>
    </row>
    <row r="47" spans="1:25" x14ac:dyDescent="0.25">
      <c r="A47" s="31">
        <v>33</v>
      </c>
      <c r="B47" s="31">
        <v>33</v>
      </c>
      <c r="C47" s="31">
        <v>60</v>
      </c>
      <c r="D47" s="35">
        <v>0.26861187670008996</v>
      </c>
      <c r="E47" s="35">
        <v>689.75</v>
      </c>
      <c r="F47" s="31">
        <v>6.25E-2</v>
      </c>
      <c r="G47" s="31">
        <v>760</v>
      </c>
      <c r="H47" s="36">
        <v>0.10975609756097561</v>
      </c>
      <c r="I47" s="36">
        <f t="shared" si="0"/>
        <v>-0.96831346457931045</v>
      </c>
      <c r="J47" s="36">
        <f t="shared" si="1"/>
        <v>0.16644392113354206</v>
      </c>
      <c r="K47" s="36">
        <f t="shared" si="2"/>
        <v>-1.0573031229767689</v>
      </c>
      <c r="L47" s="36">
        <f t="shared" si="3"/>
        <v>0.14518663422256159</v>
      </c>
      <c r="M47" s="36">
        <f t="shared" si="4"/>
        <v>5.2171805055176463</v>
      </c>
      <c r="N47" s="35">
        <v>5.6</v>
      </c>
      <c r="O47" s="31">
        <f t="shared" si="12"/>
        <v>0.14655076535572453</v>
      </c>
      <c r="P47" s="31">
        <f t="shared" si="6"/>
        <v>0.14655076535572453</v>
      </c>
      <c r="Q47" s="31">
        <f t="shared" si="7"/>
        <v>6.8360624014705954E-2</v>
      </c>
      <c r="R47" s="36">
        <f t="shared" si="8"/>
        <v>0.38281949448235331</v>
      </c>
      <c r="S47" s="31">
        <f t="shared" si="9"/>
        <v>0</v>
      </c>
      <c r="T47" s="31">
        <f t="shared" si="13"/>
        <v>6.8360624014705954E-2</v>
      </c>
      <c r="U47" s="31"/>
      <c r="V47" s="31"/>
      <c r="W47" s="31"/>
      <c r="X47" s="31"/>
      <c r="Y47" s="31"/>
    </row>
    <row r="48" spans="1:25" x14ac:dyDescent="0.25">
      <c r="A48" s="31">
        <v>34</v>
      </c>
      <c r="B48" s="31">
        <v>34</v>
      </c>
      <c r="C48" s="31">
        <v>37</v>
      </c>
      <c r="D48" s="35">
        <v>0.2696009973386958</v>
      </c>
      <c r="E48" s="35">
        <v>648.85</v>
      </c>
      <c r="F48" s="31">
        <v>6.25E-2</v>
      </c>
      <c r="G48" s="31">
        <v>760</v>
      </c>
      <c r="H48" s="36">
        <v>1.2195121951219513E-2</v>
      </c>
      <c r="I48" s="36">
        <f t="shared" si="0"/>
        <v>-5.270358196199953</v>
      </c>
      <c r="J48" s="36">
        <f t="shared" si="1"/>
        <v>6.8078891373677729E-8</v>
      </c>
      <c r="K48" s="36">
        <f t="shared" si="2"/>
        <v>-5.300130645767366</v>
      </c>
      <c r="L48" s="36">
        <f t="shared" si="3"/>
        <v>5.7859922405594975E-8</v>
      </c>
      <c r="M48" s="36">
        <f t="shared" si="4"/>
        <v>2.3295128824450754E-7</v>
      </c>
      <c r="N48" s="35">
        <v>0.35</v>
      </c>
      <c r="O48" s="31">
        <f t="shared" si="12"/>
        <v>0.12249983693415246</v>
      </c>
      <c r="P48" s="31">
        <f t="shared" si="6"/>
        <v>0.12249983693415246</v>
      </c>
      <c r="Q48" s="31">
        <f t="shared" si="7"/>
        <v>0.99999933442489064</v>
      </c>
      <c r="R48" s="36">
        <f t="shared" si="8"/>
        <v>0.34999976704871172</v>
      </c>
      <c r="S48" s="31">
        <f t="shared" si="9"/>
        <v>0</v>
      </c>
      <c r="T48" s="31">
        <f t="shared" si="13"/>
        <v>0.99999933442489064</v>
      </c>
      <c r="U48" s="31"/>
      <c r="V48" s="31"/>
      <c r="W48" s="31"/>
      <c r="X48" s="31"/>
      <c r="Y48" s="31"/>
    </row>
    <row r="49" spans="1:25" x14ac:dyDescent="0.25">
      <c r="A49" s="31">
        <v>34</v>
      </c>
      <c r="B49" s="31">
        <v>34</v>
      </c>
      <c r="C49" s="31">
        <v>60</v>
      </c>
      <c r="D49" s="35">
        <v>0.2696009973386958</v>
      </c>
      <c r="E49" s="35">
        <v>648.85</v>
      </c>
      <c r="F49" s="31">
        <v>6.25E-2</v>
      </c>
      <c r="G49" s="31">
        <v>760</v>
      </c>
      <c r="H49" s="36">
        <v>0.10569105691056911</v>
      </c>
      <c r="I49" s="36">
        <f t="shared" si="0"/>
        <v>-1.6848141468262712</v>
      </c>
      <c r="J49" s="36">
        <f t="shared" si="1"/>
        <v>4.6012217314636554E-2</v>
      </c>
      <c r="K49" s="36">
        <f t="shared" si="2"/>
        <v>-1.7724618651543365</v>
      </c>
      <c r="L49" s="36">
        <f t="shared" si="3"/>
        <v>3.8158960095947478E-2</v>
      </c>
      <c r="M49" s="36">
        <f t="shared" si="4"/>
        <v>1.0451565842812514</v>
      </c>
      <c r="N49" s="35">
        <v>3</v>
      </c>
      <c r="O49" s="31">
        <f t="shared" si="12"/>
        <v>3.8214127799789441</v>
      </c>
      <c r="P49" s="31">
        <f t="shared" si="6"/>
        <v>3.8214127799789441</v>
      </c>
      <c r="Q49" s="31">
        <f t="shared" si="7"/>
        <v>0.65161447190624955</v>
      </c>
      <c r="R49" s="36">
        <f t="shared" si="8"/>
        <v>1.9548434157187486</v>
      </c>
      <c r="S49" s="31">
        <f t="shared" si="9"/>
        <v>0</v>
      </c>
      <c r="T49" s="31">
        <f t="shared" si="13"/>
        <v>0.65161447190624955</v>
      </c>
      <c r="U49" s="31"/>
      <c r="V49" s="31"/>
      <c r="W49" s="31"/>
      <c r="X49" s="31"/>
      <c r="Y49" s="31"/>
    </row>
    <row r="50" spans="1:25" x14ac:dyDescent="0.25">
      <c r="A50" s="31">
        <v>35</v>
      </c>
      <c r="B50" s="31">
        <v>35</v>
      </c>
      <c r="C50" s="31">
        <v>37</v>
      </c>
      <c r="D50" s="35">
        <v>0.28308037492695343</v>
      </c>
      <c r="E50" s="35">
        <v>651.29999999999995</v>
      </c>
      <c r="F50" s="31">
        <v>6.25E-2</v>
      </c>
      <c r="G50" s="31">
        <v>760</v>
      </c>
      <c r="H50" s="36">
        <v>8.130081300813009E-3</v>
      </c>
      <c r="I50" s="36">
        <f t="shared" si="0"/>
        <v>-6.014386206910606</v>
      </c>
      <c r="J50" s="36">
        <f t="shared" si="1"/>
        <v>9.0284777144714559E-10</v>
      </c>
      <c r="K50" s="36">
        <f t="shared" si="2"/>
        <v>-6.0399107047347966</v>
      </c>
      <c r="L50" s="36">
        <f t="shared" si="3"/>
        <v>7.7099769511857354E-10</v>
      </c>
      <c r="M50" s="36">
        <f t="shared" si="4"/>
        <v>2.3641726324730654E-9</v>
      </c>
      <c r="N50" s="35">
        <v>0.1</v>
      </c>
      <c r="O50" s="31">
        <f t="shared" si="12"/>
        <v>9.9999995271654804E-3</v>
      </c>
      <c r="P50" s="31">
        <f t="shared" si="6"/>
        <v>9.9999995271654804E-3</v>
      </c>
      <c r="Q50" s="31">
        <f t="shared" si="7"/>
        <v>0.99999997635827365</v>
      </c>
      <c r="R50" s="36">
        <f t="shared" si="8"/>
        <v>9.999999763582737E-2</v>
      </c>
      <c r="S50" s="31">
        <f t="shared" si="9"/>
        <v>0</v>
      </c>
      <c r="T50" s="31">
        <f t="shared" si="13"/>
        <v>0.99999997635827365</v>
      </c>
      <c r="U50" s="31"/>
      <c r="V50" s="31"/>
      <c r="W50" s="31"/>
      <c r="X50" s="31"/>
      <c r="Y50" s="31"/>
    </row>
    <row r="51" spans="1:25" x14ac:dyDescent="0.25">
      <c r="A51" s="31">
        <v>35</v>
      </c>
      <c r="B51" s="31">
        <v>35</v>
      </c>
      <c r="C51" s="31">
        <v>60</v>
      </c>
      <c r="D51" s="35">
        <v>0.28308037492695343</v>
      </c>
      <c r="E51" s="35">
        <v>651.29999999999995</v>
      </c>
      <c r="F51" s="31">
        <v>6.25E-2</v>
      </c>
      <c r="G51" s="31">
        <v>760</v>
      </c>
      <c r="H51" s="36">
        <v>0.1016260162601626</v>
      </c>
      <c r="I51" s="36">
        <f t="shared" si="0"/>
        <v>-1.5948605586684816</v>
      </c>
      <c r="J51" s="36">
        <f t="shared" si="1"/>
        <v>5.5371710612239028E-2</v>
      </c>
      <c r="K51" s="36">
        <f t="shared" si="2"/>
        <v>-1.6851032861578139</v>
      </c>
      <c r="L51" s="36">
        <f t="shared" si="3"/>
        <v>4.5984322879176566E-2</v>
      </c>
      <c r="M51" s="36">
        <f t="shared" si="4"/>
        <v>1.3367834341444151</v>
      </c>
      <c r="N51" s="35">
        <v>2.7</v>
      </c>
      <c r="O51" s="31">
        <f t="shared" si="12"/>
        <v>1.8583594054230945</v>
      </c>
      <c r="P51" s="31">
        <f t="shared" si="6"/>
        <v>1.8583594054230945</v>
      </c>
      <c r="Q51" s="31">
        <f t="shared" si="7"/>
        <v>0.50489502439095735</v>
      </c>
      <c r="R51" s="36">
        <f t="shared" si="8"/>
        <v>1.363216565855585</v>
      </c>
      <c r="S51" s="31">
        <f t="shared" si="9"/>
        <v>0</v>
      </c>
      <c r="T51" s="31">
        <f t="shared" si="13"/>
        <v>0.50489502439095735</v>
      </c>
      <c r="U51" s="31"/>
      <c r="V51" s="31"/>
      <c r="W51" s="31"/>
      <c r="X51" s="31"/>
      <c r="Y51" s="31"/>
    </row>
    <row r="52" spans="1:25" x14ac:dyDescent="0.25">
      <c r="A52" s="31">
        <v>36</v>
      </c>
      <c r="B52" s="31">
        <v>36</v>
      </c>
      <c r="C52" s="31">
        <v>37</v>
      </c>
      <c r="D52" s="35">
        <v>0.28307740850700663</v>
      </c>
      <c r="E52" s="35">
        <v>640.95000000000005</v>
      </c>
      <c r="F52" s="31">
        <v>6.25E-2</v>
      </c>
      <c r="G52" s="31">
        <v>760</v>
      </c>
      <c r="H52" s="36">
        <v>4.0650406504065045E-3</v>
      </c>
      <c r="I52" s="36">
        <f t="shared" si="0"/>
        <v>-9.4163724636724115</v>
      </c>
      <c r="J52" s="36">
        <f t="shared" si="1"/>
        <v>2.3347081107223776E-21</v>
      </c>
      <c r="K52" s="36">
        <f t="shared" si="2"/>
        <v>-9.43442082003825</v>
      </c>
      <c r="L52" s="36">
        <f t="shared" si="3"/>
        <v>1.9658013236132048E-21</v>
      </c>
      <c r="M52" s="36">
        <f t="shared" si="4"/>
        <v>2.8016848659562102E-21</v>
      </c>
      <c r="N52" s="35">
        <v>0.05</v>
      </c>
      <c r="O52" s="31">
        <f t="shared" si="12"/>
        <v>2.5000000000000005E-3</v>
      </c>
      <c r="P52" s="31">
        <f t="shared" si="6"/>
        <v>2.5000000000000005E-3</v>
      </c>
      <c r="Q52" s="31">
        <f t="shared" si="7"/>
        <v>1</v>
      </c>
      <c r="R52" s="36">
        <f t="shared" si="8"/>
        <v>0.05</v>
      </c>
      <c r="S52" s="31">
        <f t="shared" si="9"/>
        <v>0</v>
      </c>
      <c r="T52" s="31">
        <f t="shared" si="13"/>
        <v>1</v>
      </c>
      <c r="U52" s="31"/>
      <c r="V52" s="31"/>
      <c r="W52" s="31"/>
      <c r="X52" s="31"/>
      <c r="Y52" s="31"/>
    </row>
    <row r="53" spans="1:25" x14ac:dyDescent="0.25">
      <c r="A53" s="31">
        <v>36</v>
      </c>
      <c r="B53" s="31">
        <v>36</v>
      </c>
      <c r="C53" s="31">
        <v>60</v>
      </c>
      <c r="D53" s="35">
        <v>0.28307740850700663</v>
      </c>
      <c r="E53" s="35">
        <v>640.95000000000005</v>
      </c>
      <c r="F53" s="31">
        <v>6.25E-2</v>
      </c>
      <c r="G53" s="31">
        <v>760</v>
      </c>
      <c r="H53" s="36">
        <v>9.7560975609756101E-2</v>
      </c>
      <c r="I53" s="36">
        <f t="shared" si="0"/>
        <v>-1.8136527254809802</v>
      </c>
      <c r="J53" s="36">
        <f t="shared" si="1"/>
        <v>3.4865603777352421E-2</v>
      </c>
      <c r="K53" s="36">
        <f t="shared" si="2"/>
        <v>-1.902071253065414</v>
      </c>
      <c r="L53" s="36">
        <f t="shared" si="3"/>
        <v>2.8580920027757705E-2</v>
      </c>
      <c r="M53" s="36">
        <f t="shared" si="4"/>
        <v>0.7576547000894216</v>
      </c>
      <c r="N53" s="35">
        <v>2.4</v>
      </c>
      <c r="O53" s="31">
        <f t="shared" si="12"/>
        <v>2.6972980841383674</v>
      </c>
      <c r="P53" s="31">
        <f t="shared" si="6"/>
        <v>2.6972980841383674</v>
      </c>
      <c r="Q53" s="31">
        <f t="shared" si="7"/>
        <v>0.68431054162940763</v>
      </c>
      <c r="R53" s="36">
        <f t="shared" si="8"/>
        <v>1.6423452999105783</v>
      </c>
      <c r="S53" s="31">
        <f t="shared" si="9"/>
        <v>0</v>
      </c>
      <c r="T53" s="31">
        <f t="shared" si="13"/>
        <v>0.68431054162940763</v>
      </c>
      <c r="U53" s="31"/>
      <c r="V53" s="31"/>
      <c r="W53" s="31"/>
      <c r="X53" s="31"/>
      <c r="Y53" s="31"/>
    </row>
    <row r="54" spans="1:25" x14ac:dyDescent="0.25">
      <c r="A54" s="31">
        <v>37</v>
      </c>
      <c r="B54" s="31">
        <v>37</v>
      </c>
      <c r="C54" s="31">
        <v>60</v>
      </c>
      <c r="D54" s="35">
        <v>0.28203716028894754</v>
      </c>
      <c r="E54" s="35">
        <v>637.54999999999995</v>
      </c>
      <c r="F54" s="31">
        <v>6.25E-2</v>
      </c>
      <c r="G54" s="31">
        <v>760</v>
      </c>
      <c r="H54" s="36">
        <v>9.3495934959349589E-2</v>
      </c>
      <c r="I54" s="36">
        <f t="shared" si="0"/>
        <v>-1.9263216730011885</v>
      </c>
      <c r="J54" s="36">
        <f t="shared" si="1"/>
        <v>2.7032110438211229E-2</v>
      </c>
      <c r="K54" s="36">
        <f t="shared" si="2"/>
        <v>-2.0125604716146621</v>
      </c>
      <c r="L54" s="36">
        <f t="shared" si="3"/>
        <v>2.208044447302494E-2</v>
      </c>
      <c r="M54" s="36">
        <f t="shared" si="4"/>
        <v>0.55095877005600613</v>
      </c>
      <c r="N54" s="35">
        <v>1.7</v>
      </c>
      <c r="O54" s="31">
        <f t="shared" si="12"/>
        <v>1.3202957481112061</v>
      </c>
      <c r="P54" s="31">
        <f t="shared" si="6"/>
        <v>1.3202957481112061</v>
      </c>
      <c r="Q54" s="31">
        <f t="shared" si="7"/>
        <v>0.6759066058494082</v>
      </c>
      <c r="R54" s="36">
        <f t="shared" si="8"/>
        <v>1.1490412299439938</v>
      </c>
      <c r="S54" s="31">
        <f t="shared" si="9"/>
        <v>0</v>
      </c>
      <c r="T54" s="31">
        <f t="shared" si="13"/>
        <v>0.6759066058494082</v>
      </c>
      <c r="U54" s="31"/>
      <c r="V54" s="31"/>
      <c r="W54" s="31"/>
      <c r="X54" s="31"/>
      <c r="Y54" s="31"/>
    </row>
    <row r="55" spans="1:25" x14ac:dyDescent="0.25">
      <c r="A55" s="31">
        <v>38</v>
      </c>
      <c r="B55" s="31">
        <v>38</v>
      </c>
      <c r="C55" s="31">
        <v>60</v>
      </c>
      <c r="D55" s="35">
        <v>0.28197140041637214</v>
      </c>
      <c r="E55" s="35">
        <v>677.75</v>
      </c>
      <c r="F55" s="31">
        <v>6.25E-2</v>
      </c>
      <c r="G55" s="31">
        <v>760</v>
      </c>
      <c r="H55" s="36">
        <v>8.943089430894309E-2</v>
      </c>
      <c r="I55" s="36">
        <f t="shared" si="0"/>
        <v>-1.2498915454453787</v>
      </c>
      <c r="J55" s="36">
        <f t="shared" si="1"/>
        <v>0.10566958413482858</v>
      </c>
      <c r="K55" s="36">
        <f t="shared" si="2"/>
        <v>-1.33421508887826</v>
      </c>
      <c r="L55" s="36">
        <f t="shared" si="3"/>
        <v>9.1066687929622289E-2</v>
      </c>
      <c r="M55" s="36">
        <f t="shared" si="4"/>
        <v>2.7926470301644173</v>
      </c>
      <c r="N55" s="35">
        <v>2.75</v>
      </c>
      <c r="O55" s="31">
        <f t="shared" si="12"/>
        <v>1.8187691818447181E-3</v>
      </c>
      <c r="P55" s="31">
        <f t="shared" si="6"/>
        <v>1.8187691818447181E-3</v>
      </c>
      <c r="Q55" s="31">
        <f t="shared" si="7"/>
        <v>1.5508010968879014E-2</v>
      </c>
      <c r="R55" s="36">
        <f t="shared" si="8"/>
        <v>-4.2647030164417288E-2</v>
      </c>
      <c r="S55" s="31">
        <f t="shared" si="9"/>
        <v>1</v>
      </c>
      <c r="T55" s="31">
        <f>ABS(N55-M55)/N55</f>
        <v>1.5508010968879014E-2</v>
      </c>
      <c r="U55" s="31"/>
      <c r="V55" s="31"/>
      <c r="W55" s="31"/>
      <c r="X55" s="31"/>
      <c r="Y55" s="31"/>
    </row>
    <row r="56" spans="1:25" x14ac:dyDescent="0.25">
      <c r="A56" s="31">
        <v>39</v>
      </c>
      <c r="B56" s="31">
        <v>39</v>
      </c>
      <c r="C56" s="31">
        <v>60</v>
      </c>
      <c r="D56" s="35">
        <v>0.29463818512826262</v>
      </c>
      <c r="E56" s="35">
        <v>680.2</v>
      </c>
      <c r="F56" s="31">
        <v>6.25E-2</v>
      </c>
      <c r="G56" s="31">
        <v>760</v>
      </c>
      <c r="H56" s="36">
        <v>8.5365853658536592E-2</v>
      </c>
      <c r="I56" s="36">
        <f t="shared" si="0"/>
        <v>-1.1835971998909556</v>
      </c>
      <c r="J56" s="36">
        <f t="shared" si="1"/>
        <v>0.11828627467824696</v>
      </c>
      <c r="K56" s="36">
        <f t="shared" si="2"/>
        <v>-1.2696829215583538</v>
      </c>
      <c r="L56" s="36">
        <f t="shared" si="3"/>
        <v>0.10209879933366624</v>
      </c>
      <c r="M56" s="36">
        <f t="shared" si="4"/>
        <v>3.2761322684422254</v>
      </c>
      <c r="N56" s="35">
        <v>2.7</v>
      </c>
      <c r="O56" s="31">
        <f t="shared" si="12"/>
        <v>0.33192839074038422</v>
      </c>
      <c r="P56" s="31">
        <f t="shared" si="6"/>
        <v>0.33192839074038422</v>
      </c>
      <c r="Q56" s="31">
        <f t="shared" si="7"/>
        <v>0.21338232164526857</v>
      </c>
      <c r="R56" s="36">
        <f t="shared" si="8"/>
        <v>-0.5761322684422252</v>
      </c>
      <c r="S56" s="31">
        <f t="shared" si="9"/>
        <v>1</v>
      </c>
      <c r="T56" s="31">
        <f t="shared" ref="T56:T100" si="14">ABS(N56-M56)/N56</f>
        <v>0.21338232164526857</v>
      </c>
      <c r="U56" s="31"/>
      <c r="V56" s="31"/>
      <c r="W56" s="31"/>
      <c r="X56" s="31"/>
      <c r="Y56" s="31"/>
    </row>
    <row r="57" spans="1:25" x14ac:dyDescent="0.25">
      <c r="A57" s="31">
        <v>40</v>
      </c>
      <c r="B57" s="31">
        <v>40</v>
      </c>
      <c r="C57" s="31">
        <v>60</v>
      </c>
      <c r="D57" s="35">
        <v>0.29436599867484314</v>
      </c>
      <c r="E57" s="35">
        <v>671.75</v>
      </c>
      <c r="F57" s="31">
        <v>6.25E-2</v>
      </c>
      <c r="G57" s="31">
        <v>760</v>
      </c>
      <c r="H57" s="36">
        <v>8.1300813008130079E-2</v>
      </c>
      <c r="I57" s="36">
        <f t="shared" si="0"/>
        <v>-1.3680894685595979</v>
      </c>
      <c r="J57" s="36">
        <f t="shared" si="1"/>
        <v>8.5642036398686047E-2</v>
      </c>
      <c r="K57" s="36">
        <f t="shared" si="2"/>
        <v>-1.4520229212816234</v>
      </c>
      <c r="L57" s="36">
        <f t="shared" si="3"/>
        <v>7.3247616007201297E-2</v>
      </c>
      <c r="M57" s="36">
        <f t="shared" si="4"/>
        <v>2.1439991451604357</v>
      </c>
      <c r="N57" s="35">
        <v>2.1</v>
      </c>
      <c r="O57" s="31">
        <f t="shared" si="12"/>
        <v>1.9359247748490808E-3</v>
      </c>
      <c r="P57" s="31">
        <f t="shared" si="6"/>
        <v>1.9359247748490808E-3</v>
      </c>
      <c r="Q57" s="31">
        <f t="shared" si="7"/>
        <v>2.0951973885921699E-2</v>
      </c>
      <c r="R57" s="36">
        <f t="shared" si="8"/>
        <v>-4.3999145160435571E-2</v>
      </c>
      <c r="S57" s="31">
        <f t="shared" si="9"/>
        <v>1</v>
      </c>
      <c r="T57" s="31">
        <f t="shared" si="14"/>
        <v>2.0951973885921699E-2</v>
      </c>
      <c r="U57" s="31"/>
      <c r="V57" s="31"/>
      <c r="W57" s="31"/>
      <c r="X57" s="31"/>
      <c r="Y57" s="31"/>
    </row>
    <row r="58" spans="1:25" x14ac:dyDescent="0.25">
      <c r="A58" s="31">
        <v>41</v>
      </c>
      <c r="B58" s="31">
        <v>41</v>
      </c>
      <c r="C58" s="31">
        <v>60</v>
      </c>
      <c r="D58" s="35">
        <v>0.29438379106381712</v>
      </c>
      <c r="E58" s="35">
        <v>671.6</v>
      </c>
      <c r="F58" s="31">
        <v>6.25E-2</v>
      </c>
      <c r="G58" s="31">
        <v>760</v>
      </c>
      <c r="H58" s="36">
        <v>7.7235772357723581E-2</v>
      </c>
      <c r="I58" s="36">
        <f t="shared" si="0"/>
        <v>-1.4115282093493224</v>
      </c>
      <c r="J58" s="36">
        <f t="shared" si="1"/>
        <v>7.9044461907268132E-2</v>
      </c>
      <c r="K58" s="36">
        <f t="shared" si="2"/>
        <v>-1.4933413643230309</v>
      </c>
      <c r="L58" s="36">
        <f t="shared" si="3"/>
        <v>6.7673926564106771E-2</v>
      </c>
      <c r="M58" s="36">
        <f t="shared" si="4"/>
        <v>1.9017534289758444</v>
      </c>
      <c r="N58" s="35">
        <v>1.8</v>
      </c>
      <c r="O58" s="31">
        <f t="shared" si="12"/>
        <v>1.0353760308342208E-2</v>
      </c>
      <c r="P58" s="31">
        <f t="shared" si="6"/>
        <v>1.0353760308342208E-2</v>
      </c>
      <c r="Q58" s="31">
        <f t="shared" si="7"/>
        <v>5.6529682764357991E-2</v>
      </c>
      <c r="R58" s="36">
        <f t="shared" si="8"/>
        <v>-0.10175342897584438</v>
      </c>
      <c r="S58" s="31">
        <f t="shared" si="9"/>
        <v>1</v>
      </c>
      <c r="T58" s="31">
        <f t="shared" si="14"/>
        <v>5.6529682764357991E-2</v>
      </c>
      <c r="U58" s="31"/>
      <c r="V58" s="31"/>
      <c r="W58" s="31"/>
      <c r="X58" s="31"/>
      <c r="Y58" s="31"/>
    </row>
    <row r="59" spans="1:25" x14ac:dyDescent="0.25">
      <c r="A59" s="31">
        <v>42</v>
      </c>
      <c r="B59" s="31">
        <v>42</v>
      </c>
      <c r="C59" s="31">
        <v>60</v>
      </c>
      <c r="D59" s="35">
        <v>0.294379000392262</v>
      </c>
      <c r="E59" s="35">
        <v>675.05</v>
      </c>
      <c r="F59" s="31">
        <v>6.25E-2</v>
      </c>
      <c r="G59" s="31">
        <v>760</v>
      </c>
      <c r="H59" s="36">
        <v>7.3170731707317069E-2</v>
      </c>
      <c r="I59" s="36">
        <f t="shared" si="0"/>
        <v>-1.3912891242722385</v>
      </c>
      <c r="J59" s="36">
        <f t="shared" si="1"/>
        <v>8.206888521850407E-2</v>
      </c>
      <c r="K59" s="36">
        <f t="shared" si="2"/>
        <v>-1.4709189059934749</v>
      </c>
      <c r="L59" s="36">
        <f t="shared" si="3"/>
        <v>7.0656524546826818E-2</v>
      </c>
      <c r="M59" s="36">
        <f t="shared" si="4"/>
        <v>1.9466561451465694</v>
      </c>
      <c r="N59" s="35">
        <v>1.9</v>
      </c>
      <c r="O59" s="31">
        <f t="shared" si="12"/>
        <v>2.1767958799377572E-3</v>
      </c>
      <c r="P59" s="31">
        <f t="shared" si="6"/>
        <v>2.1767958799377572E-3</v>
      </c>
      <c r="Q59" s="31">
        <f t="shared" si="7"/>
        <v>2.4555865866615508E-2</v>
      </c>
      <c r="R59" s="36">
        <f t="shared" si="8"/>
        <v>-4.6656145146569461E-2</v>
      </c>
      <c r="S59" s="31">
        <f t="shared" si="9"/>
        <v>1</v>
      </c>
      <c r="T59" s="31">
        <f t="shared" si="14"/>
        <v>2.4555865866615508E-2</v>
      </c>
      <c r="U59" s="31"/>
      <c r="V59" s="31"/>
      <c r="W59" s="31"/>
      <c r="X59" s="31"/>
      <c r="Y59" s="31"/>
    </row>
    <row r="60" spans="1:25" x14ac:dyDescent="0.25">
      <c r="A60" s="31">
        <v>43</v>
      </c>
      <c r="B60" s="31">
        <v>43</v>
      </c>
      <c r="C60" s="31">
        <v>60</v>
      </c>
      <c r="D60" s="35">
        <v>0.2930985753795663</v>
      </c>
      <c r="E60" s="35">
        <v>655.9</v>
      </c>
      <c r="F60" s="31">
        <v>6.25E-2</v>
      </c>
      <c r="G60" s="31">
        <v>760</v>
      </c>
      <c r="H60" s="36">
        <v>6.910569105691057E-2</v>
      </c>
      <c r="I60" s="36">
        <f t="shared" si="0"/>
        <v>-1.8173046041279846</v>
      </c>
      <c r="J60" s="36">
        <f t="shared" si="1"/>
        <v>3.4585242691861716E-2</v>
      </c>
      <c r="K60" s="36">
        <f t="shared" si="2"/>
        <v>-1.8943542442647918</v>
      </c>
      <c r="L60" s="36">
        <f t="shared" si="3"/>
        <v>2.9089002719577359E-2</v>
      </c>
      <c r="M60" s="36">
        <f t="shared" si="4"/>
        <v>0.6720979485067673</v>
      </c>
      <c r="N60" s="35">
        <v>0.95</v>
      </c>
      <c r="O60" s="31">
        <f t="shared" si="12"/>
        <v>7.7229550224147334E-2</v>
      </c>
      <c r="P60" s="31">
        <f t="shared" si="6"/>
        <v>7.7229550224147334E-2</v>
      </c>
      <c r="Q60" s="31">
        <f t="shared" si="7"/>
        <v>0.29252847525603437</v>
      </c>
      <c r="R60" s="36">
        <f t="shared" si="8"/>
        <v>0.27790205149323266</v>
      </c>
      <c r="S60" s="31">
        <f t="shared" si="9"/>
        <v>0</v>
      </c>
      <c r="T60" s="31">
        <f t="shared" si="14"/>
        <v>0.29252847525603437</v>
      </c>
      <c r="U60" s="31"/>
      <c r="V60" s="31"/>
      <c r="W60" s="31"/>
      <c r="X60" s="31"/>
      <c r="Y60" s="31"/>
    </row>
    <row r="61" spans="1:25" x14ac:dyDescent="0.25">
      <c r="A61" s="31">
        <v>44</v>
      </c>
      <c r="B61" s="31">
        <v>44</v>
      </c>
      <c r="C61" s="31">
        <v>60</v>
      </c>
      <c r="D61" s="35">
        <v>0.29574538259118305</v>
      </c>
      <c r="E61" s="35">
        <v>659.75</v>
      </c>
      <c r="F61" s="31">
        <v>6.25E-2</v>
      </c>
      <c r="G61" s="31">
        <v>760</v>
      </c>
      <c r="H61" s="36">
        <v>6.5040650406504072E-2</v>
      </c>
      <c r="I61" s="36">
        <f t="shared" si="0"/>
        <v>-1.7838851422887438</v>
      </c>
      <c r="J61" s="36">
        <f t="shared" si="1"/>
        <v>3.72211653322084E-2</v>
      </c>
      <c r="K61" s="36">
        <f t="shared" si="2"/>
        <v>-1.8593092898632022</v>
      </c>
      <c r="L61" s="36">
        <f t="shared" si="3"/>
        <v>3.1491655483592354E-2</v>
      </c>
      <c r="M61" s="36">
        <f t="shared" si="4"/>
        <v>0.72009947490416693</v>
      </c>
      <c r="N61" s="35">
        <v>0.9</v>
      </c>
      <c r="O61" s="31">
        <f t="shared" si="12"/>
        <v>3.2364198929756477E-2</v>
      </c>
      <c r="P61" s="31">
        <f t="shared" si="6"/>
        <v>3.2364198929756477E-2</v>
      </c>
      <c r="Q61" s="31">
        <f t="shared" si="7"/>
        <v>0.19988947232870344</v>
      </c>
      <c r="R61" s="36">
        <f t="shared" si="8"/>
        <v>0.1799005250958331</v>
      </c>
      <c r="S61" s="31">
        <f t="shared" si="9"/>
        <v>0</v>
      </c>
      <c r="T61" s="31">
        <f t="shared" si="14"/>
        <v>0.19988947232870344</v>
      </c>
      <c r="U61" s="31"/>
      <c r="V61" s="31"/>
      <c r="W61" s="31"/>
      <c r="X61" s="31"/>
      <c r="Y61" s="31"/>
    </row>
    <row r="62" spans="1:25" x14ac:dyDescent="0.25">
      <c r="A62" s="31">
        <v>45</v>
      </c>
      <c r="B62" s="31">
        <v>45</v>
      </c>
      <c r="C62" s="31">
        <v>60</v>
      </c>
      <c r="D62" s="35">
        <v>0.29561710036500899</v>
      </c>
      <c r="E62" s="35">
        <v>647.70000000000005</v>
      </c>
      <c r="F62" s="31">
        <v>6.25E-2</v>
      </c>
      <c r="G62" s="31">
        <v>760</v>
      </c>
      <c r="H62" s="36">
        <v>6.097560975609756E-2</v>
      </c>
      <c r="I62" s="36">
        <f t="shared" si="0"/>
        <v>-2.1016561503477122</v>
      </c>
      <c r="J62" s="36">
        <f t="shared" si="1"/>
        <v>1.7791703673215638E-2</v>
      </c>
      <c r="K62" s="36">
        <f t="shared" si="2"/>
        <v>-2.174653590174275</v>
      </c>
      <c r="L62" s="36">
        <f t="shared" si="3"/>
        <v>1.4828042587361473E-2</v>
      </c>
      <c r="M62" s="36">
        <f t="shared" si="4"/>
        <v>0.29723944604551455</v>
      </c>
      <c r="N62" s="35">
        <v>0.75</v>
      </c>
      <c r="O62" s="31">
        <f t="shared" si="12"/>
        <v>0.20499211921717253</v>
      </c>
      <c r="P62" s="31">
        <f t="shared" si="6"/>
        <v>0.20499211921717253</v>
      </c>
      <c r="Q62" s="31">
        <f t="shared" si="7"/>
        <v>0.60368073860598059</v>
      </c>
      <c r="R62" s="36">
        <f t="shared" si="8"/>
        <v>0.45276055395448545</v>
      </c>
      <c r="S62" s="31">
        <f t="shared" si="9"/>
        <v>0</v>
      </c>
      <c r="T62" s="31">
        <f t="shared" si="14"/>
        <v>0.60368073860598059</v>
      </c>
      <c r="U62" s="31"/>
      <c r="V62" s="31"/>
      <c r="W62" s="31"/>
      <c r="X62" s="31"/>
      <c r="Y62" s="31"/>
    </row>
    <row r="63" spans="1:25" x14ac:dyDescent="0.25">
      <c r="A63" s="31">
        <v>46</v>
      </c>
      <c r="B63" s="31">
        <v>46</v>
      </c>
      <c r="C63" s="31">
        <v>60</v>
      </c>
      <c r="D63" s="35">
        <v>0.2967505792574886</v>
      </c>
      <c r="E63" s="35">
        <v>635.9</v>
      </c>
      <c r="F63" s="31">
        <v>6.25E-2</v>
      </c>
      <c r="G63" s="31">
        <v>760</v>
      </c>
      <c r="H63" s="36">
        <v>5.6910569105691054E-2</v>
      </c>
      <c r="I63" s="36">
        <f t="shared" si="0"/>
        <v>-2.4326601399352419</v>
      </c>
      <c r="J63" s="36">
        <f t="shared" si="1"/>
        <v>7.4941809919176266E-3</v>
      </c>
      <c r="K63" s="36">
        <f t="shared" si="2"/>
        <v>-2.5034527687387209</v>
      </c>
      <c r="L63" s="36">
        <f t="shared" si="3"/>
        <v>6.1494047343070065E-3</v>
      </c>
      <c r="M63" s="36">
        <f t="shared" si="4"/>
        <v>0.10859595659757115</v>
      </c>
      <c r="N63" s="35">
        <v>0.6</v>
      </c>
      <c r="O63" s="31">
        <f t="shared" si="12"/>
        <v>0.24147793387225616</v>
      </c>
      <c r="P63" s="31">
        <f t="shared" si="6"/>
        <v>0.24147793387225616</v>
      </c>
      <c r="Q63" s="31">
        <f t="shared" si="7"/>
        <v>0.81900673900404808</v>
      </c>
      <c r="R63" s="36">
        <f t="shared" si="8"/>
        <v>0.49140404340242883</v>
      </c>
      <c r="S63" s="31">
        <f t="shared" si="9"/>
        <v>0</v>
      </c>
      <c r="T63" s="31">
        <f t="shared" si="14"/>
        <v>0.81900673900404808</v>
      </c>
      <c r="U63" s="31"/>
      <c r="V63" s="31"/>
      <c r="W63" s="31"/>
      <c r="X63" s="31"/>
      <c r="Y63" s="31"/>
    </row>
    <row r="64" spans="1:25" x14ac:dyDescent="0.25">
      <c r="A64" s="31">
        <v>47</v>
      </c>
      <c r="B64" s="31">
        <v>47</v>
      </c>
      <c r="C64" s="31">
        <v>60</v>
      </c>
      <c r="D64" s="35">
        <v>0.29786143716728997</v>
      </c>
      <c r="E64" s="35">
        <v>606.75</v>
      </c>
      <c r="F64" s="31">
        <v>6.25E-2</v>
      </c>
      <c r="G64" s="31">
        <v>760</v>
      </c>
      <c r="H64" s="36">
        <v>5.2845528455284556E-2</v>
      </c>
      <c r="I64" s="36">
        <f t="shared" si="0"/>
        <v>-3.2064457410175371</v>
      </c>
      <c r="J64" s="36">
        <f t="shared" si="1"/>
        <v>6.719282284660934E-4</v>
      </c>
      <c r="K64" s="36">
        <f t="shared" si="2"/>
        <v>-3.2749185908019034</v>
      </c>
      <c r="L64" s="36">
        <f t="shared" si="3"/>
        <v>5.2846213363981053E-4</v>
      </c>
      <c r="M64" s="36">
        <f t="shared" si="4"/>
        <v>7.3855686945499821E-3</v>
      </c>
      <c r="N64" s="35">
        <v>0.5</v>
      </c>
      <c r="O64" s="31">
        <f t="shared" si="12"/>
        <v>0.24266897793039194</v>
      </c>
      <c r="P64" s="31">
        <f t="shared" si="6"/>
        <v>0.24266897793039194</v>
      </c>
      <c r="Q64" s="31">
        <f t="shared" si="7"/>
        <v>0.98522886261090004</v>
      </c>
      <c r="R64" s="36">
        <f t="shared" si="8"/>
        <v>0.49261443130545002</v>
      </c>
      <c r="S64" s="31">
        <f t="shared" si="9"/>
        <v>0</v>
      </c>
      <c r="T64" s="31">
        <f t="shared" si="14"/>
        <v>0.98522886261090004</v>
      </c>
      <c r="U64" s="31"/>
      <c r="V64" s="31"/>
      <c r="W64" s="31"/>
      <c r="X64" s="31"/>
      <c r="Y64" s="31"/>
    </row>
    <row r="65" spans="1:25" x14ac:dyDescent="0.25">
      <c r="A65" s="31">
        <v>48</v>
      </c>
      <c r="B65" s="31">
        <v>48</v>
      </c>
      <c r="C65" s="31">
        <v>60</v>
      </c>
      <c r="D65" s="35">
        <v>0.304916742157748</v>
      </c>
      <c r="E65" s="35">
        <v>622.9</v>
      </c>
      <c r="F65" s="31">
        <v>6.25E-2</v>
      </c>
      <c r="G65" s="31">
        <v>760</v>
      </c>
      <c r="H65" s="36">
        <v>4.878048780487805E-2</v>
      </c>
      <c r="I65" s="36">
        <f t="shared" si="0"/>
        <v>-2.8749936885393113</v>
      </c>
      <c r="J65" s="36">
        <f t="shared" si="1"/>
        <v>2.0201778717971975E-3</v>
      </c>
      <c r="K65" s="36">
        <f t="shared" si="2"/>
        <v>-2.9423385308638124</v>
      </c>
      <c r="L65" s="36">
        <f t="shared" si="3"/>
        <v>1.6287180618408548E-3</v>
      </c>
      <c r="M65" s="36">
        <f t="shared" si="4"/>
        <v>2.4311181275399329E-2</v>
      </c>
      <c r="N65" s="35">
        <v>0.5</v>
      </c>
      <c r="O65" s="31">
        <f t="shared" si="12"/>
        <v>0.22627985225960601</v>
      </c>
      <c r="P65" s="31">
        <f t="shared" si="6"/>
        <v>0.22627985225960601</v>
      </c>
      <c r="Q65" s="31">
        <f t="shared" si="7"/>
        <v>0.95137763744920134</v>
      </c>
      <c r="R65" s="36">
        <f t="shared" si="8"/>
        <v>0.47568881872460067</v>
      </c>
      <c r="S65" s="31">
        <f t="shared" si="9"/>
        <v>0</v>
      </c>
      <c r="T65" s="31">
        <f t="shared" si="14"/>
        <v>0.95137763744920134</v>
      </c>
      <c r="U65" s="31"/>
      <c r="V65" s="31"/>
      <c r="W65" s="31"/>
      <c r="X65" s="31"/>
      <c r="Y65" s="31"/>
    </row>
    <row r="66" spans="1:25" x14ac:dyDescent="0.25">
      <c r="A66" s="31">
        <v>49</v>
      </c>
      <c r="B66" s="31">
        <v>49</v>
      </c>
      <c r="C66" s="31">
        <v>60</v>
      </c>
      <c r="D66" s="35">
        <v>0.30682325107518471</v>
      </c>
      <c r="E66" s="35">
        <v>628.85</v>
      </c>
      <c r="F66" s="31">
        <v>6.25E-2</v>
      </c>
      <c r="G66" s="31">
        <v>760</v>
      </c>
      <c r="H66" s="36">
        <v>4.4715447154471545E-2</v>
      </c>
      <c r="I66" s="36">
        <f t="shared" si="0"/>
        <v>-2.8440745246441761</v>
      </c>
      <c r="J66" s="36">
        <f t="shared" si="1"/>
        <v>2.2270314359874011E-3</v>
      </c>
      <c r="K66" s="36">
        <f t="shared" si="2"/>
        <v>-2.9089554531498263</v>
      </c>
      <c r="L66" s="36">
        <f t="shared" si="3"/>
        <v>1.8131926413814906E-3</v>
      </c>
      <c r="M66" s="36">
        <f t="shared" si="4"/>
        <v>2.6288126275527901E-2</v>
      </c>
      <c r="N66" s="35">
        <v>0.35</v>
      </c>
      <c r="O66" s="31">
        <f t="shared" si="12"/>
        <v>0.10478937719020856</v>
      </c>
      <c r="P66" s="31">
        <f t="shared" si="6"/>
        <v>0.10478937719020856</v>
      </c>
      <c r="Q66" s="31">
        <f t="shared" si="7"/>
        <v>0.92489106778420604</v>
      </c>
      <c r="R66" s="36">
        <f t="shared" si="8"/>
        <v>0.32371187372447208</v>
      </c>
      <c r="S66" s="31">
        <f t="shared" si="9"/>
        <v>0</v>
      </c>
      <c r="T66" s="31">
        <f t="shared" si="14"/>
        <v>0.92489106778420604</v>
      </c>
      <c r="U66" s="31"/>
      <c r="V66" s="31"/>
      <c r="W66" s="31"/>
      <c r="X66" s="31"/>
      <c r="Y66" s="31"/>
    </row>
    <row r="67" spans="1:25" x14ac:dyDescent="0.25">
      <c r="A67" s="31">
        <v>50</v>
      </c>
      <c r="B67" s="31">
        <v>50</v>
      </c>
      <c r="C67" s="31">
        <v>60</v>
      </c>
      <c r="D67" s="35">
        <v>0.30408139978312027</v>
      </c>
      <c r="E67" s="35">
        <v>620.54999999999995</v>
      </c>
      <c r="F67" s="31">
        <v>6.25E-2</v>
      </c>
      <c r="G67" s="31">
        <v>760</v>
      </c>
      <c r="H67" s="36">
        <v>4.065040650406504E-2</v>
      </c>
      <c r="I67" s="36">
        <f t="shared" ref="I67:I130" si="15">(LN(E67/G67)+(F67+(D67^2)/2)*H67)/(D67*H67^0.5)</f>
        <v>-3.2343228985202526</v>
      </c>
      <c r="J67" s="36">
        <f t="shared" ref="J67:J130" si="16">NORMSDIST(I67)</f>
        <v>6.0965757937936598E-4</v>
      </c>
      <c r="K67" s="36">
        <f t="shared" ref="K67:K130" si="17">I67-(D67*H67^(0.5))</f>
        <v>-3.2956316260299987</v>
      </c>
      <c r="L67" s="36">
        <f t="shared" ref="L67:L130" si="18">NORMSDIST(K67)</f>
        <v>4.9100344263531615E-4</v>
      </c>
      <c r="M67" s="36">
        <f t="shared" ref="M67:M130" si="19">(E67*J67)-(G67*(EXP(-F67*H67))*L67)</f>
        <v>6.107266888866536E-3</v>
      </c>
      <c r="N67" s="35">
        <v>0.5</v>
      </c>
      <c r="O67" s="31">
        <f t="shared" si="12"/>
        <v>0.24393003181998532</v>
      </c>
      <c r="P67" s="31">
        <f t="shared" ref="P67:P130" si="20">(N67-M67)^2</f>
        <v>0.24393003181998532</v>
      </c>
      <c r="Q67" s="31">
        <f t="shared" ref="Q67:Q130" si="21">ABS(N67-M67)/N67</f>
        <v>0.98778546622226693</v>
      </c>
      <c r="R67" s="36">
        <f t="shared" ref="R67:R130" si="22">N67-M67</f>
        <v>0.49389273311113346</v>
      </c>
      <c r="S67" s="31">
        <f t="shared" ref="S67:S130" si="23">IF(R67&lt;0,1,0)</f>
        <v>0</v>
      </c>
      <c r="T67" s="31">
        <f t="shared" si="14"/>
        <v>0.98778546622226693</v>
      </c>
      <c r="U67" s="31"/>
      <c r="V67" s="31"/>
      <c r="W67" s="31"/>
      <c r="X67" s="31"/>
      <c r="Y67" s="31"/>
    </row>
    <row r="68" spans="1:25" x14ac:dyDescent="0.25">
      <c r="A68" s="31">
        <v>51</v>
      </c>
      <c r="B68" s="31">
        <v>51</v>
      </c>
      <c r="C68" s="31">
        <v>60</v>
      </c>
      <c r="D68" s="35">
        <v>0.30454382169572303</v>
      </c>
      <c r="E68" s="35">
        <v>611.75</v>
      </c>
      <c r="F68" s="31">
        <v>6.25E-2</v>
      </c>
      <c r="G68" s="31">
        <v>760</v>
      </c>
      <c r="H68" s="36">
        <v>3.6585365853658534E-2</v>
      </c>
      <c r="I68" s="36">
        <f t="shared" si="15"/>
        <v>-3.6567870367930246</v>
      </c>
      <c r="J68" s="36">
        <f t="shared" si="16"/>
        <v>1.2769819682802839E-4</v>
      </c>
      <c r="K68" s="36">
        <f t="shared" si="17"/>
        <v>-3.7150380514391768</v>
      </c>
      <c r="L68" s="36">
        <f t="shared" si="18"/>
        <v>1.0158655915774466E-4</v>
      </c>
      <c r="M68" s="36">
        <f t="shared" si="19"/>
        <v>1.089922887291081E-3</v>
      </c>
      <c r="N68" s="35">
        <v>0.25</v>
      </c>
      <c r="O68" s="31">
        <f t="shared" si="12"/>
        <v>6.1956226488254697E-2</v>
      </c>
      <c r="P68" s="31">
        <f t="shared" si="20"/>
        <v>6.1956226488254697E-2</v>
      </c>
      <c r="Q68" s="31">
        <f t="shared" si="21"/>
        <v>0.99564030845083562</v>
      </c>
      <c r="R68" s="36">
        <f t="shared" si="22"/>
        <v>0.24891007711270891</v>
      </c>
      <c r="S68" s="31">
        <f t="shared" si="23"/>
        <v>0</v>
      </c>
      <c r="T68" s="31">
        <f t="shared" si="14"/>
        <v>0.99564030845083562</v>
      </c>
      <c r="U68" s="31"/>
      <c r="V68" s="31"/>
      <c r="W68" s="31"/>
      <c r="X68" s="31"/>
      <c r="Y68" s="31"/>
    </row>
    <row r="69" spans="1:25" x14ac:dyDescent="0.25">
      <c r="A69" s="31">
        <v>52</v>
      </c>
      <c r="B69" s="31">
        <v>52</v>
      </c>
      <c r="C69" s="31">
        <v>60</v>
      </c>
      <c r="D69" s="35">
        <v>0.30512285369892844</v>
      </c>
      <c r="E69" s="35">
        <v>600.20000000000005</v>
      </c>
      <c r="F69" s="31">
        <v>6.25E-2</v>
      </c>
      <c r="G69" s="31">
        <v>760</v>
      </c>
      <c r="H69" s="36">
        <v>3.2520325203252036E-2</v>
      </c>
      <c r="I69" s="36">
        <f t="shared" si="15"/>
        <v>-4.2255951833270897</v>
      </c>
      <c r="J69" s="36">
        <f t="shared" si="16"/>
        <v>1.1915503315905713E-5</v>
      </c>
      <c r="K69" s="36">
        <f t="shared" si="17"/>
        <v>-4.2806191857317692</v>
      </c>
      <c r="L69" s="36">
        <f t="shared" si="18"/>
        <v>9.3187020276425068E-6</v>
      </c>
      <c r="M69" s="36">
        <f t="shared" si="19"/>
        <v>8.3851673270082284E-5</v>
      </c>
      <c r="N69" s="35">
        <v>0.3</v>
      </c>
      <c r="O69" s="31">
        <f t="shared" si="12"/>
        <v>8.9949696027141063E-2</v>
      </c>
      <c r="P69" s="31">
        <f t="shared" si="20"/>
        <v>8.9949696027141063E-2</v>
      </c>
      <c r="Q69" s="31">
        <f t="shared" si="21"/>
        <v>0.99972049442243305</v>
      </c>
      <c r="R69" s="36">
        <f t="shared" si="22"/>
        <v>0.29991614832672991</v>
      </c>
      <c r="S69" s="31">
        <f t="shared" si="23"/>
        <v>0</v>
      </c>
      <c r="T69" s="31">
        <f t="shared" si="14"/>
        <v>0.99972049442243305</v>
      </c>
      <c r="U69" s="31"/>
      <c r="V69" s="31"/>
      <c r="W69" s="31"/>
      <c r="X69" s="31"/>
      <c r="Y69" s="31"/>
    </row>
    <row r="70" spans="1:25" x14ac:dyDescent="0.25">
      <c r="A70" s="31">
        <v>53</v>
      </c>
      <c r="B70" s="31">
        <v>53</v>
      </c>
      <c r="C70" s="31">
        <v>60</v>
      </c>
      <c r="D70" s="35">
        <v>0.30616746152386171</v>
      </c>
      <c r="E70" s="35">
        <v>574.95000000000005</v>
      </c>
      <c r="F70" s="31">
        <v>6.25E-2</v>
      </c>
      <c r="G70" s="31">
        <v>760</v>
      </c>
      <c r="H70" s="36">
        <v>2.8455284552845527E-2</v>
      </c>
      <c r="I70" s="36">
        <f t="shared" si="15"/>
        <v>-5.342539586465568</v>
      </c>
      <c r="J70" s="36">
        <f t="shared" si="16"/>
        <v>4.5826673558037147E-8</v>
      </c>
      <c r="K70" s="36">
        <f t="shared" si="17"/>
        <v>-5.3941860394274483</v>
      </c>
      <c r="L70" s="36">
        <f t="shared" si="18"/>
        <v>3.4417435265537774E-8</v>
      </c>
      <c r="M70" s="36">
        <f t="shared" si="19"/>
        <v>2.3727331938836008E-7</v>
      </c>
      <c r="N70" s="35">
        <v>0.2</v>
      </c>
      <c r="O70" s="31">
        <f t="shared" si="12"/>
        <v>3.9999905090728552E-2</v>
      </c>
      <c r="P70" s="31">
        <f t="shared" si="20"/>
        <v>3.9999905090728552E-2</v>
      </c>
      <c r="Q70" s="31">
        <f t="shared" si="21"/>
        <v>0.99999881363340315</v>
      </c>
      <c r="R70" s="36">
        <f t="shared" si="22"/>
        <v>0.19999976272668063</v>
      </c>
      <c r="S70" s="31">
        <f t="shared" si="23"/>
        <v>0</v>
      </c>
      <c r="T70" s="31">
        <f t="shared" si="14"/>
        <v>0.99999881363340315</v>
      </c>
      <c r="U70" s="31"/>
      <c r="V70" s="31"/>
      <c r="W70" s="31"/>
      <c r="X70" s="31"/>
      <c r="Y70" s="31"/>
    </row>
    <row r="71" spans="1:25" x14ac:dyDescent="0.25">
      <c r="A71" s="31">
        <v>54</v>
      </c>
      <c r="B71" s="31">
        <v>54</v>
      </c>
      <c r="C71" s="31">
        <v>60</v>
      </c>
      <c r="D71" s="35">
        <v>0.31159516889712863</v>
      </c>
      <c r="E71" s="35">
        <v>593</v>
      </c>
      <c r="F71" s="31">
        <v>6.25E-2</v>
      </c>
      <c r="G71" s="31">
        <v>760</v>
      </c>
      <c r="H71" s="36">
        <v>2.4390243902439025E-2</v>
      </c>
      <c r="I71" s="36">
        <f t="shared" si="15"/>
        <v>-5.0431673475537586</v>
      </c>
      <c r="J71" s="36">
        <f t="shared" si="16"/>
        <v>2.2894422910399585E-7</v>
      </c>
      <c r="K71" s="36">
        <f t="shared" si="17"/>
        <v>-5.0918303372667388</v>
      </c>
      <c r="L71" s="36">
        <f t="shared" si="18"/>
        <v>1.7731168357437249E-7</v>
      </c>
      <c r="M71" s="36">
        <f t="shared" si="19"/>
        <v>1.2123139224070863E-6</v>
      </c>
      <c r="N71" s="35">
        <v>0.2</v>
      </c>
      <c r="O71" s="31">
        <f t="shared" si="12"/>
        <v>3.9999515075900743E-2</v>
      </c>
      <c r="P71" s="31">
        <f t="shared" si="20"/>
        <v>3.9999515075900743E-2</v>
      </c>
      <c r="Q71" s="31">
        <f t="shared" si="21"/>
        <v>0.99999393843038797</v>
      </c>
      <c r="R71" s="36">
        <f t="shared" si="22"/>
        <v>0.19999878768607759</v>
      </c>
      <c r="S71" s="31">
        <f t="shared" si="23"/>
        <v>0</v>
      </c>
      <c r="T71" s="31">
        <f t="shared" si="14"/>
        <v>0.99999393843038797</v>
      </c>
      <c r="U71" s="31"/>
      <c r="V71" s="31"/>
      <c r="W71" s="31"/>
      <c r="X71" s="31"/>
      <c r="Y71" s="31"/>
    </row>
    <row r="72" spans="1:25" x14ac:dyDescent="0.25">
      <c r="A72" s="31">
        <v>55</v>
      </c>
      <c r="B72" s="31">
        <v>55</v>
      </c>
      <c r="C72" s="31">
        <v>60</v>
      </c>
      <c r="D72" s="35">
        <v>0.3147263266190069</v>
      </c>
      <c r="E72" s="35">
        <v>582.25</v>
      </c>
      <c r="F72" s="31">
        <v>6.25E-2</v>
      </c>
      <c r="G72" s="31">
        <v>760</v>
      </c>
      <c r="H72" s="36">
        <v>2.032520325203252E-2</v>
      </c>
      <c r="I72" s="36">
        <f t="shared" si="15"/>
        <v>-5.8868941607424041</v>
      </c>
      <c r="J72" s="36">
        <f t="shared" si="16"/>
        <v>1.9676026998371841E-9</v>
      </c>
      <c r="K72" s="36">
        <f t="shared" si="17"/>
        <v>-5.9317635875351913</v>
      </c>
      <c r="L72" s="36">
        <f t="shared" si="18"/>
        <v>1.4984897367077917E-9</v>
      </c>
      <c r="M72" s="36">
        <f t="shared" si="19"/>
        <v>8.2302662257923819E-9</v>
      </c>
      <c r="N72" s="35">
        <v>0.2</v>
      </c>
      <c r="O72" s="31">
        <f t="shared" si="12"/>
        <v>3.9999996707893587E-2</v>
      </c>
      <c r="P72" s="31">
        <f t="shared" si="20"/>
        <v>3.9999996707893587E-2</v>
      </c>
      <c r="Q72" s="31">
        <f t="shared" si="21"/>
        <v>0.99999995884866888</v>
      </c>
      <c r="R72" s="36">
        <f t="shared" si="22"/>
        <v>0.19999999176973379</v>
      </c>
      <c r="S72" s="31">
        <f t="shared" si="23"/>
        <v>0</v>
      </c>
      <c r="T72" s="31">
        <f t="shared" si="14"/>
        <v>0.99999995884866888</v>
      </c>
      <c r="U72" s="31"/>
      <c r="V72" s="31"/>
      <c r="W72" s="31"/>
      <c r="X72" s="31"/>
      <c r="Y72" s="31"/>
    </row>
    <row r="73" spans="1:25" x14ac:dyDescent="0.25">
      <c r="A73" s="31">
        <v>56</v>
      </c>
      <c r="B73" s="31">
        <v>56</v>
      </c>
      <c r="C73" s="31">
        <v>60</v>
      </c>
      <c r="D73" s="35">
        <v>0.31466010653588083</v>
      </c>
      <c r="E73" s="35">
        <v>580.9</v>
      </c>
      <c r="F73" s="31">
        <v>6.25E-2</v>
      </c>
      <c r="G73" s="31">
        <v>760</v>
      </c>
      <c r="H73" s="36">
        <v>1.6260162601626018E-2</v>
      </c>
      <c r="I73" s="36">
        <f t="shared" si="15"/>
        <v>-6.6523437023452798</v>
      </c>
      <c r="J73" s="36">
        <f t="shared" si="16"/>
        <v>1.4423104444340082E-11</v>
      </c>
      <c r="K73" s="36">
        <f t="shared" si="17"/>
        <v>-6.6924676936367415</v>
      </c>
      <c r="L73" s="36">
        <f t="shared" si="18"/>
        <v>1.0971910225342965E-11</v>
      </c>
      <c r="M73" s="36">
        <f t="shared" si="19"/>
        <v>4.8199535503687641E-11</v>
      </c>
      <c r="N73" s="35">
        <v>0.15</v>
      </c>
      <c r="O73" s="31">
        <f t="shared" si="12"/>
        <v>2.2499999985540139E-2</v>
      </c>
      <c r="P73" s="31">
        <f t="shared" si="20"/>
        <v>2.2499999985540139E-2</v>
      </c>
      <c r="Q73" s="31">
        <f t="shared" si="21"/>
        <v>0.99999999967866982</v>
      </c>
      <c r="R73" s="36">
        <f t="shared" si="22"/>
        <v>0.14999999995180047</v>
      </c>
      <c r="S73" s="31">
        <f t="shared" si="23"/>
        <v>0</v>
      </c>
      <c r="T73" s="31">
        <f t="shared" si="14"/>
        <v>0.99999999967866982</v>
      </c>
      <c r="U73" s="31"/>
      <c r="V73" s="31"/>
      <c r="W73" s="31"/>
      <c r="X73" s="31"/>
      <c r="Y73" s="31"/>
    </row>
    <row r="74" spans="1:25" x14ac:dyDescent="0.25">
      <c r="A74" s="31">
        <v>57</v>
      </c>
      <c r="B74" s="31">
        <v>57</v>
      </c>
      <c r="C74" s="31">
        <v>60</v>
      </c>
      <c r="D74" s="35">
        <v>0.31466214744317239</v>
      </c>
      <c r="E74" s="35">
        <v>566.5</v>
      </c>
      <c r="F74" s="31">
        <v>6.25E-2</v>
      </c>
      <c r="G74" s="31">
        <v>760</v>
      </c>
      <c r="H74" s="36">
        <v>1.2195121951219513E-2</v>
      </c>
      <c r="I74" s="36">
        <f t="shared" si="15"/>
        <v>-8.4168929516733471</v>
      </c>
      <c r="J74" s="36">
        <f t="shared" si="16"/>
        <v>1.9330031902203488E-17</v>
      </c>
      <c r="K74" s="36">
        <f t="shared" si="17"/>
        <v>-8.4516415728134842</v>
      </c>
      <c r="L74" s="36">
        <f t="shared" si="18"/>
        <v>1.4361762401164743E-17</v>
      </c>
      <c r="M74" s="36">
        <f t="shared" si="19"/>
        <v>4.3839791634348195E-17</v>
      </c>
      <c r="N74" s="35">
        <v>0.15</v>
      </c>
      <c r="O74" s="31">
        <f t="shared" si="12"/>
        <v>2.2499999999999982E-2</v>
      </c>
      <c r="P74" s="31">
        <f t="shared" si="20"/>
        <v>2.2499999999999982E-2</v>
      </c>
      <c r="Q74" s="31">
        <f t="shared" si="21"/>
        <v>0.99999999999999967</v>
      </c>
      <c r="R74" s="36">
        <f t="shared" si="22"/>
        <v>0.14999999999999994</v>
      </c>
      <c r="S74" s="31">
        <f t="shared" si="23"/>
        <v>0</v>
      </c>
      <c r="T74" s="31">
        <f t="shared" si="14"/>
        <v>0.99999999999999967</v>
      </c>
      <c r="U74" s="31"/>
      <c r="V74" s="31"/>
      <c r="W74" s="31"/>
      <c r="X74" s="31"/>
      <c r="Y74" s="31"/>
    </row>
    <row r="75" spans="1:25" x14ac:dyDescent="0.25">
      <c r="A75" s="31">
        <v>58</v>
      </c>
      <c r="B75" s="31">
        <v>58</v>
      </c>
      <c r="C75" s="31">
        <v>60</v>
      </c>
      <c r="D75" s="35">
        <v>0.30910723273585339</v>
      </c>
      <c r="E75" s="35">
        <v>581.54999999999995</v>
      </c>
      <c r="F75" s="31">
        <v>6.25E-2</v>
      </c>
      <c r="G75" s="31">
        <v>760</v>
      </c>
      <c r="H75" s="36">
        <v>8.130081300813009E-3</v>
      </c>
      <c r="I75" s="36">
        <f t="shared" si="15"/>
        <v>-9.5698917615799299</v>
      </c>
      <c r="J75" s="36">
        <f t="shared" si="16"/>
        <v>5.3508826403111293E-22</v>
      </c>
      <c r="K75" s="36">
        <f t="shared" si="17"/>
        <v>-9.5977630221413293</v>
      </c>
      <c r="L75" s="36">
        <f t="shared" si="18"/>
        <v>4.0849118458952346E-22</v>
      </c>
      <c r="M75" s="36">
        <f t="shared" si="19"/>
        <v>8.8499024783088255E-22</v>
      </c>
      <c r="N75" s="35">
        <v>0.05</v>
      </c>
      <c r="O75" s="31">
        <f t="shared" si="12"/>
        <v>2.5000000000000005E-3</v>
      </c>
      <c r="P75" s="31">
        <f t="shared" si="20"/>
        <v>2.5000000000000005E-3</v>
      </c>
      <c r="Q75" s="31">
        <f t="shared" si="21"/>
        <v>1</v>
      </c>
      <c r="R75" s="36">
        <f t="shared" si="22"/>
        <v>0.05</v>
      </c>
      <c r="S75" s="31">
        <f t="shared" si="23"/>
        <v>0</v>
      </c>
      <c r="T75" s="31">
        <f t="shared" si="14"/>
        <v>1</v>
      </c>
      <c r="U75" s="31"/>
      <c r="V75" s="31"/>
      <c r="W75" s="31"/>
      <c r="X75" s="31"/>
      <c r="Y75" s="31"/>
    </row>
    <row r="76" spans="1:25" x14ac:dyDescent="0.25">
      <c r="A76" s="31">
        <v>59</v>
      </c>
      <c r="B76" s="31">
        <v>59</v>
      </c>
      <c r="C76" s="31">
        <v>60</v>
      </c>
      <c r="D76" s="35">
        <v>0.31005298975119783</v>
      </c>
      <c r="E76" s="35">
        <v>590</v>
      </c>
      <c r="F76" s="31">
        <v>6.25E-2</v>
      </c>
      <c r="G76" s="31">
        <v>760</v>
      </c>
      <c r="H76" s="36">
        <v>4.0650406504065045E-3</v>
      </c>
      <c r="I76" s="36">
        <f t="shared" si="15"/>
        <v>-12.785469369701483</v>
      </c>
      <c r="J76" s="36">
        <f t="shared" si="16"/>
        <v>9.8832917701366145E-38</v>
      </c>
      <c r="K76" s="36">
        <f t="shared" si="17"/>
        <v>-12.805237626309586</v>
      </c>
      <c r="L76" s="36">
        <f t="shared" si="18"/>
        <v>7.6627978003928113E-38</v>
      </c>
      <c r="M76" s="36">
        <f t="shared" si="19"/>
        <v>8.8952334063323761E-38</v>
      </c>
      <c r="N76" s="35">
        <v>0.05</v>
      </c>
      <c r="O76" s="31">
        <f t="shared" si="12"/>
        <v>2.5000000000000005E-3</v>
      </c>
      <c r="P76" s="31">
        <f t="shared" si="20"/>
        <v>2.5000000000000005E-3</v>
      </c>
      <c r="Q76" s="31">
        <f t="shared" si="21"/>
        <v>1</v>
      </c>
      <c r="R76" s="36">
        <f t="shared" si="22"/>
        <v>0.05</v>
      </c>
      <c r="S76" s="31">
        <f t="shared" si="23"/>
        <v>0</v>
      </c>
      <c r="T76" s="31">
        <f t="shared" si="14"/>
        <v>1</v>
      </c>
      <c r="U76" s="31"/>
      <c r="V76" s="31"/>
      <c r="W76" s="31"/>
      <c r="X76" s="31"/>
      <c r="Y76" s="31"/>
    </row>
    <row r="77" spans="1:25" x14ac:dyDescent="0.25">
      <c r="A77" s="31">
        <f>$A$76+B77</f>
        <v>60</v>
      </c>
      <c r="B77" s="31">
        <v>1</v>
      </c>
      <c r="C77" s="31">
        <v>19</v>
      </c>
      <c r="D77" s="35">
        <v>0.31218550643449738</v>
      </c>
      <c r="E77" s="35">
        <v>578.79999999999995</v>
      </c>
      <c r="F77" s="31">
        <v>6.25E-2</v>
      </c>
      <c r="G77" s="31">
        <v>600</v>
      </c>
      <c r="H77" s="36">
        <v>7.3170731707317069E-2</v>
      </c>
      <c r="I77" s="36">
        <f t="shared" si="15"/>
        <v>-0.32960397008108167</v>
      </c>
      <c r="J77" s="36">
        <f t="shared" si="16"/>
        <v>0.37084961120408844</v>
      </c>
      <c r="K77" s="36">
        <f t="shared" si="17"/>
        <v>-0.41405042754165983</v>
      </c>
      <c r="L77" s="36">
        <f t="shared" si="18"/>
        <v>0.33941858816788273</v>
      </c>
      <c r="M77" s="36">
        <f t="shared" si="19"/>
        <v>11.925807229746709</v>
      </c>
      <c r="N77" s="35">
        <v>12.75</v>
      </c>
      <c r="O77" s="31">
        <f t="shared" si="12"/>
        <v>0.6792937225377933</v>
      </c>
      <c r="P77" s="31">
        <f t="shared" si="20"/>
        <v>0.6792937225377933</v>
      </c>
      <c r="Q77" s="31">
        <f t="shared" si="21"/>
        <v>6.4642570215944356E-2</v>
      </c>
      <c r="R77" s="36">
        <f t="shared" si="22"/>
        <v>0.82419277025329052</v>
      </c>
      <c r="S77" s="31">
        <f t="shared" si="23"/>
        <v>0</v>
      </c>
      <c r="T77" s="31">
        <f t="shared" si="14"/>
        <v>6.4642570215944356E-2</v>
      </c>
      <c r="U77" s="31"/>
      <c r="V77" s="31"/>
      <c r="W77" s="31"/>
      <c r="X77" s="31"/>
      <c r="Y77" s="31"/>
    </row>
    <row r="78" spans="1:25" x14ac:dyDescent="0.25">
      <c r="A78" s="31">
        <f t="shared" ref="A78:A141" si="24">$A$76+B78</f>
        <v>60</v>
      </c>
      <c r="B78" s="31">
        <v>1</v>
      </c>
      <c r="C78" s="31">
        <v>43</v>
      </c>
      <c r="D78" s="35">
        <v>0.31218550643449738</v>
      </c>
      <c r="E78" s="35">
        <v>578.79999999999995</v>
      </c>
      <c r="F78" s="31">
        <v>6.25E-2</v>
      </c>
      <c r="G78" s="31">
        <v>600</v>
      </c>
      <c r="H78" s="36">
        <v>0.17073170731707318</v>
      </c>
      <c r="I78" s="36">
        <f t="shared" si="15"/>
        <v>-0.13165091480180938</v>
      </c>
      <c r="J78" s="36">
        <f t="shared" si="16"/>
        <v>0.44763020589182978</v>
      </c>
      <c r="K78" s="36">
        <f t="shared" si="17"/>
        <v>-0.26064500929646528</v>
      </c>
      <c r="L78" s="36">
        <f t="shared" si="18"/>
        <v>0.39718313831531143</v>
      </c>
      <c r="M78" s="36">
        <f t="shared" si="19"/>
        <v>23.307901615930604</v>
      </c>
      <c r="N78" s="35">
        <v>25.45</v>
      </c>
      <c r="O78" s="31">
        <f t="shared" si="12"/>
        <v>4.5885854870327165</v>
      </c>
      <c r="P78" s="31">
        <f t="shared" si="20"/>
        <v>4.5885854870327165</v>
      </c>
      <c r="Q78" s="31">
        <f t="shared" si="21"/>
        <v>8.4168895248306314E-2</v>
      </c>
      <c r="R78" s="36">
        <f t="shared" si="22"/>
        <v>2.1420983840693957</v>
      </c>
      <c r="S78" s="31">
        <f t="shared" si="23"/>
        <v>0</v>
      </c>
      <c r="T78" s="31">
        <f t="shared" si="14"/>
        <v>8.4168895248306314E-2</v>
      </c>
      <c r="U78" s="31"/>
      <c r="V78" s="31"/>
      <c r="W78" s="31"/>
      <c r="X78" s="31"/>
      <c r="Y78" s="31"/>
    </row>
    <row r="79" spans="1:25" x14ac:dyDescent="0.25">
      <c r="A79" s="31">
        <f t="shared" si="24"/>
        <v>61</v>
      </c>
      <c r="B79" s="31">
        <v>2</v>
      </c>
      <c r="C79" s="31">
        <v>19</v>
      </c>
      <c r="D79" s="35">
        <v>0.31284220660059103</v>
      </c>
      <c r="E79" s="35">
        <v>579.70000000000005</v>
      </c>
      <c r="F79" s="31">
        <v>6.25E-2</v>
      </c>
      <c r="G79" s="31">
        <v>600</v>
      </c>
      <c r="H79" s="36">
        <v>6.910569105691057E-2</v>
      </c>
      <c r="I79" s="36">
        <f t="shared" si="15"/>
        <v>-0.32488057174735718</v>
      </c>
      <c r="J79" s="36">
        <f t="shared" si="16"/>
        <v>0.37263573074299755</v>
      </c>
      <c r="K79" s="36">
        <f t="shared" si="17"/>
        <v>-0.40712041002348937</v>
      </c>
      <c r="L79" s="36">
        <f t="shared" si="18"/>
        <v>0.341959776835911</v>
      </c>
      <c r="M79" s="36">
        <f t="shared" si="19"/>
        <v>11.725332268920511</v>
      </c>
      <c r="N79" s="35">
        <v>12.6</v>
      </c>
      <c r="O79" s="31">
        <f t="shared" si="12"/>
        <v>0.76504363979174139</v>
      </c>
      <c r="P79" s="31">
        <f t="shared" si="20"/>
        <v>0.76504363979174139</v>
      </c>
      <c r="Q79" s="31">
        <f t="shared" si="21"/>
        <v>6.9418073895197538E-2</v>
      </c>
      <c r="R79" s="36">
        <f t="shared" si="22"/>
        <v>0.87466773107948903</v>
      </c>
      <c r="S79" s="31">
        <f t="shared" si="23"/>
        <v>0</v>
      </c>
      <c r="T79" s="31">
        <f t="shared" si="14"/>
        <v>6.9418073895197538E-2</v>
      </c>
      <c r="U79" s="31"/>
      <c r="V79" s="31"/>
      <c r="W79" s="31"/>
      <c r="X79" s="31"/>
      <c r="Y79" s="31"/>
    </row>
    <row r="80" spans="1:25" x14ac:dyDescent="0.25">
      <c r="A80" s="31">
        <f t="shared" si="24"/>
        <v>61</v>
      </c>
      <c r="B80" s="31">
        <v>2</v>
      </c>
      <c r="C80" s="31">
        <v>43</v>
      </c>
      <c r="D80" s="35">
        <v>0.31284220660059103</v>
      </c>
      <c r="E80" s="35">
        <v>579.70000000000005</v>
      </c>
      <c r="F80" s="31">
        <v>6.25E-2</v>
      </c>
      <c r="G80" s="31">
        <v>600</v>
      </c>
      <c r="H80" s="36">
        <v>0.16666666666666666</v>
      </c>
      <c r="I80" s="36">
        <f t="shared" si="15"/>
        <v>-0.12407408271120204</v>
      </c>
      <c r="J80" s="36">
        <f t="shared" si="16"/>
        <v>0.45062830928627357</v>
      </c>
      <c r="K80" s="36">
        <f t="shared" si="17"/>
        <v>-0.25179137874083601</v>
      </c>
      <c r="L80" s="36">
        <f t="shared" si="18"/>
        <v>0.40060116072414226</v>
      </c>
      <c r="M80" s="36">
        <f t="shared" si="19"/>
        <v>23.359296472431623</v>
      </c>
      <c r="N80" s="35">
        <v>25.4</v>
      </c>
      <c r="O80" s="31">
        <f t="shared" si="12"/>
        <v>4.1644708874300109</v>
      </c>
      <c r="P80" s="31">
        <f t="shared" si="20"/>
        <v>4.1644708874300109</v>
      </c>
      <c r="Q80" s="31">
        <f t="shared" si="21"/>
        <v>8.034265856568408E-2</v>
      </c>
      <c r="R80" s="36">
        <f t="shared" si="22"/>
        <v>2.0407035275683754</v>
      </c>
      <c r="S80" s="31">
        <f t="shared" si="23"/>
        <v>0</v>
      </c>
      <c r="T80" s="31">
        <f t="shared" si="14"/>
        <v>8.034265856568408E-2</v>
      </c>
      <c r="U80" s="31"/>
      <c r="V80" s="31"/>
      <c r="W80" s="31"/>
      <c r="X80" s="31"/>
      <c r="Y80" s="31"/>
    </row>
    <row r="81" spans="1:25" x14ac:dyDescent="0.25">
      <c r="A81" s="31">
        <f t="shared" si="24"/>
        <v>62</v>
      </c>
      <c r="B81" s="31">
        <v>3</v>
      </c>
      <c r="C81" s="31">
        <v>19</v>
      </c>
      <c r="D81" s="35">
        <v>0.31277221860837434</v>
      </c>
      <c r="E81" s="35">
        <v>560.54999999999995</v>
      </c>
      <c r="F81" s="31">
        <v>6.25E-2</v>
      </c>
      <c r="G81" s="31">
        <v>600</v>
      </c>
      <c r="H81" s="36">
        <v>6.5040650406504072E-2</v>
      </c>
      <c r="I81" s="36">
        <f t="shared" si="15"/>
        <v>-0.76178360051328975</v>
      </c>
      <c r="J81" s="36">
        <f t="shared" si="16"/>
        <v>0.22309458487760062</v>
      </c>
      <c r="K81" s="36">
        <f t="shared" si="17"/>
        <v>-0.84155011374443189</v>
      </c>
      <c r="L81" s="36">
        <f t="shared" si="18"/>
        <v>0.20001991143964742</v>
      </c>
      <c r="M81" s="36">
        <f t="shared" si="19"/>
        <v>5.5305859020778314</v>
      </c>
      <c r="N81" s="35">
        <v>7.75</v>
      </c>
      <c r="O81" s="31">
        <f t="shared" si="12"/>
        <v>4.9257989380556735</v>
      </c>
      <c r="P81" s="31">
        <f t="shared" si="20"/>
        <v>4.9257989380556735</v>
      </c>
      <c r="Q81" s="31">
        <f t="shared" si="21"/>
        <v>0.28637601263511853</v>
      </c>
      <c r="R81" s="36">
        <f t="shared" si="22"/>
        <v>2.2194140979221686</v>
      </c>
      <c r="S81" s="31">
        <f t="shared" si="23"/>
        <v>0</v>
      </c>
      <c r="T81" s="31">
        <f t="shared" si="14"/>
        <v>0.28637601263511853</v>
      </c>
      <c r="U81" s="31"/>
      <c r="V81" s="31"/>
      <c r="W81" s="31"/>
      <c r="X81" s="31"/>
      <c r="Y81" s="31"/>
    </row>
    <row r="82" spans="1:25" x14ac:dyDescent="0.25">
      <c r="A82" s="31">
        <f t="shared" si="24"/>
        <v>62</v>
      </c>
      <c r="B82" s="31">
        <v>3</v>
      </c>
      <c r="C82" s="31">
        <v>43</v>
      </c>
      <c r="D82" s="35">
        <v>0.31277221860837434</v>
      </c>
      <c r="E82" s="35">
        <v>560.54999999999995</v>
      </c>
      <c r="F82" s="31">
        <v>6.25E-2</v>
      </c>
      <c r="G82" s="31">
        <v>600</v>
      </c>
      <c r="H82" s="36">
        <v>0.16260162601626016</v>
      </c>
      <c r="I82" s="36">
        <f t="shared" si="15"/>
        <v>-0.39561111728409226</v>
      </c>
      <c r="J82" s="36">
        <f t="shared" si="16"/>
        <v>0.34619596722344392</v>
      </c>
      <c r="K82" s="36">
        <f t="shared" si="17"/>
        <v>-0.52173304869427528</v>
      </c>
      <c r="L82" s="36">
        <f t="shared" si="18"/>
        <v>0.30092810541061743</v>
      </c>
      <c r="M82" s="36">
        <f t="shared" si="19"/>
        <v>15.328921338959475</v>
      </c>
      <c r="N82" s="35">
        <v>25.4</v>
      </c>
      <c r="O82" s="31">
        <f t="shared" si="12"/>
        <v>101.42662539686579</v>
      </c>
      <c r="P82" s="31">
        <f t="shared" si="20"/>
        <v>101.42662539686579</v>
      </c>
      <c r="Q82" s="31">
        <f t="shared" si="21"/>
        <v>0.39649915988348522</v>
      </c>
      <c r="R82" s="36">
        <f t="shared" si="22"/>
        <v>10.071078661040524</v>
      </c>
      <c r="S82" s="31">
        <f t="shared" si="23"/>
        <v>0</v>
      </c>
      <c r="T82" s="31">
        <f t="shared" si="14"/>
        <v>0.39649915988348522</v>
      </c>
      <c r="U82" s="31"/>
      <c r="V82" s="31"/>
      <c r="W82" s="31"/>
      <c r="X82" s="31"/>
      <c r="Y82" s="31"/>
    </row>
    <row r="83" spans="1:25" x14ac:dyDescent="0.25">
      <c r="A83" s="31">
        <f t="shared" si="24"/>
        <v>63</v>
      </c>
      <c r="B83" s="31">
        <v>4</v>
      </c>
      <c r="C83" s="31">
        <v>19</v>
      </c>
      <c r="D83" s="35">
        <v>0.31550450867035607</v>
      </c>
      <c r="E83" s="35">
        <v>580.45000000000005</v>
      </c>
      <c r="F83" s="31">
        <v>6.25E-2</v>
      </c>
      <c r="G83" s="31">
        <v>600</v>
      </c>
      <c r="H83" s="36">
        <v>6.097560975609756E-2</v>
      </c>
      <c r="I83" s="36">
        <f t="shared" si="15"/>
        <v>-0.33732181722861032</v>
      </c>
      <c r="J83" s="36">
        <f t="shared" si="16"/>
        <v>0.3679371573682283</v>
      </c>
      <c r="K83" s="36">
        <f t="shared" si="17"/>
        <v>-0.41523010250113479</v>
      </c>
      <c r="L83" s="36">
        <f t="shared" si="18"/>
        <v>0.33898673209611246</v>
      </c>
      <c r="M83" s="36">
        <f t="shared" si="19"/>
        <v>10.950730726305693</v>
      </c>
      <c r="N83" s="35">
        <v>11.75</v>
      </c>
      <c r="O83" s="31">
        <f t="shared" si="12"/>
        <v>0.63883137187182504</v>
      </c>
      <c r="P83" s="31">
        <f t="shared" si="20"/>
        <v>0.63883137187182504</v>
      </c>
      <c r="Q83" s="31">
        <f t="shared" si="21"/>
        <v>6.8022916910153788E-2</v>
      </c>
      <c r="R83" s="36">
        <f t="shared" si="22"/>
        <v>0.799269273694307</v>
      </c>
      <c r="S83" s="31">
        <f t="shared" si="23"/>
        <v>0</v>
      </c>
      <c r="T83" s="31">
        <f t="shared" si="14"/>
        <v>6.8022916910153788E-2</v>
      </c>
      <c r="U83" s="31"/>
      <c r="V83" s="31"/>
      <c r="W83" s="31"/>
      <c r="X83" s="31"/>
      <c r="Y83" s="31"/>
    </row>
    <row r="84" spans="1:25" x14ac:dyDescent="0.25">
      <c r="A84" s="31">
        <f t="shared" si="24"/>
        <v>63</v>
      </c>
      <c r="B84" s="31">
        <v>4</v>
      </c>
      <c r="C84" s="31">
        <v>43</v>
      </c>
      <c r="D84" s="35">
        <v>0.31550450867035607</v>
      </c>
      <c r="E84" s="35">
        <v>580.45000000000005</v>
      </c>
      <c r="F84" s="31">
        <v>6.25E-2</v>
      </c>
      <c r="G84" s="31">
        <v>600</v>
      </c>
      <c r="H84" s="36">
        <v>0.15853658536585366</v>
      </c>
      <c r="I84" s="36">
        <f t="shared" si="15"/>
        <v>-0.12200633440815391</v>
      </c>
      <c r="J84" s="36">
        <f t="shared" si="16"/>
        <v>0.45144700080982147</v>
      </c>
      <c r="K84" s="36">
        <f t="shared" si="17"/>
        <v>-0.24762966972716671</v>
      </c>
      <c r="L84" s="36">
        <f t="shared" si="18"/>
        <v>0.40221047621508066</v>
      </c>
      <c r="M84" s="36">
        <f t="shared" si="19"/>
        <v>23.095508654482217</v>
      </c>
      <c r="N84" s="35">
        <v>26.95</v>
      </c>
      <c r="O84" s="31">
        <f t="shared" si="12"/>
        <v>14.857103532671488</v>
      </c>
      <c r="P84" s="31">
        <f t="shared" si="20"/>
        <v>14.857103532671488</v>
      </c>
      <c r="Q84" s="31">
        <f t="shared" si="21"/>
        <v>0.14302379760733888</v>
      </c>
      <c r="R84" s="36">
        <f t="shared" si="22"/>
        <v>3.8544913455177827</v>
      </c>
      <c r="S84" s="31">
        <f t="shared" si="23"/>
        <v>0</v>
      </c>
      <c r="T84" s="31">
        <f t="shared" si="14"/>
        <v>0.14302379760733888</v>
      </c>
      <c r="U84" s="31"/>
      <c r="V84" s="31"/>
      <c r="W84" s="31"/>
      <c r="X84" s="31"/>
      <c r="Y84" s="31"/>
    </row>
    <row r="85" spans="1:25" x14ac:dyDescent="0.25">
      <c r="A85" s="31">
        <f t="shared" si="24"/>
        <v>64</v>
      </c>
      <c r="B85" s="31">
        <v>5</v>
      </c>
      <c r="C85" s="31">
        <v>19</v>
      </c>
      <c r="D85" s="35">
        <v>0.3195591488615836</v>
      </c>
      <c r="E85" s="35">
        <v>587.20000000000005</v>
      </c>
      <c r="F85" s="31">
        <v>6.25E-2</v>
      </c>
      <c r="G85" s="31">
        <v>600</v>
      </c>
      <c r="H85" s="36">
        <v>5.6910569105691054E-2</v>
      </c>
      <c r="I85" s="36">
        <f t="shared" si="15"/>
        <v>-0.19809407264379061</v>
      </c>
      <c r="J85" s="36">
        <f t="shared" si="16"/>
        <v>0.42148573114405791</v>
      </c>
      <c r="K85" s="36">
        <f t="shared" si="17"/>
        <v>-0.27432789925574985</v>
      </c>
      <c r="L85" s="36">
        <f t="shared" si="18"/>
        <v>0.39191632304592056</v>
      </c>
      <c r="M85" s="36">
        <f t="shared" si="19"/>
        <v>13.181548537238342</v>
      </c>
      <c r="N85" s="35">
        <v>13.45</v>
      </c>
      <c r="O85" s="31">
        <f t="shared" si="12"/>
        <v>7.2066187858873434E-2</v>
      </c>
      <c r="P85" s="31">
        <f t="shared" si="20"/>
        <v>7.2066187858873434E-2</v>
      </c>
      <c r="Q85" s="31">
        <f t="shared" si="21"/>
        <v>1.9959216562205E-2</v>
      </c>
      <c r="R85" s="36">
        <f t="shared" si="22"/>
        <v>0.26845146276165721</v>
      </c>
      <c r="S85" s="31">
        <f t="shared" si="23"/>
        <v>0</v>
      </c>
      <c r="T85" s="31">
        <f t="shared" si="14"/>
        <v>1.9959216562205E-2</v>
      </c>
      <c r="U85" s="31"/>
      <c r="V85" s="31"/>
      <c r="W85" s="31"/>
      <c r="X85" s="31"/>
      <c r="Y85" s="31"/>
    </row>
    <row r="86" spans="1:25" x14ac:dyDescent="0.25">
      <c r="A86" s="31">
        <f t="shared" si="24"/>
        <v>64</v>
      </c>
      <c r="B86" s="31">
        <v>5</v>
      </c>
      <c r="C86" s="31">
        <v>43</v>
      </c>
      <c r="D86" s="35">
        <v>0.3195591488615836</v>
      </c>
      <c r="E86" s="35">
        <v>587.20000000000005</v>
      </c>
      <c r="F86" s="31">
        <v>6.25E-2</v>
      </c>
      <c r="G86" s="31">
        <v>600</v>
      </c>
      <c r="H86" s="36">
        <v>0.15447154471544716</v>
      </c>
      <c r="I86" s="36">
        <f t="shared" si="15"/>
        <v>-3.202763452946035E-2</v>
      </c>
      <c r="J86" s="36">
        <f t="shared" si="16"/>
        <v>0.48722500651512596</v>
      </c>
      <c r="K86" s="36">
        <f t="shared" si="17"/>
        <v>-0.15762354556284608</v>
      </c>
      <c r="L86" s="36">
        <f t="shared" si="18"/>
        <v>0.43737672441620234</v>
      </c>
      <c r="M86" s="36">
        <f t="shared" si="19"/>
        <v>26.193882913385664</v>
      </c>
      <c r="N86" s="35">
        <v>28.1</v>
      </c>
      <c r="O86" s="31">
        <f t="shared" si="12"/>
        <v>3.6332823478831284</v>
      </c>
      <c r="P86" s="31">
        <f t="shared" si="20"/>
        <v>3.6332823478831284</v>
      </c>
      <c r="Q86" s="31">
        <f t="shared" si="21"/>
        <v>6.7833348278090289E-2</v>
      </c>
      <c r="R86" s="36">
        <f t="shared" si="22"/>
        <v>1.9061170866143371</v>
      </c>
      <c r="S86" s="31">
        <f t="shared" si="23"/>
        <v>0</v>
      </c>
      <c r="T86" s="31">
        <f t="shared" si="14"/>
        <v>6.7833348278090289E-2</v>
      </c>
      <c r="U86" s="31"/>
      <c r="V86" s="31"/>
      <c r="W86" s="31"/>
      <c r="X86" s="31"/>
      <c r="Y86" s="31"/>
    </row>
    <row r="87" spans="1:25" x14ac:dyDescent="0.25">
      <c r="A87" s="31">
        <f t="shared" si="24"/>
        <v>65</v>
      </c>
      <c r="B87" s="31">
        <v>6</v>
      </c>
      <c r="C87" s="31">
        <v>19</v>
      </c>
      <c r="D87" s="35">
        <v>0.31999767279625185</v>
      </c>
      <c r="E87" s="35">
        <v>586.15</v>
      </c>
      <c r="F87" s="31">
        <v>6.25E-2</v>
      </c>
      <c r="G87" s="31">
        <v>600</v>
      </c>
      <c r="H87" s="36">
        <v>5.2845528455284556E-2</v>
      </c>
      <c r="I87" s="36">
        <f t="shared" si="15"/>
        <v>-0.23579472747817865</v>
      </c>
      <c r="J87" s="36">
        <f t="shared" si="16"/>
        <v>0.40679597983983773</v>
      </c>
      <c r="K87" s="36">
        <f t="shared" si="17"/>
        <v>-0.3093562894886997</v>
      </c>
      <c r="L87" s="36">
        <f t="shared" si="18"/>
        <v>0.37852525828445821</v>
      </c>
      <c r="M87" s="36">
        <f t="shared" si="19"/>
        <v>12.077197473583055</v>
      </c>
      <c r="N87" s="35">
        <v>12.55</v>
      </c>
      <c r="O87" s="31">
        <f t="shared" si="12"/>
        <v>0.22354222898624626</v>
      </c>
      <c r="P87" s="31">
        <f t="shared" si="20"/>
        <v>0.22354222898624626</v>
      </c>
      <c r="Q87" s="31">
        <f t="shared" si="21"/>
        <v>3.7673508081031495E-2</v>
      </c>
      <c r="R87" s="36">
        <f t="shared" si="22"/>
        <v>0.47280252641694531</v>
      </c>
      <c r="S87" s="31">
        <f t="shared" si="23"/>
        <v>0</v>
      </c>
      <c r="T87" s="31">
        <f t="shared" si="14"/>
        <v>3.7673508081031495E-2</v>
      </c>
      <c r="U87" s="31"/>
      <c r="V87" s="31"/>
      <c r="W87" s="31"/>
      <c r="X87" s="31"/>
      <c r="Y87" s="31"/>
    </row>
    <row r="88" spans="1:25" x14ac:dyDescent="0.25">
      <c r="A88" s="31">
        <f t="shared" si="24"/>
        <v>65</v>
      </c>
      <c r="B88" s="31">
        <v>6</v>
      </c>
      <c r="C88" s="31">
        <v>43</v>
      </c>
      <c r="D88" s="35">
        <v>0.31999767279625185</v>
      </c>
      <c r="E88" s="35">
        <v>586.15</v>
      </c>
      <c r="F88" s="31">
        <v>6.25E-2</v>
      </c>
      <c r="G88" s="31">
        <v>600</v>
      </c>
      <c r="H88" s="36">
        <v>0.15040650406504066</v>
      </c>
      <c r="I88" s="36">
        <f t="shared" si="15"/>
        <v>-5.0384351490305998E-2</v>
      </c>
      <c r="J88" s="36">
        <f t="shared" si="16"/>
        <v>0.47990805312471674</v>
      </c>
      <c r="K88" s="36">
        <f t="shared" si="17"/>
        <v>-0.1744867366408886</v>
      </c>
      <c r="L88" s="36">
        <f t="shared" si="18"/>
        <v>0.43074147675337193</v>
      </c>
      <c r="M88" s="36">
        <f t="shared" si="19"/>
        <v>25.271322889582223</v>
      </c>
      <c r="N88" s="35">
        <v>28.1</v>
      </c>
      <c r="O88" s="31">
        <f t="shared" si="12"/>
        <v>8.001414195001475</v>
      </c>
      <c r="P88" s="31">
        <f t="shared" si="20"/>
        <v>8.001414195001475</v>
      </c>
      <c r="Q88" s="31">
        <f t="shared" si="21"/>
        <v>0.1006646658511665</v>
      </c>
      <c r="R88" s="36">
        <f t="shared" si="22"/>
        <v>2.8286771104177788</v>
      </c>
      <c r="S88" s="31">
        <f t="shared" si="23"/>
        <v>0</v>
      </c>
      <c r="T88" s="31">
        <f t="shared" si="14"/>
        <v>0.1006646658511665</v>
      </c>
      <c r="U88" s="31"/>
      <c r="V88" s="31"/>
      <c r="W88" s="31"/>
      <c r="X88" s="31"/>
      <c r="Y88" s="31"/>
    </row>
    <row r="89" spans="1:25" x14ac:dyDescent="0.25">
      <c r="A89" s="31">
        <f t="shared" si="24"/>
        <v>66</v>
      </c>
      <c r="B89" s="31">
        <v>7</v>
      </c>
      <c r="C89" s="31">
        <v>19</v>
      </c>
      <c r="D89" s="35">
        <v>0.31331844407330767</v>
      </c>
      <c r="E89" s="35">
        <v>601.9</v>
      </c>
      <c r="F89" s="31">
        <v>6.25E-2</v>
      </c>
      <c r="G89" s="31">
        <v>600</v>
      </c>
      <c r="H89" s="36">
        <v>4.878048780487805E-2</v>
      </c>
      <c r="I89" s="36">
        <f t="shared" si="15"/>
        <v>0.12434592522133128</v>
      </c>
      <c r="J89" s="36">
        <f t="shared" si="16"/>
        <v>0.54947930681675716</v>
      </c>
      <c r="K89" s="36">
        <f t="shared" si="17"/>
        <v>5.5145457368507636E-2</v>
      </c>
      <c r="L89" s="36">
        <f t="shared" si="18"/>
        <v>0.52198870926248009</v>
      </c>
      <c r="M89" s="36">
        <f t="shared" si="19"/>
        <v>18.491772513329579</v>
      </c>
      <c r="N89" s="35">
        <v>18.55</v>
      </c>
      <c r="O89" s="31">
        <f t="shared" si="12"/>
        <v>3.3904402039541446E-3</v>
      </c>
      <c r="P89" s="31">
        <f t="shared" si="20"/>
        <v>3.3904402039541446E-3</v>
      </c>
      <c r="Q89" s="31">
        <f t="shared" si="21"/>
        <v>3.1389480684863484E-3</v>
      </c>
      <c r="R89" s="36">
        <f t="shared" si="22"/>
        <v>5.8227486670421769E-2</v>
      </c>
      <c r="S89" s="31">
        <f t="shared" si="23"/>
        <v>0</v>
      </c>
      <c r="T89" s="31">
        <f t="shared" si="14"/>
        <v>3.1389480684863484E-3</v>
      </c>
      <c r="U89" s="31"/>
      <c r="V89" s="31"/>
      <c r="W89" s="31"/>
      <c r="X89" s="31"/>
      <c r="Y89" s="31"/>
    </row>
    <row r="90" spans="1:25" x14ac:dyDescent="0.25">
      <c r="A90" s="31">
        <f t="shared" si="24"/>
        <v>66</v>
      </c>
      <c r="B90" s="31">
        <v>7</v>
      </c>
      <c r="C90" s="31">
        <v>43</v>
      </c>
      <c r="D90" s="35">
        <v>0.31331844407330767</v>
      </c>
      <c r="E90" s="35">
        <v>601.9</v>
      </c>
      <c r="F90" s="31">
        <v>6.25E-2</v>
      </c>
      <c r="G90" s="31">
        <v>600</v>
      </c>
      <c r="H90" s="36">
        <v>0.14634146341463414</v>
      </c>
      <c r="I90" s="36">
        <f t="shared" si="15"/>
        <v>0.16261696199231337</v>
      </c>
      <c r="J90" s="36">
        <f t="shared" si="16"/>
        <v>0.56458998448533282</v>
      </c>
      <c r="K90" s="36">
        <f t="shared" si="17"/>
        <v>4.2758235763686051E-2</v>
      </c>
      <c r="L90" s="36">
        <f t="shared" si="18"/>
        <v>0.51705287172359071</v>
      </c>
      <c r="M90" s="36">
        <f t="shared" si="19"/>
        <v>32.419537066233033</v>
      </c>
      <c r="N90" s="35">
        <v>33.5</v>
      </c>
      <c r="O90" s="31">
        <f t="shared" si="12"/>
        <v>1.1674001512443206</v>
      </c>
      <c r="P90" s="31">
        <f t="shared" si="20"/>
        <v>1.1674001512443206</v>
      </c>
      <c r="Q90" s="31">
        <f t="shared" si="21"/>
        <v>3.2252624888566173E-2</v>
      </c>
      <c r="R90" s="36">
        <f t="shared" si="22"/>
        <v>1.0804629337669667</v>
      </c>
      <c r="S90" s="31">
        <f t="shared" si="23"/>
        <v>0</v>
      </c>
      <c r="T90" s="31">
        <f t="shared" si="14"/>
        <v>3.2252624888566173E-2</v>
      </c>
      <c r="U90" s="31"/>
      <c r="V90" s="31"/>
      <c r="W90" s="31"/>
      <c r="X90" s="31"/>
      <c r="Y90" s="31"/>
    </row>
    <row r="91" spans="1:25" x14ac:dyDescent="0.25">
      <c r="A91" s="31">
        <f t="shared" si="24"/>
        <v>67</v>
      </c>
      <c r="B91" s="31">
        <v>8</v>
      </c>
      <c r="C91" s="31">
        <v>19</v>
      </c>
      <c r="D91" s="35">
        <v>0.31546088989833143</v>
      </c>
      <c r="E91" s="35">
        <v>608.04999999999995</v>
      </c>
      <c r="F91" s="31">
        <v>6.25E-2</v>
      </c>
      <c r="G91" s="31">
        <v>600</v>
      </c>
      <c r="H91" s="36">
        <v>4.4715447154471545E-2</v>
      </c>
      <c r="I91" s="36">
        <f t="shared" si="15"/>
        <v>0.27503852178550969</v>
      </c>
      <c r="J91" s="36">
        <f t="shared" si="16"/>
        <v>0.60835667848491304</v>
      </c>
      <c r="K91" s="36">
        <f t="shared" si="17"/>
        <v>0.20833107581425547</v>
      </c>
      <c r="L91" s="36">
        <f t="shared" si="18"/>
        <v>0.5825147655346592</v>
      </c>
      <c r="M91" s="36">
        <f t="shared" si="19"/>
        <v>21.377833202624686</v>
      </c>
      <c r="N91" s="35">
        <v>20.65</v>
      </c>
      <c r="O91" s="31">
        <f t="shared" si="12"/>
        <v>0.52974117084290895</v>
      </c>
      <c r="P91" s="31">
        <f t="shared" si="20"/>
        <v>0.52974117084290895</v>
      </c>
      <c r="Q91" s="31">
        <f t="shared" si="21"/>
        <v>3.5246159933398899E-2</v>
      </c>
      <c r="R91" s="36">
        <f t="shared" si="22"/>
        <v>-0.7278332026246872</v>
      </c>
      <c r="S91" s="31">
        <f t="shared" si="23"/>
        <v>1</v>
      </c>
      <c r="T91" s="31">
        <f>ABS(N91-M91)/N91</f>
        <v>3.5246159933398899E-2</v>
      </c>
      <c r="U91" s="31"/>
      <c r="V91" s="31"/>
      <c r="W91" s="31"/>
      <c r="X91" s="31"/>
      <c r="Y91" s="31"/>
    </row>
    <row r="92" spans="1:25" x14ac:dyDescent="0.25">
      <c r="A92" s="31">
        <f t="shared" si="24"/>
        <v>67</v>
      </c>
      <c r="B92" s="31">
        <v>8</v>
      </c>
      <c r="C92" s="31">
        <v>43</v>
      </c>
      <c r="D92" s="35">
        <v>0.31546088989833143</v>
      </c>
      <c r="E92" s="35">
        <v>608.04999999999995</v>
      </c>
      <c r="F92" s="31">
        <v>6.25E-2</v>
      </c>
      <c r="G92" s="31">
        <v>600</v>
      </c>
      <c r="H92" s="36">
        <v>0.14227642276422764</v>
      </c>
      <c r="I92" s="36">
        <f t="shared" si="15"/>
        <v>0.24623072029036747</v>
      </c>
      <c r="J92" s="36">
        <f t="shared" si="16"/>
        <v>0.59724818193678386</v>
      </c>
      <c r="K92" s="36">
        <f t="shared" si="17"/>
        <v>0.12724030158507343</v>
      </c>
      <c r="L92" s="36">
        <f t="shared" si="18"/>
        <v>0.55062489572942874</v>
      </c>
      <c r="M92" s="36">
        <f t="shared" si="19"/>
        <v>35.706581686981906</v>
      </c>
      <c r="N92" s="35">
        <v>36.299999999999997</v>
      </c>
      <c r="O92" s="31">
        <f t="shared" si="12"/>
        <v>0.35214529422523727</v>
      </c>
      <c r="P92" s="31">
        <f t="shared" si="20"/>
        <v>0.35214529422523727</v>
      </c>
      <c r="Q92" s="31">
        <f t="shared" si="21"/>
        <v>1.6347611928873039E-2</v>
      </c>
      <c r="R92" s="36">
        <f t="shared" si="22"/>
        <v>0.59341831301809123</v>
      </c>
      <c r="S92" s="31">
        <f t="shared" si="23"/>
        <v>0</v>
      </c>
      <c r="T92" s="31">
        <f t="shared" si="14"/>
        <v>1.6347611928873039E-2</v>
      </c>
      <c r="U92" s="31"/>
      <c r="V92" s="31"/>
      <c r="W92" s="31"/>
      <c r="X92" s="31"/>
      <c r="Y92" s="31"/>
    </row>
    <row r="93" spans="1:25" x14ac:dyDescent="0.25">
      <c r="A93" s="31">
        <f t="shared" si="24"/>
        <v>68</v>
      </c>
      <c r="B93" s="31">
        <v>9</v>
      </c>
      <c r="C93" s="31">
        <v>19</v>
      </c>
      <c r="D93" s="35">
        <v>0.31564972215829268</v>
      </c>
      <c r="E93" s="35">
        <v>598.4</v>
      </c>
      <c r="F93" s="31">
        <v>6.25E-2</v>
      </c>
      <c r="G93" s="31">
        <v>600</v>
      </c>
      <c r="H93" s="36">
        <v>4.065040650406504E-2</v>
      </c>
      <c r="I93" s="36">
        <f t="shared" si="15"/>
        <v>2.9784487533752936E-2</v>
      </c>
      <c r="J93" s="36">
        <f t="shared" si="16"/>
        <v>0.51188053478318774</v>
      </c>
      <c r="K93" s="36">
        <f t="shared" si="17"/>
        <v>-3.3856638882174876E-2</v>
      </c>
      <c r="L93" s="36">
        <f t="shared" si="18"/>
        <v>0.48649573525364265</v>
      </c>
      <c r="M93" s="36">
        <f t="shared" si="19"/>
        <v>15.152538926873035</v>
      </c>
      <c r="N93" s="35">
        <v>14.15</v>
      </c>
      <c r="O93" s="31">
        <f t="shared" si="12"/>
        <v>1.0050842998957361</v>
      </c>
      <c r="P93" s="31">
        <f t="shared" si="20"/>
        <v>1.0050842998957361</v>
      </c>
      <c r="Q93" s="31">
        <f t="shared" si="21"/>
        <v>7.0850807552864645E-2</v>
      </c>
      <c r="R93" s="36">
        <f t="shared" si="22"/>
        <v>-1.0025389268730347</v>
      </c>
      <c r="S93" s="31">
        <f t="shared" si="23"/>
        <v>1</v>
      </c>
      <c r="T93" s="31">
        <f>ABS(N93-M93)/N93</f>
        <v>7.0850807552864645E-2</v>
      </c>
      <c r="U93" s="31"/>
      <c r="V93" s="31"/>
      <c r="W93" s="31"/>
      <c r="X93" s="31"/>
      <c r="Y93" s="31"/>
    </row>
    <row r="94" spans="1:25" x14ac:dyDescent="0.25">
      <c r="A94" s="31">
        <f t="shared" si="24"/>
        <v>68</v>
      </c>
      <c r="B94" s="31">
        <v>9</v>
      </c>
      <c r="C94" s="31">
        <v>43</v>
      </c>
      <c r="D94" s="35">
        <v>0.31564972215829268</v>
      </c>
      <c r="E94" s="35">
        <v>598.4</v>
      </c>
      <c r="F94" s="31">
        <v>6.25E-2</v>
      </c>
      <c r="G94" s="31">
        <v>600</v>
      </c>
      <c r="H94" s="36">
        <v>0.13821138211382114</v>
      </c>
      <c r="I94" s="36">
        <f t="shared" si="15"/>
        <v>0.10953116208912546</v>
      </c>
      <c r="J94" s="36">
        <f t="shared" si="16"/>
        <v>0.54360939666121877</v>
      </c>
      <c r="K94" s="36">
        <f t="shared" si="17"/>
        <v>-7.8172767716431779E-3</v>
      </c>
      <c r="L94" s="36">
        <f t="shared" si="18"/>
        <v>0.49688138954117583</v>
      </c>
      <c r="M94" s="36">
        <f t="shared" si="19"/>
        <v>29.731238088336738</v>
      </c>
      <c r="N94" s="35">
        <v>30.05</v>
      </c>
      <c r="O94" s="31">
        <f t="shared" si="12"/>
        <v>0.10160915632721756</v>
      </c>
      <c r="P94" s="31">
        <f t="shared" si="20"/>
        <v>0.10160915632721756</v>
      </c>
      <c r="Q94" s="31">
        <f t="shared" si="21"/>
        <v>1.0607717526231698E-2</v>
      </c>
      <c r="R94" s="36">
        <f t="shared" si="22"/>
        <v>0.31876191166326251</v>
      </c>
      <c r="S94" s="31">
        <f t="shared" si="23"/>
        <v>0</v>
      </c>
      <c r="T94" s="31">
        <f t="shared" si="14"/>
        <v>1.0607717526231698E-2</v>
      </c>
      <c r="U94" s="31"/>
      <c r="V94" s="31"/>
      <c r="W94" s="31"/>
      <c r="X94" s="31"/>
      <c r="Y94" s="31"/>
    </row>
    <row r="95" spans="1:25" x14ac:dyDescent="0.25">
      <c r="A95" s="31">
        <f t="shared" si="24"/>
        <v>69</v>
      </c>
      <c r="B95" s="31">
        <v>10</v>
      </c>
      <c r="C95" s="31">
        <v>19</v>
      </c>
      <c r="D95" s="35">
        <v>0.31594840500318394</v>
      </c>
      <c r="E95" s="35">
        <v>594.04999999999995</v>
      </c>
      <c r="F95" s="31">
        <v>6.25E-2</v>
      </c>
      <c r="G95" s="31">
        <v>600</v>
      </c>
      <c r="H95" s="36">
        <v>3.6585365853658534E-2</v>
      </c>
      <c r="I95" s="36">
        <f t="shared" si="15"/>
        <v>-9.6860970012548189E-2</v>
      </c>
      <c r="J95" s="36">
        <f t="shared" si="16"/>
        <v>0.46141840221554203</v>
      </c>
      <c r="K95" s="36">
        <f t="shared" si="17"/>
        <v>-0.15729337368040852</v>
      </c>
      <c r="L95" s="36">
        <f t="shared" si="18"/>
        <v>0.43750682114661282</v>
      </c>
      <c r="M95" s="36">
        <f t="shared" si="19"/>
        <v>12.201061440015224</v>
      </c>
      <c r="N95" s="35">
        <v>12.8</v>
      </c>
      <c r="O95" s="31">
        <f t="shared" si="12"/>
        <v>0.35872739863663855</v>
      </c>
      <c r="P95" s="31">
        <f t="shared" si="20"/>
        <v>0.35872739863663855</v>
      </c>
      <c r="Q95" s="31">
        <f t="shared" si="21"/>
        <v>4.6792074998810718E-2</v>
      </c>
      <c r="R95" s="36">
        <f t="shared" si="22"/>
        <v>0.59893855998477719</v>
      </c>
      <c r="S95" s="31">
        <f t="shared" si="23"/>
        <v>0</v>
      </c>
      <c r="T95" s="31">
        <f t="shared" si="14"/>
        <v>4.6792074998810718E-2</v>
      </c>
      <c r="U95" s="31"/>
      <c r="V95" s="31"/>
      <c r="W95" s="31"/>
      <c r="X95" s="31"/>
      <c r="Y95" s="31"/>
    </row>
    <row r="96" spans="1:25" x14ac:dyDescent="0.25">
      <c r="A96" s="31">
        <f t="shared" si="24"/>
        <v>69</v>
      </c>
      <c r="B96" s="31">
        <v>10</v>
      </c>
      <c r="C96" s="31">
        <v>43</v>
      </c>
      <c r="D96" s="35">
        <v>0.31594840500318394</v>
      </c>
      <c r="E96" s="35">
        <v>594.04999999999995</v>
      </c>
      <c r="F96" s="31">
        <v>6.25E-2</v>
      </c>
      <c r="G96" s="31">
        <v>600</v>
      </c>
      <c r="H96" s="36">
        <v>0.13414634146341464</v>
      </c>
      <c r="I96" s="36">
        <f t="shared" si="15"/>
        <v>4.4188446894008471E-2</v>
      </c>
      <c r="J96" s="36">
        <f t="shared" si="16"/>
        <v>0.51762290444887604</v>
      </c>
      <c r="K96" s="36">
        <f t="shared" si="17"/>
        <v>-7.1530796022957588E-2</v>
      </c>
      <c r="L96" s="36">
        <f t="shared" si="18"/>
        <v>0.47148765782170088</v>
      </c>
      <c r="M96" s="36">
        <f t="shared" si="19"/>
        <v>26.96318952356711</v>
      </c>
      <c r="N96" s="35">
        <v>27.5</v>
      </c>
      <c r="O96" s="31">
        <f t="shared" si="12"/>
        <v>0.28816548760810684</v>
      </c>
      <c r="P96" s="31">
        <f t="shared" si="20"/>
        <v>0.28816548760810684</v>
      </c>
      <c r="Q96" s="31">
        <f t="shared" si="21"/>
        <v>1.9520380961196019E-2</v>
      </c>
      <c r="R96" s="36">
        <f t="shared" si="22"/>
        <v>0.53681047643289048</v>
      </c>
      <c r="S96" s="31">
        <f t="shared" si="23"/>
        <v>0</v>
      </c>
      <c r="T96" s="31">
        <f t="shared" si="14"/>
        <v>1.9520380961196019E-2</v>
      </c>
      <c r="U96" s="31"/>
      <c r="V96" s="31"/>
      <c r="W96" s="31"/>
      <c r="X96" s="31"/>
      <c r="Y96" s="31"/>
    </row>
    <row r="97" spans="1:25" x14ac:dyDescent="0.25">
      <c r="A97" s="31">
        <f t="shared" si="24"/>
        <v>70</v>
      </c>
      <c r="B97" s="31">
        <v>11</v>
      </c>
      <c r="C97" s="31">
        <v>19</v>
      </c>
      <c r="D97" s="35">
        <v>0.31539018038421934</v>
      </c>
      <c r="E97" s="35">
        <v>591.6</v>
      </c>
      <c r="F97" s="31">
        <v>6.25E-2</v>
      </c>
      <c r="G97" s="31">
        <v>600</v>
      </c>
      <c r="H97" s="36">
        <v>3.2520325203252036E-2</v>
      </c>
      <c r="I97" s="36">
        <f t="shared" si="15"/>
        <v>-0.18371672927577748</v>
      </c>
      <c r="J97" s="36">
        <f t="shared" si="16"/>
        <v>0.42711784211398079</v>
      </c>
      <c r="K97" s="36">
        <f t="shared" si="17"/>
        <v>-0.24059227902072441</v>
      </c>
      <c r="L97" s="36">
        <f t="shared" si="18"/>
        <v>0.4049355674424796</v>
      </c>
      <c r="M97" s="36">
        <f t="shared" si="19"/>
        <v>10.214897278195423</v>
      </c>
      <c r="N97" s="35">
        <v>10.5</v>
      </c>
      <c r="O97" s="31">
        <f t="shared" si="12"/>
        <v>8.128356198037813E-2</v>
      </c>
      <c r="P97" s="31">
        <f t="shared" si="20"/>
        <v>8.128356198037813E-2</v>
      </c>
      <c r="Q97" s="31">
        <f t="shared" si="21"/>
        <v>2.7152640171864494E-2</v>
      </c>
      <c r="R97" s="36">
        <f t="shared" si="22"/>
        <v>0.28510272180457719</v>
      </c>
      <c r="S97" s="31">
        <f t="shared" si="23"/>
        <v>0</v>
      </c>
      <c r="T97" s="31">
        <f t="shared" si="14"/>
        <v>2.7152640171864494E-2</v>
      </c>
      <c r="U97" s="31"/>
      <c r="V97" s="31"/>
      <c r="W97" s="31"/>
      <c r="X97" s="31"/>
      <c r="Y97" s="31"/>
    </row>
    <row r="98" spans="1:25" x14ac:dyDescent="0.25">
      <c r="A98" s="31">
        <f t="shared" si="24"/>
        <v>70</v>
      </c>
      <c r="B98" s="31">
        <v>11</v>
      </c>
      <c r="C98" s="31">
        <v>43</v>
      </c>
      <c r="D98" s="35">
        <v>0.31539018038421934</v>
      </c>
      <c r="E98" s="35">
        <v>591.6</v>
      </c>
      <c r="F98" s="31">
        <v>6.25E-2</v>
      </c>
      <c r="G98" s="31">
        <v>600</v>
      </c>
      <c r="H98" s="36">
        <v>0.13008130081300814</v>
      </c>
      <c r="I98" s="36">
        <f t="shared" si="15"/>
        <v>4.4027111925693668E-3</v>
      </c>
      <c r="J98" s="36">
        <f t="shared" si="16"/>
        <v>0.50175642196873604</v>
      </c>
      <c r="K98" s="36">
        <f t="shared" si="17"/>
        <v>-0.10934838829732449</v>
      </c>
      <c r="L98" s="36">
        <f t="shared" si="18"/>
        <v>0.45646308417588211</v>
      </c>
      <c r="M98" s="36">
        <f t="shared" si="19"/>
        <v>25.178870982617013</v>
      </c>
      <c r="N98" s="35">
        <v>26.65</v>
      </c>
      <c r="O98" s="31">
        <f t="shared" ref="O98:O151" si="25">(N98-M98)^2</f>
        <v>2.1642205857862273</v>
      </c>
      <c r="P98" s="31">
        <f t="shared" si="20"/>
        <v>2.1642205857862273</v>
      </c>
      <c r="Q98" s="31">
        <f t="shared" si="21"/>
        <v>5.5201839301425339E-2</v>
      </c>
      <c r="R98" s="36">
        <f t="shared" si="22"/>
        <v>1.4711290173829852</v>
      </c>
      <c r="S98" s="31">
        <f t="shared" si="23"/>
        <v>0</v>
      </c>
      <c r="T98" s="31">
        <f t="shared" si="14"/>
        <v>5.5201839301425339E-2</v>
      </c>
      <c r="U98" s="31"/>
      <c r="V98" s="31"/>
      <c r="W98" s="31"/>
      <c r="X98" s="31"/>
      <c r="Y98" s="31"/>
    </row>
    <row r="99" spans="1:25" x14ac:dyDescent="0.25">
      <c r="A99" s="31">
        <f t="shared" si="24"/>
        <v>71</v>
      </c>
      <c r="B99" s="31">
        <v>12</v>
      </c>
      <c r="C99" s="31">
        <v>19</v>
      </c>
      <c r="D99" s="35">
        <v>0.31279380344142205</v>
      </c>
      <c r="E99" s="35">
        <v>596.04999999999995</v>
      </c>
      <c r="F99" s="31">
        <v>6.25E-2</v>
      </c>
      <c r="G99" s="31">
        <v>600</v>
      </c>
      <c r="H99" s="36">
        <v>2.8455284552845527E-2</v>
      </c>
      <c r="I99" s="36">
        <f t="shared" si="15"/>
        <v>-6.5093563313099914E-2</v>
      </c>
      <c r="J99" s="36">
        <f t="shared" si="16"/>
        <v>0.474049752648663</v>
      </c>
      <c r="K99" s="36">
        <f t="shared" si="17"/>
        <v>-0.11785779363267629</v>
      </c>
      <c r="L99" s="36">
        <f t="shared" si="18"/>
        <v>0.45309016794922458</v>
      </c>
      <c r="M99" s="36">
        <f t="shared" si="19"/>
        <v>11.186304989492896</v>
      </c>
      <c r="N99" s="35">
        <v>10.25</v>
      </c>
      <c r="O99" s="31">
        <f t="shared" si="25"/>
        <v>0.87666703334929263</v>
      </c>
      <c r="P99" s="31">
        <f t="shared" si="20"/>
        <v>0.87666703334929263</v>
      </c>
      <c r="Q99" s="31">
        <f t="shared" si="21"/>
        <v>9.1346828243209402E-2</v>
      </c>
      <c r="R99" s="36">
        <f t="shared" si="22"/>
        <v>-0.93630498949289631</v>
      </c>
      <c r="S99" s="31">
        <f t="shared" si="23"/>
        <v>1</v>
      </c>
      <c r="T99" s="31">
        <f>ABS(N99-M99)/N99</f>
        <v>9.1346828243209402E-2</v>
      </c>
      <c r="U99" s="31"/>
      <c r="V99" s="31"/>
      <c r="W99" s="31"/>
      <c r="X99" s="31"/>
      <c r="Y99" s="31"/>
    </row>
    <row r="100" spans="1:25" x14ac:dyDescent="0.25">
      <c r="A100" s="31">
        <f t="shared" si="24"/>
        <v>71</v>
      </c>
      <c r="B100" s="31">
        <v>12</v>
      </c>
      <c r="C100" s="31">
        <v>43</v>
      </c>
      <c r="D100" s="35">
        <v>0.31279380344142205</v>
      </c>
      <c r="E100" s="35">
        <v>596.04999999999995</v>
      </c>
      <c r="F100" s="31">
        <v>6.25E-2</v>
      </c>
      <c r="G100" s="31">
        <v>600</v>
      </c>
      <c r="H100" s="36">
        <v>0.12601626016260162</v>
      </c>
      <c r="I100" s="36">
        <f t="shared" si="15"/>
        <v>6.6964766265805276E-2</v>
      </c>
      <c r="J100" s="36">
        <f t="shared" si="16"/>
        <v>0.52669512367007543</v>
      </c>
      <c r="K100" s="36">
        <f t="shared" si="17"/>
        <v>-4.4073183513111305E-2</v>
      </c>
      <c r="L100" s="36">
        <f t="shared" si="18"/>
        <v>0.48242303423188038</v>
      </c>
      <c r="M100" s="36">
        <f t="shared" si="19"/>
        <v>26.753596798123397</v>
      </c>
      <c r="N100" s="35">
        <v>26.9</v>
      </c>
      <c r="O100" s="31">
        <f t="shared" si="25"/>
        <v>2.1433897519721062E-2</v>
      </c>
      <c r="P100" s="31">
        <f t="shared" si="20"/>
        <v>2.1433897519721062E-2</v>
      </c>
      <c r="Q100" s="31">
        <f t="shared" si="21"/>
        <v>5.4424982110260946E-3</v>
      </c>
      <c r="R100" s="36">
        <f t="shared" si="22"/>
        <v>0.14640320187660194</v>
      </c>
      <c r="S100" s="31">
        <f t="shared" si="23"/>
        <v>0</v>
      </c>
      <c r="T100" s="31">
        <f t="shared" si="14"/>
        <v>5.4424982110260946E-3</v>
      </c>
      <c r="U100" s="31"/>
      <c r="V100" s="31"/>
      <c r="W100" s="31"/>
      <c r="X100" s="31"/>
      <c r="Y100" s="31"/>
    </row>
    <row r="101" spans="1:25" x14ac:dyDescent="0.25">
      <c r="A101" s="31">
        <f t="shared" si="24"/>
        <v>72</v>
      </c>
      <c r="B101" s="31">
        <v>13</v>
      </c>
      <c r="C101" s="31">
        <v>19</v>
      </c>
      <c r="D101" s="35">
        <v>0.31288327685076911</v>
      </c>
      <c r="E101" s="35">
        <v>601.6</v>
      </c>
      <c r="F101" s="31">
        <v>6.25E-2</v>
      </c>
      <c r="G101" s="31">
        <v>600</v>
      </c>
      <c r="H101" s="36">
        <v>2.4390243902439025E-2</v>
      </c>
      <c r="I101" s="36">
        <f t="shared" si="15"/>
        <v>0.11012899493251352</v>
      </c>
      <c r="J101" s="36">
        <f t="shared" si="16"/>
        <v>0.54384646330945285</v>
      </c>
      <c r="K101" s="36">
        <f t="shared" si="17"/>
        <v>6.1264836554694689E-2</v>
      </c>
      <c r="L101" s="36">
        <f t="shared" si="18"/>
        <v>0.52442585272997522</v>
      </c>
      <c r="M101" s="36">
        <f t="shared" si="19"/>
        <v>13.001813073981339</v>
      </c>
      <c r="N101" s="35">
        <v>11.85</v>
      </c>
      <c r="O101" s="31">
        <f t="shared" si="25"/>
        <v>1.3266733573943417</v>
      </c>
      <c r="P101" s="31">
        <f t="shared" si="20"/>
        <v>1.3266733573943417</v>
      </c>
      <c r="Q101" s="31">
        <f t="shared" si="21"/>
        <v>9.7199415525851401E-2</v>
      </c>
      <c r="R101" s="36">
        <f t="shared" si="22"/>
        <v>-1.151813073981339</v>
      </c>
      <c r="S101" s="31">
        <f t="shared" si="23"/>
        <v>1</v>
      </c>
      <c r="T101" s="31">
        <f t="shared" ref="T101:T111" si="26">ABS(N101-M101)/N101</f>
        <v>9.7199415525851401E-2</v>
      </c>
      <c r="U101" s="31"/>
      <c r="V101" s="31"/>
      <c r="W101" s="31"/>
      <c r="X101" s="31"/>
      <c r="Y101" s="31"/>
    </row>
    <row r="102" spans="1:25" x14ac:dyDescent="0.25">
      <c r="A102" s="31">
        <f t="shared" si="24"/>
        <v>72</v>
      </c>
      <c r="B102" s="31">
        <v>13</v>
      </c>
      <c r="C102" s="31">
        <v>43</v>
      </c>
      <c r="D102" s="35">
        <v>0.31288327685076911</v>
      </c>
      <c r="E102" s="35">
        <v>601.6</v>
      </c>
      <c r="F102" s="31">
        <v>6.25E-2</v>
      </c>
      <c r="G102" s="31">
        <v>600</v>
      </c>
      <c r="H102" s="36">
        <v>0.12195121951219512</v>
      </c>
      <c r="I102" s="36">
        <f t="shared" si="15"/>
        <v>0.14876259412566506</v>
      </c>
      <c r="J102" s="36">
        <f t="shared" si="16"/>
        <v>0.55912951614944029</v>
      </c>
      <c r="K102" s="36">
        <f t="shared" si="17"/>
        <v>3.949901432954632E-2</v>
      </c>
      <c r="L102" s="36">
        <f t="shared" si="18"/>
        <v>0.51575373032192307</v>
      </c>
      <c r="M102" s="36">
        <f t="shared" si="19"/>
        <v>29.269742699387564</v>
      </c>
      <c r="N102" s="35">
        <v>27.95</v>
      </c>
      <c r="O102" s="31">
        <f t="shared" si="25"/>
        <v>1.7417207925867755</v>
      </c>
      <c r="P102" s="31">
        <f t="shared" si="20"/>
        <v>1.7417207925867755</v>
      </c>
      <c r="Q102" s="31">
        <f t="shared" si="21"/>
        <v>4.7217985666818049E-2</v>
      </c>
      <c r="R102" s="36">
        <f t="shared" si="22"/>
        <v>-1.3197426993875645</v>
      </c>
      <c r="S102" s="31">
        <f t="shared" si="23"/>
        <v>1</v>
      </c>
      <c r="T102" s="31">
        <f t="shared" si="26"/>
        <v>4.7217985666818049E-2</v>
      </c>
      <c r="U102" s="31"/>
      <c r="V102" s="31"/>
      <c r="W102" s="31"/>
      <c r="X102" s="31"/>
      <c r="Y102" s="31"/>
    </row>
    <row r="103" spans="1:25" x14ac:dyDescent="0.25">
      <c r="A103" s="31">
        <f t="shared" si="24"/>
        <v>73</v>
      </c>
      <c r="B103" s="31">
        <v>14</v>
      </c>
      <c r="C103" s="31">
        <v>19</v>
      </c>
      <c r="D103" s="35">
        <v>0.31323205666824006</v>
      </c>
      <c r="E103" s="35">
        <v>621.95000000000005</v>
      </c>
      <c r="F103" s="31">
        <v>6.25E-2</v>
      </c>
      <c r="G103" s="31">
        <v>600</v>
      </c>
      <c r="H103" s="36">
        <v>2.032520325203252E-2</v>
      </c>
      <c r="I103" s="36">
        <f t="shared" si="15"/>
        <v>0.85536396928555181</v>
      </c>
      <c r="J103" s="36">
        <f t="shared" si="16"/>
        <v>0.80382515805603028</v>
      </c>
      <c r="K103" s="36">
        <f t="shared" si="17"/>
        <v>0.81070757531046644</v>
      </c>
      <c r="L103" s="36">
        <f t="shared" si="18"/>
        <v>0.7912331889897346</v>
      </c>
      <c r="M103" s="36">
        <f t="shared" si="19"/>
        <v>25.801834848129431</v>
      </c>
      <c r="N103" s="35">
        <v>24.8</v>
      </c>
      <c r="O103" s="31">
        <f t="shared" si="25"/>
        <v>1.0036730629265187</v>
      </c>
      <c r="P103" s="31">
        <f t="shared" si="20"/>
        <v>1.0036730629265187</v>
      </c>
      <c r="Q103" s="31">
        <f t="shared" si="21"/>
        <v>4.0396566456831866E-2</v>
      </c>
      <c r="R103" s="36">
        <f t="shared" si="22"/>
        <v>-1.0018348481294304</v>
      </c>
      <c r="S103" s="31">
        <f t="shared" si="23"/>
        <v>1</v>
      </c>
      <c r="T103" s="31">
        <f t="shared" si="26"/>
        <v>4.0396566456831866E-2</v>
      </c>
      <c r="U103" s="31"/>
      <c r="V103" s="31"/>
      <c r="W103" s="31"/>
      <c r="X103" s="31"/>
      <c r="Y103" s="31"/>
    </row>
    <row r="104" spans="1:25" x14ac:dyDescent="0.25">
      <c r="A104" s="31">
        <f t="shared" si="24"/>
        <v>73</v>
      </c>
      <c r="B104" s="31">
        <v>14</v>
      </c>
      <c r="C104" s="31">
        <v>43</v>
      </c>
      <c r="D104" s="35">
        <v>0.31323205666824006</v>
      </c>
      <c r="E104" s="35">
        <v>621.95000000000005</v>
      </c>
      <c r="F104" s="31">
        <v>6.25E-2</v>
      </c>
      <c r="G104" s="31">
        <v>600</v>
      </c>
      <c r="H104" s="36">
        <v>0.11788617886178862</v>
      </c>
      <c r="I104" s="36">
        <f t="shared" si="15"/>
        <v>0.45636949074270955</v>
      </c>
      <c r="J104" s="36">
        <f t="shared" si="16"/>
        <v>0.67593784949631286</v>
      </c>
      <c r="K104" s="36">
        <f t="shared" si="17"/>
        <v>0.34882265242294941</v>
      </c>
      <c r="L104" s="36">
        <f t="shared" si="18"/>
        <v>0.63638877192773613</v>
      </c>
      <c r="M104" s="36">
        <f t="shared" si="19"/>
        <v>41.36924771482262</v>
      </c>
      <c r="N104" s="35">
        <v>40.1</v>
      </c>
      <c r="O104" s="31">
        <f t="shared" si="25"/>
        <v>1.61098976158244</v>
      </c>
      <c r="P104" s="31">
        <f t="shared" si="20"/>
        <v>1.61098976158244</v>
      </c>
      <c r="Q104" s="31">
        <f t="shared" si="21"/>
        <v>3.1652062713781015E-2</v>
      </c>
      <c r="R104" s="36">
        <f t="shared" si="22"/>
        <v>-1.2692477148226189</v>
      </c>
      <c r="S104" s="31">
        <f t="shared" si="23"/>
        <v>1</v>
      </c>
      <c r="T104" s="31">
        <f t="shared" si="26"/>
        <v>3.1652062713781015E-2</v>
      </c>
      <c r="U104" s="31"/>
      <c r="V104" s="31"/>
      <c r="W104" s="31"/>
      <c r="X104" s="31"/>
      <c r="Y104" s="31"/>
    </row>
    <row r="105" spans="1:25" x14ac:dyDescent="0.25">
      <c r="A105" s="31">
        <f t="shared" si="24"/>
        <v>74</v>
      </c>
      <c r="B105" s="31">
        <v>15</v>
      </c>
      <c r="C105" s="31">
        <v>19</v>
      </c>
      <c r="D105" s="35">
        <v>0.31694906567909903</v>
      </c>
      <c r="E105" s="35">
        <v>606.20000000000005</v>
      </c>
      <c r="F105" s="31">
        <v>6.25E-2</v>
      </c>
      <c r="G105" s="31">
        <v>600</v>
      </c>
      <c r="H105" s="36">
        <v>1.6260162601626018E-2</v>
      </c>
      <c r="I105" s="36">
        <f t="shared" si="15"/>
        <v>0.2997162050689573</v>
      </c>
      <c r="J105" s="36">
        <f t="shared" si="16"/>
        <v>0.61780318165396453</v>
      </c>
      <c r="K105" s="36">
        <f t="shared" si="17"/>
        <v>0.25930033636812205</v>
      </c>
      <c r="L105" s="36">
        <f t="shared" si="18"/>
        <v>0.60229824005102284</v>
      </c>
      <c r="M105" s="36">
        <f t="shared" si="19"/>
        <v>13.500413162315397</v>
      </c>
      <c r="N105" s="35">
        <v>12.7</v>
      </c>
      <c r="O105" s="31">
        <f t="shared" si="25"/>
        <v>0.64066123040773471</v>
      </c>
      <c r="P105" s="31">
        <f t="shared" si="20"/>
        <v>0.64066123040773471</v>
      </c>
      <c r="Q105" s="31">
        <f t="shared" si="21"/>
        <v>6.3024658450031287E-2</v>
      </c>
      <c r="R105" s="36">
        <f t="shared" si="22"/>
        <v>-0.80041316231539739</v>
      </c>
      <c r="S105" s="31">
        <f t="shared" si="23"/>
        <v>1</v>
      </c>
      <c r="T105" s="31">
        <f t="shared" si="26"/>
        <v>6.3024658450031287E-2</v>
      </c>
      <c r="U105" s="31"/>
      <c r="V105" s="31"/>
      <c r="W105" s="31"/>
      <c r="X105" s="31"/>
      <c r="Y105" s="31"/>
    </row>
    <row r="106" spans="1:25" x14ac:dyDescent="0.25">
      <c r="A106" s="31">
        <f t="shared" si="24"/>
        <v>74</v>
      </c>
      <c r="B106" s="31">
        <v>15</v>
      </c>
      <c r="C106" s="31">
        <v>43</v>
      </c>
      <c r="D106" s="35">
        <v>0.31694906567909903</v>
      </c>
      <c r="E106" s="35">
        <v>606.20000000000005</v>
      </c>
      <c r="F106" s="31">
        <v>6.25E-2</v>
      </c>
      <c r="G106" s="31">
        <v>600</v>
      </c>
      <c r="H106" s="36">
        <v>0.11382113821138211</v>
      </c>
      <c r="I106" s="36">
        <f t="shared" si="15"/>
        <v>0.21613304150888399</v>
      </c>
      <c r="J106" s="36">
        <f t="shared" si="16"/>
        <v>0.58555797753130245</v>
      </c>
      <c r="K106" s="36">
        <f t="shared" si="17"/>
        <v>0.10920270390583488</v>
      </c>
      <c r="L106" s="36">
        <f t="shared" si="18"/>
        <v>0.54347914213461301</v>
      </c>
      <c r="M106" s="36">
        <f t="shared" si="19"/>
        <v>31.18925720998817</v>
      </c>
      <c r="N106" s="35">
        <v>30.95</v>
      </c>
      <c r="O106" s="31">
        <f t="shared" si="25"/>
        <v>5.7244012531323815E-2</v>
      </c>
      <c r="P106" s="31">
        <f t="shared" si="20"/>
        <v>5.7244012531323815E-2</v>
      </c>
      <c r="Q106" s="31">
        <f t="shared" si="21"/>
        <v>7.7304429721541564E-3</v>
      </c>
      <c r="R106" s="36">
        <f t="shared" si="22"/>
        <v>-0.23925720998817113</v>
      </c>
      <c r="S106" s="31">
        <f t="shared" si="23"/>
        <v>1</v>
      </c>
      <c r="T106" s="31">
        <f t="shared" si="26"/>
        <v>7.7304429721541564E-3</v>
      </c>
      <c r="U106" s="31"/>
      <c r="V106" s="31"/>
      <c r="W106" s="31"/>
      <c r="X106" s="31"/>
      <c r="Y106" s="31"/>
    </row>
    <row r="107" spans="1:25" x14ac:dyDescent="0.25">
      <c r="A107" s="31">
        <f t="shared" si="24"/>
        <v>75</v>
      </c>
      <c r="B107" s="31">
        <v>16</v>
      </c>
      <c r="C107" s="31">
        <v>19</v>
      </c>
      <c r="D107" s="35">
        <v>0.31875575825229613</v>
      </c>
      <c r="E107" s="35">
        <v>606.6</v>
      </c>
      <c r="F107" s="31">
        <v>6.25E-2</v>
      </c>
      <c r="G107" s="31">
        <v>600</v>
      </c>
      <c r="H107" s="36">
        <v>1.2195121951219513E-2</v>
      </c>
      <c r="I107" s="36">
        <f t="shared" si="15"/>
        <v>0.35004089626025797</v>
      </c>
      <c r="J107" s="36">
        <f t="shared" si="16"/>
        <v>0.63684599699267375</v>
      </c>
      <c r="K107" s="36">
        <f t="shared" si="17"/>
        <v>0.31484021143131202</v>
      </c>
      <c r="L107" s="36">
        <f t="shared" si="18"/>
        <v>0.62355851057289469</v>
      </c>
      <c r="M107" s="36">
        <f t="shared" si="19"/>
        <v>12.460730737343397</v>
      </c>
      <c r="N107" s="35">
        <v>11.15</v>
      </c>
      <c r="O107" s="31">
        <f t="shared" si="25"/>
        <v>1.7180150658167639</v>
      </c>
      <c r="P107" s="31">
        <f t="shared" si="20"/>
        <v>1.7180150658167639</v>
      </c>
      <c r="Q107" s="31">
        <f t="shared" si="21"/>
        <v>0.11755432621913869</v>
      </c>
      <c r="R107" s="36">
        <f t="shared" si="22"/>
        <v>-1.3107307373433965</v>
      </c>
      <c r="S107" s="31">
        <f t="shared" si="23"/>
        <v>1</v>
      </c>
      <c r="T107" s="31">
        <f t="shared" si="26"/>
        <v>0.11755432621913869</v>
      </c>
      <c r="U107" s="31"/>
      <c r="V107" s="31"/>
      <c r="W107" s="31"/>
      <c r="X107" s="31"/>
      <c r="Y107" s="31"/>
    </row>
    <row r="108" spans="1:25" x14ac:dyDescent="0.25">
      <c r="A108" s="31">
        <f t="shared" si="24"/>
        <v>75</v>
      </c>
      <c r="B108" s="31">
        <v>16</v>
      </c>
      <c r="C108" s="31">
        <v>43</v>
      </c>
      <c r="D108" s="35">
        <v>0.31875575825229613</v>
      </c>
      <c r="E108" s="35">
        <v>606.6</v>
      </c>
      <c r="F108" s="31">
        <v>6.25E-2</v>
      </c>
      <c r="G108" s="31">
        <v>600</v>
      </c>
      <c r="H108" s="36">
        <v>0.10975609756097561</v>
      </c>
      <c r="I108" s="36">
        <f t="shared" si="15"/>
        <v>0.22135547651423315</v>
      </c>
      <c r="J108" s="36">
        <f t="shared" si="16"/>
        <v>0.58759217144371734</v>
      </c>
      <c r="K108" s="36">
        <f t="shared" si="17"/>
        <v>0.11575342202739539</v>
      </c>
      <c r="L108" s="36">
        <f t="shared" si="18"/>
        <v>0.54607601694128038</v>
      </c>
      <c r="M108" s="36">
        <f t="shared" si="19"/>
        <v>31.027678714518288</v>
      </c>
      <c r="N108" s="35">
        <v>29.6</v>
      </c>
      <c r="O108" s="31">
        <f t="shared" si="25"/>
        <v>2.0382665118885872</v>
      </c>
      <c r="P108" s="31">
        <f t="shared" si="20"/>
        <v>2.0382665118885872</v>
      </c>
      <c r="Q108" s="31">
        <f t="shared" si="21"/>
        <v>4.8232389003996165E-2</v>
      </c>
      <c r="R108" s="36">
        <f t="shared" si="22"/>
        <v>-1.4276787145182865</v>
      </c>
      <c r="S108" s="31">
        <f t="shared" si="23"/>
        <v>1</v>
      </c>
      <c r="T108" s="31">
        <f t="shared" si="26"/>
        <v>4.8232389003996165E-2</v>
      </c>
      <c r="U108" s="31"/>
      <c r="V108" s="31"/>
      <c r="W108" s="31"/>
      <c r="X108" s="31"/>
      <c r="Y108" s="31"/>
    </row>
    <row r="109" spans="1:25" x14ac:dyDescent="0.25">
      <c r="A109" s="31">
        <f t="shared" si="24"/>
        <v>76</v>
      </c>
      <c r="B109" s="31">
        <v>17</v>
      </c>
      <c r="C109" s="31">
        <v>19</v>
      </c>
      <c r="D109" s="35">
        <v>0.31842857887099374</v>
      </c>
      <c r="E109" s="35">
        <v>597.54999999999995</v>
      </c>
      <c r="F109" s="31">
        <v>6.25E-2</v>
      </c>
      <c r="G109" s="31">
        <v>600</v>
      </c>
      <c r="H109" s="36">
        <v>8.130081300813009E-3</v>
      </c>
      <c r="I109" s="36">
        <f t="shared" si="15"/>
        <v>-0.11045590020363569</v>
      </c>
      <c r="J109" s="36">
        <f t="shared" si="16"/>
        <v>0.45602391116919139</v>
      </c>
      <c r="K109" s="36">
        <f t="shared" si="17"/>
        <v>-0.13916763824146355</v>
      </c>
      <c r="L109" s="36">
        <f t="shared" si="18"/>
        <v>0.44465884027772951</v>
      </c>
      <c r="M109" s="36">
        <f t="shared" si="19"/>
        <v>5.8373162351783776</v>
      </c>
      <c r="N109" s="35">
        <v>5.3</v>
      </c>
      <c r="O109" s="31">
        <f t="shared" si="25"/>
        <v>0.28870873658626578</v>
      </c>
      <c r="P109" s="31">
        <f t="shared" si="20"/>
        <v>0.28870873658626578</v>
      </c>
      <c r="Q109" s="31">
        <f t="shared" si="21"/>
        <v>0.10138042173176939</v>
      </c>
      <c r="R109" s="36">
        <f t="shared" si="22"/>
        <v>-0.53731623517837779</v>
      </c>
      <c r="S109" s="31">
        <f t="shared" si="23"/>
        <v>1</v>
      </c>
      <c r="T109" s="31">
        <f t="shared" si="26"/>
        <v>0.10138042173176939</v>
      </c>
      <c r="U109" s="31"/>
      <c r="V109" s="31"/>
      <c r="W109" s="31"/>
      <c r="X109" s="31"/>
      <c r="Y109" s="31"/>
    </row>
    <row r="110" spans="1:25" x14ac:dyDescent="0.25">
      <c r="A110" s="31">
        <f t="shared" si="24"/>
        <v>76</v>
      </c>
      <c r="B110" s="31">
        <v>17</v>
      </c>
      <c r="C110" s="31">
        <v>43</v>
      </c>
      <c r="D110" s="35">
        <v>0.31842857887099374</v>
      </c>
      <c r="E110" s="35">
        <v>597.54999999999995</v>
      </c>
      <c r="F110" s="31">
        <v>6.25E-2</v>
      </c>
      <c r="G110" s="31">
        <v>600</v>
      </c>
      <c r="H110" s="36">
        <v>0.10569105691056911</v>
      </c>
      <c r="I110" s="36">
        <f t="shared" si="15"/>
        <v>7.6045580707037555E-2</v>
      </c>
      <c r="J110" s="36">
        <f t="shared" si="16"/>
        <v>0.53030858250021495</v>
      </c>
      <c r="K110" s="36">
        <f t="shared" si="17"/>
        <v>-2.7476062996040621E-2</v>
      </c>
      <c r="L110" s="36">
        <f t="shared" si="18"/>
        <v>0.48904001580010803</v>
      </c>
      <c r="M110" s="36">
        <f t="shared" si="19"/>
        <v>25.393764620132174</v>
      </c>
      <c r="N110" s="35">
        <v>25.6</v>
      </c>
      <c r="O110" s="31">
        <f t="shared" si="25"/>
        <v>4.2533031909227054E-2</v>
      </c>
      <c r="P110" s="31">
        <f t="shared" si="20"/>
        <v>4.2533031909227054E-2</v>
      </c>
      <c r="Q110" s="31">
        <f t="shared" si="21"/>
        <v>8.0560695260870063E-3</v>
      </c>
      <c r="R110" s="36">
        <f t="shared" si="22"/>
        <v>0.20623537986782736</v>
      </c>
      <c r="S110" s="31">
        <f t="shared" si="23"/>
        <v>0</v>
      </c>
      <c r="T110" s="31">
        <f t="shared" si="26"/>
        <v>8.0560695260870063E-3</v>
      </c>
      <c r="U110" s="31"/>
      <c r="V110" s="31"/>
      <c r="W110" s="31"/>
      <c r="X110" s="31"/>
      <c r="Y110" s="31"/>
    </row>
    <row r="111" spans="1:25" x14ac:dyDescent="0.25">
      <c r="A111" s="31">
        <f t="shared" si="24"/>
        <v>77</v>
      </c>
      <c r="B111" s="31">
        <v>18</v>
      </c>
      <c r="C111" s="31">
        <v>19</v>
      </c>
      <c r="D111" s="35">
        <v>0.31858916206485682</v>
      </c>
      <c r="E111" s="35">
        <v>586.20000000000005</v>
      </c>
      <c r="F111" s="31">
        <v>6.25E-2</v>
      </c>
      <c r="G111" s="31">
        <v>600</v>
      </c>
      <c r="H111" s="36">
        <v>4.0650406504065045E-3</v>
      </c>
      <c r="I111" s="36">
        <f t="shared" si="15"/>
        <v>-1.1228681626271815</v>
      </c>
      <c r="J111" s="36">
        <f t="shared" si="16"/>
        <v>0.13074674542300183</v>
      </c>
      <c r="K111" s="36">
        <f t="shared" si="17"/>
        <v>-1.143180665703873</v>
      </c>
      <c r="L111" s="36">
        <f t="shared" si="18"/>
        <v>0.12648179398576051</v>
      </c>
      <c r="M111" s="36">
        <f t="shared" si="19"/>
        <v>0.77394408770939549</v>
      </c>
      <c r="N111" s="35">
        <v>1.05</v>
      </c>
      <c r="O111" s="31">
        <f t="shared" si="25"/>
        <v>7.6206866710597954E-2</v>
      </c>
      <c r="P111" s="31">
        <f t="shared" si="20"/>
        <v>7.6206866710597954E-2</v>
      </c>
      <c r="Q111" s="31">
        <f t="shared" si="21"/>
        <v>0.26291039265771859</v>
      </c>
      <c r="R111" s="36">
        <f t="shared" si="22"/>
        <v>0.27605591229060455</v>
      </c>
      <c r="S111" s="31">
        <f t="shared" si="23"/>
        <v>0</v>
      </c>
      <c r="T111" s="31">
        <f t="shared" si="26"/>
        <v>0.26291039265771859</v>
      </c>
      <c r="U111" s="31"/>
      <c r="V111" s="31"/>
      <c r="W111" s="31"/>
      <c r="X111" s="31"/>
      <c r="Y111" s="31"/>
    </row>
    <row r="112" spans="1:25" x14ac:dyDescent="0.25">
      <c r="A112" s="31">
        <f t="shared" si="24"/>
        <v>77</v>
      </c>
      <c r="B112" s="31">
        <v>18</v>
      </c>
      <c r="C112" s="31">
        <v>43</v>
      </c>
      <c r="D112" s="35">
        <v>0.31858916206485682</v>
      </c>
      <c r="E112" s="35">
        <v>586.20000000000005</v>
      </c>
      <c r="F112" s="31">
        <v>6.25E-2</v>
      </c>
      <c r="G112" s="31">
        <v>600</v>
      </c>
      <c r="H112" s="36">
        <v>0.1016260162601626</v>
      </c>
      <c r="I112" s="36">
        <f t="shared" si="15"/>
        <v>-0.11578611078297467</v>
      </c>
      <c r="J112" s="36">
        <f t="shared" si="16"/>
        <v>0.45391102923127513</v>
      </c>
      <c r="K112" s="36">
        <f t="shared" si="17"/>
        <v>-0.21734862616643197</v>
      </c>
      <c r="L112" s="36">
        <f t="shared" si="18"/>
        <v>0.41396833225366286</v>
      </c>
      <c r="M112" s="36">
        <f t="shared" si="19"/>
        <v>19.274269555163215</v>
      </c>
      <c r="N112" s="35">
        <v>18.75</v>
      </c>
      <c r="O112" s="31">
        <f t="shared" si="25"/>
        <v>0.27485856647103563</v>
      </c>
      <c r="P112" s="31">
        <f t="shared" si="20"/>
        <v>0.27485856647103563</v>
      </c>
      <c r="Q112" s="31">
        <f t="shared" si="21"/>
        <v>2.7961042942038147E-2</v>
      </c>
      <c r="R112" s="36">
        <f t="shared" si="22"/>
        <v>-0.52426955516321527</v>
      </c>
      <c r="S112" s="31">
        <f t="shared" si="23"/>
        <v>1</v>
      </c>
      <c r="T112" s="31">
        <f t="shared" ref="T112:T117" si="27">ABS(N112-M112)/N112</f>
        <v>2.7961042942038147E-2</v>
      </c>
      <c r="U112" s="31"/>
      <c r="V112" s="31"/>
      <c r="W112" s="31"/>
      <c r="X112" s="31"/>
      <c r="Y112" s="31"/>
    </row>
    <row r="113" spans="1:25" x14ac:dyDescent="0.25">
      <c r="A113" s="31">
        <f t="shared" si="24"/>
        <v>78</v>
      </c>
      <c r="B113" s="31">
        <v>19</v>
      </c>
      <c r="C113" s="31">
        <v>43</v>
      </c>
      <c r="D113" s="35">
        <v>0.31955164428744137</v>
      </c>
      <c r="E113" s="35">
        <v>578.20000000000005</v>
      </c>
      <c r="F113" s="31">
        <v>6.25E-2</v>
      </c>
      <c r="G113" s="31">
        <v>600</v>
      </c>
      <c r="H113" s="36">
        <v>9.7560975609756101E-2</v>
      </c>
      <c r="I113" s="36">
        <f t="shared" si="15"/>
        <v>-0.25980190088480298</v>
      </c>
      <c r="J113" s="36">
        <f t="shared" si="16"/>
        <v>0.39750829229956808</v>
      </c>
      <c r="K113" s="36">
        <f t="shared" si="17"/>
        <v>-0.35961306569692181</v>
      </c>
      <c r="L113" s="36">
        <f t="shared" si="18"/>
        <v>0.35956825569498674</v>
      </c>
      <c r="M113" s="36">
        <f t="shared" si="19"/>
        <v>15.409832297057875</v>
      </c>
      <c r="N113" s="35">
        <v>14.05</v>
      </c>
      <c r="O113" s="31">
        <f t="shared" si="25"/>
        <v>1.8491438761216947</v>
      </c>
      <c r="P113" s="31">
        <f t="shared" si="20"/>
        <v>1.8491438761216947</v>
      </c>
      <c r="Q113" s="31">
        <f t="shared" si="21"/>
        <v>9.6785216872446553E-2</v>
      </c>
      <c r="R113" s="36">
        <f t="shared" si="22"/>
        <v>-1.3598322970578742</v>
      </c>
      <c r="S113" s="31">
        <f t="shared" si="23"/>
        <v>1</v>
      </c>
      <c r="T113" s="31">
        <f t="shared" si="27"/>
        <v>9.6785216872446553E-2</v>
      </c>
      <c r="U113" s="31"/>
      <c r="V113" s="31"/>
      <c r="W113" s="31"/>
      <c r="X113" s="31"/>
      <c r="Y113" s="31"/>
    </row>
    <row r="114" spans="1:25" x14ac:dyDescent="0.25">
      <c r="A114" s="31">
        <f t="shared" si="24"/>
        <v>79</v>
      </c>
      <c r="B114" s="31">
        <v>20</v>
      </c>
      <c r="C114" s="31">
        <v>43</v>
      </c>
      <c r="D114" s="35">
        <v>0.31901538573539628</v>
      </c>
      <c r="E114" s="35">
        <v>589.79999999999995</v>
      </c>
      <c r="F114" s="31">
        <v>6.25E-2</v>
      </c>
      <c r="G114" s="31">
        <v>600</v>
      </c>
      <c r="H114" s="36">
        <v>9.3495934959349589E-2</v>
      </c>
      <c r="I114" s="36">
        <f t="shared" si="15"/>
        <v>-6.7097638733571177E-2</v>
      </c>
      <c r="J114" s="36">
        <f t="shared" si="16"/>
        <v>0.47325198683929803</v>
      </c>
      <c r="K114" s="36">
        <f t="shared" si="17"/>
        <v>-0.16464330816538944</v>
      </c>
      <c r="L114" s="36">
        <f t="shared" si="18"/>
        <v>0.43461237068303021</v>
      </c>
      <c r="M114" s="36">
        <f t="shared" si="19"/>
        <v>19.875949319998597</v>
      </c>
      <c r="N114" s="35">
        <v>18.149999999999999</v>
      </c>
      <c r="O114" s="31">
        <f t="shared" si="25"/>
        <v>2.9789010552036235</v>
      </c>
      <c r="P114" s="31">
        <f t="shared" si="20"/>
        <v>2.9789010552036235</v>
      </c>
      <c r="Q114" s="31">
        <f t="shared" si="21"/>
        <v>9.5093626446203769E-2</v>
      </c>
      <c r="R114" s="36">
        <f t="shared" si="22"/>
        <v>-1.7259493199985982</v>
      </c>
      <c r="S114" s="31">
        <f t="shared" si="23"/>
        <v>1</v>
      </c>
      <c r="T114" s="31">
        <f t="shared" si="27"/>
        <v>9.5093626446203769E-2</v>
      </c>
      <c r="U114" s="31"/>
      <c r="V114" s="31"/>
      <c r="W114" s="31"/>
      <c r="X114" s="31"/>
      <c r="Y114" s="31"/>
    </row>
    <row r="115" spans="1:25" x14ac:dyDescent="0.25">
      <c r="A115" s="31">
        <f t="shared" si="24"/>
        <v>80</v>
      </c>
      <c r="B115" s="31">
        <v>21</v>
      </c>
      <c r="C115" s="31">
        <v>43</v>
      </c>
      <c r="D115" s="35">
        <v>0.32046121777098208</v>
      </c>
      <c r="E115" s="35">
        <v>594.95000000000005</v>
      </c>
      <c r="F115" s="31">
        <v>6.25E-2</v>
      </c>
      <c r="G115" s="31">
        <v>600</v>
      </c>
      <c r="H115" s="36">
        <v>8.943089430894309E-2</v>
      </c>
      <c r="I115" s="36">
        <f t="shared" si="15"/>
        <v>1.8043865964206408E-2</v>
      </c>
      <c r="J115" s="36">
        <f t="shared" si="16"/>
        <v>0.50719807044028498</v>
      </c>
      <c r="K115" s="36">
        <f t="shared" si="17"/>
        <v>-7.7790056821447823E-2</v>
      </c>
      <c r="L115" s="36">
        <f t="shared" si="18"/>
        <v>0.46899752799424144</v>
      </c>
      <c r="M115" s="36">
        <f t="shared" si="19"/>
        <v>21.927445264338701</v>
      </c>
      <c r="N115" s="35">
        <v>20.149999999999999</v>
      </c>
      <c r="O115" s="31">
        <f t="shared" si="25"/>
        <v>3.159311667720079</v>
      </c>
      <c r="P115" s="31">
        <f t="shared" si="20"/>
        <v>3.159311667720079</v>
      </c>
      <c r="Q115" s="31">
        <f t="shared" si="21"/>
        <v>8.8210683093732131E-2</v>
      </c>
      <c r="R115" s="36">
        <f t="shared" si="22"/>
        <v>-1.7774452643387022</v>
      </c>
      <c r="S115" s="31">
        <f t="shared" si="23"/>
        <v>1</v>
      </c>
      <c r="T115" s="31">
        <f t="shared" si="27"/>
        <v>8.8210683093732131E-2</v>
      </c>
      <c r="U115" s="31"/>
      <c r="V115" s="31"/>
      <c r="W115" s="31"/>
      <c r="X115" s="31"/>
      <c r="Y115" s="31"/>
    </row>
    <row r="116" spans="1:25" x14ac:dyDescent="0.25">
      <c r="A116" s="31">
        <f t="shared" si="24"/>
        <v>80</v>
      </c>
      <c r="B116" s="31">
        <v>21</v>
      </c>
      <c r="C116" s="31">
        <v>63</v>
      </c>
      <c r="D116" s="35">
        <v>0.32046121777098208</v>
      </c>
      <c r="E116" s="35">
        <v>594.95000000000005</v>
      </c>
      <c r="F116" s="31">
        <v>6.25E-2</v>
      </c>
      <c r="G116" s="31">
        <v>600</v>
      </c>
      <c r="H116" s="36">
        <v>0.17073170731707318</v>
      </c>
      <c r="I116" s="36">
        <f t="shared" si="15"/>
        <v>8.296070253671893E-2</v>
      </c>
      <c r="J116" s="36">
        <f t="shared" si="16"/>
        <v>0.53305860665530491</v>
      </c>
      <c r="K116" s="36">
        <f t="shared" si="17"/>
        <v>-4.9452890519357209E-2</v>
      </c>
      <c r="L116" s="36">
        <f t="shared" si="18"/>
        <v>0.48027918957532822</v>
      </c>
      <c r="M116" s="36">
        <f t="shared" si="19"/>
        <v>32.034314682627155</v>
      </c>
      <c r="N116" s="35">
        <v>29</v>
      </c>
      <c r="O116" s="31">
        <f t="shared" si="25"/>
        <v>9.2070655932067318</v>
      </c>
      <c r="P116" s="31">
        <f t="shared" si="20"/>
        <v>9.2070655932067318</v>
      </c>
      <c r="Q116" s="31">
        <f t="shared" si="21"/>
        <v>0.10463154078024672</v>
      </c>
      <c r="R116" s="36">
        <f t="shared" si="22"/>
        <v>-3.034314682627155</v>
      </c>
      <c r="S116" s="31">
        <f t="shared" si="23"/>
        <v>1</v>
      </c>
      <c r="T116" s="31">
        <f t="shared" si="27"/>
        <v>0.10463154078024672</v>
      </c>
      <c r="U116" s="31"/>
      <c r="V116" s="31"/>
      <c r="W116" s="31"/>
      <c r="X116" s="31"/>
      <c r="Y116" s="31"/>
    </row>
    <row r="117" spans="1:25" x14ac:dyDescent="0.25">
      <c r="A117" s="31">
        <f t="shared" si="24"/>
        <v>81</v>
      </c>
      <c r="B117" s="31">
        <v>22</v>
      </c>
      <c r="C117" s="31">
        <v>43</v>
      </c>
      <c r="D117" s="35">
        <v>0.32046525409943227</v>
      </c>
      <c r="E117" s="35">
        <v>574.5</v>
      </c>
      <c r="F117" s="31">
        <v>6.25E-2</v>
      </c>
      <c r="G117" s="31">
        <v>600</v>
      </c>
      <c r="H117" s="36">
        <v>8.5365853658536592E-2</v>
      </c>
      <c r="I117" s="36">
        <f t="shared" si="15"/>
        <v>-0.36003545111339746</v>
      </c>
      <c r="J117" s="36">
        <f t="shared" si="16"/>
        <v>0.35941031131932588</v>
      </c>
      <c r="K117" s="36">
        <f t="shared" si="17"/>
        <v>-0.45366717999628592</v>
      </c>
      <c r="L117" s="36">
        <f t="shared" si="18"/>
        <v>0.32503419628235503</v>
      </c>
      <c r="M117" s="36">
        <f t="shared" si="19"/>
        <v>12.498441085172658</v>
      </c>
      <c r="N117" s="35">
        <v>13.3</v>
      </c>
      <c r="O117" s="31">
        <f t="shared" si="25"/>
        <v>0.64249669393918729</v>
      </c>
      <c r="P117" s="31">
        <f t="shared" si="20"/>
        <v>0.64249669393918729</v>
      </c>
      <c r="Q117" s="31">
        <f t="shared" si="21"/>
        <v>6.0267587581003215E-2</v>
      </c>
      <c r="R117" s="36">
        <f t="shared" si="22"/>
        <v>0.80155891482734276</v>
      </c>
      <c r="S117" s="31">
        <f t="shared" si="23"/>
        <v>0</v>
      </c>
      <c r="T117" s="31">
        <f t="shared" si="27"/>
        <v>6.0267587581003215E-2</v>
      </c>
      <c r="U117" s="31"/>
      <c r="V117" s="31"/>
      <c r="W117" s="31"/>
      <c r="X117" s="31"/>
      <c r="Y117" s="31"/>
    </row>
    <row r="118" spans="1:25" x14ac:dyDescent="0.25">
      <c r="A118" s="31">
        <f t="shared" si="24"/>
        <v>82</v>
      </c>
      <c r="B118" s="31">
        <v>23</v>
      </c>
      <c r="C118" s="31">
        <v>43</v>
      </c>
      <c r="D118" s="35">
        <v>0.32282176806606533</v>
      </c>
      <c r="E118" s="35">
        <v>585.45000000000005</v>
      </c>
      <c r="F118" s="31">
        <v>6.25E-2</v>
      </c>
      <c r="G118" s="31">
        <v>600</v>
      </c>
      <c r="H118" s="36">
        <v>8.1300813008130079E-2</v>
      </c>
      <c r="I118" s="36">
        <f t="shared" si="15"/>
        <v>-0.1654721316169418</v>
      </c>
      <c r="J118" s="36">
        <f t="shared" si="16"/>
        <v>0.43428619159497195</v>
      </c>
      <c r="K118" s="36">
        <f t="shared" si="17"/>
        <v>-0.25751926250023205</v>
      </c>
      <c r="L118" s="36">
        <f t="shared" si="18"/>
        <v>0.39838897363710463</v>
      </c>
      <c r="M118" s="36">
        <f t="shared" si="19"/>
        <v>16.430986561186984</v>
      </c>
      <c r="N118" s="35">
        <v>15.95</v>
      </c>
      <c r="O118" s="31">
        <f t="shared" si="25"/>
        <v>0.23134807204248087</v>
      </c>
      <c r="P118" s="31">
        <f t="shared" si="20"/>
        <v>0.23134807204248087</v>
      </c>
      <c r="Q118" s="31">
        <f t="shared" si="21"/>
        <v>3.0155897253102481E-2</v>
      </c>
      <c r="R118" s="36">
        <f t="shared" si="22"/>
        <v>-0.48098656118698457</v>
      </c>
      <c r="S118" s="31">
        <f t="shared" si="23"/>
        <v>1</v>
      </c>
      <c r="T118" s="31">
        <f t="shared" ref="T118:T120" si="28">ABS(N118-M118)/N118</f>
        <v>3.0155897253102481E-2</v>
      </c>
      <c r="U118" s="31"/>
      <c r="V118" s="31"/>
      <c r="W118" s="31"/>
      <c r="X118" s="31"/>
      <c r="Y118" s="31"/>
    </row>
    <row r="119" spans="1:25" x14ac:dyDescent="0.25">
      <c r="A119" s="31">
        <f t="shared" si="24"/>
        <v>82</v>
      </c>
      <c r="B119" s="31">
        <v>23</v>
      </c>
      <c r="C119" s="31">
        <v>63</v>
      </c>
      <c r="D119" s="35">
        <v>0.32282176806606533</v>
      </c>
      <c r="E119" s="35">
        <v>585.45000000000005</v>
      </c>
      <c r="F119" s="31">
        <v>6.25E-2</v>
      </c>
      <c r="G119" s="31">
        <v>600</v>
      </c>
      <c r="H119" s="36">
        <v>0.16260162601626016</v>
      </c>
      <c r="I119" s="36">
        <f t="shared" si="15"/>
        <v>-4.5428298457578571E-2</v>
      </c>
      <c r="J119" s="36">
        <f t="shared" si="16"/>
        <v>0.48188296267927438</v>
      </c>
      <c r="K119" s="36">
        <f t="shared" si="17"/>
        <v>-0.17560259933025901</v>
      </c>
      <c r="L119" s="36">
        <f t="shared" si="18"/>
        <v>0.43030308005883072</v>
      </c>
      <c r="M119" s="36">
        <f t="shared" si="19"/>
        <v>26.547044469728093</v>
      </c>
      <c r="N119" s="35">
        <v>20.2</v>
      </c>
      <c r="O119" s="31">
        <f t="shared" si="25"/>
        <v>40.284973500705973</v>
      </c>
      <c r="P119" s="31">
        <f t="shared" si="20"/>
        <v>40.284973500705973</v>
      </c>
      <c r="Q119" s="31">
        <f t="shared" si="21"/>
        <v>0.31421012226376699</v>
      </c>
      <c r="R119" s="36">
        <f t="shared" si="22"/>
        <v>-6.3470444697280932</v>
      </c>
      <c r="S119" s="31">
        <f t="shared" si="23"/>
        <v>1</v>
      </c>
      <c r="T119" s="31">
        <f t="shared" si="28"/>
        <v>0.31421012226376699</v>
      </c>
      <c r="U119" s="31"/>
      <c r="V119" s="31"/>
      <c r="W119" s="31"/>
      <c r="X119" s="31"/>
      <c r="Y119" s="31"/>
    </row>
    <row r="120" spans="1:25" x14ac:dyDescent="0.25">
      <c r="A120" s="31">
        <f t="shared" si="24"/>
        <v>83</v>
      </c>
      <c r="B120" s="31">
        <v>24</v>
      </c>
      <c r="C120" s="31">
        <v>43</v>
      </c>
      <c r="D120" s="35">
        <v>0.32397469163442666</v>
      </c>
      <c r="E120" s="35">
        <v>580.75</v>
      </c>
      <c r="F120" s="31">
        <v>6.25E-2</v>
      </c>
      <c r="G120" s="31">
        <v>600</v>
      </c>
      <c r="H120" s="36">
        <v>7.7235772357723581E-2</v>
      </c>
      <c r="I120" s="36">
        <f t="shared" si="15"/>
        <v>-0.26354462325939071</v>
      </c>
      <c r="J120" s="36">
        <f t="shared" si="16"/>
        <v>0.39606541718648341</v>
      </c>
      <c r="K120" s="36">
        <f t="shared" si="17"/>
        <v>-0.35358148146569335</v>
      </c>
      <c r="L120" s="36">
        <f t="shared" si="18"/>
        <v>0.36182627730725347</v>
      </c>
      <c r="M120" s="36">
        <f t="shared" si="19"/>
        <v>13.964671756272281</v>
      </c>
      <c r="N120" s="35">
        <v>14.1</v>
      </c>
      <c r="O120" s="31">
        <f t="shared" si="25"/>
        <v>1.8313733550428739E-2</v>
      </c>
      <c r="P120" s="31">
        <f t="shared" si="20"/>
        <v>1.8313733550428739E-2</v>
      </c>
      <c r="Q120" s="31">
        <f t="shared" si="21"/>
        <v>9.5977477821076844E-3</v>
      </c>
      <c r="R120" s="36">
        <f t="shared" si="22"/>
        <v>0.13532824372771834</v>
      </c>
      <c r="S120" s="31">
        <f t="shared" si="23"/>
        <v>0</v>
      </c>
      <c r="T120" s="31">
        <f t="shared" si="28"/>
        <v>9.5977477821076844E-3</v>
      </c>
      <c r="U120" s="31"/>
      <c r="V120" s="31"/>
      <c r="W120" s="31"/>
      <c r="X120" s="31"/>
      <c r="Y120" s="31"/>
    </row>
    <row r="121" spans="1:25" x14ac:dyDescent="0.25">
      <c r="A121" s="31">
        <f t="shared" si="24"/>
        <v>83</v>
      </c>
      <c r="B121" s="31">
        <v>24</v>
      </c>
      <c r="C121" s="31">
        <v>63</v>
      </c>
      <c r="D121" s="35">
        <v>0.32397469163442666</v>
      </c>
      <c r="E121" s="35">
        <v>580.75</v>
      </c>
      <c r="F121" s="31">
        <v>6.25E-2</v>
      </c>
      <c r="G121" s="31">
        <v>600</v>
      </c>
      <c r="H121" s="36">
        <v>0.15853658536585366</v>
      </c>
      <c r="I121" s="36">
        <f t="shared" si="15"/>
        <v>-0.11148246572099525</v>
      </c>
      <c r="J121" s="36">
        <f t="shared" si="16"/>
        <v>0.45561688462435823</v>
      </c>
      <c r="K121" s="36">
        <f t="shared" si="17"/>
        <v>-0.24047834439665644</v>
      </c>
      <c r="L121" s="36">
        <f t="shared" si="18"/>
        <v>0.40497972471599442</v>
      </c>
      <c r="M121" s="36">
        <f t="shared" si="19"/>
        <v>24.007435903554494</v>
      </c>
      <c r="N121" s="35">
        <v>22</v>
      </c>
      <c r="O121" s="31">
        <f t="shared" si="25"/>
        <v>4.0297989068796491</v>
      </c>
      <c r="P121" s="31">
        <f t="shared" si="20"/>
        <v>4.0297989068796491</v>
      </c>
      <c r="Q121" s="31">
        <f t="shared" si="21"/>
        <v>9.1247086525204288E-2</v>
      </c>
      <c r="R121" s="36">
        <f t="shared" si="22"/>
        <v>-2.0074359035544944</v>
      </c>
      <c r="S121" s="31">
        <f t="shared" si="23"/>
        <v>1</v>
      </c>
      <c r="T121" s="31">
        <f t="shared" ref="T121:T126" si="29">ABS(N121-M121)/N121</f>
        <v>9.1247086525204288E-2</v>
      </c>
      <c r="U121" s="31"/>
      <c r="V121" s="31"/>
      <c r="W121" s="31"/>
      <c r="X121" s="31"/>
      <c r="Y121" s="31"/>
    </row>
    <row r="122" spans="1:25" x14ac:dyDescent="0.25">
      <c r="A122" s="31">
        <f t="shared" si="24"/>
        <v>84</v>
      </c>
      <c r="B122" s="31">
        <v>25</v>
      </c>
      <c r="C122" s="31">
        <v>43</v>
      </c>
      <c r="D122" s="35">
        <v>0.32410435563606949</v>
      </c>
      <c r="E122" s="35">
        <v>596.45000000000005</v>
      </c>
      <c r="F122" s="31">
        <v>6.25E-2</v>
      </c>
      <c r="G122" s="31">
        <v>600</v>
      </c>
      <c r="H122" s="36">
        <v>7.3170731707317069E-2</v>
      </c>
      <c r="I122" s="36">
        <f t="shared" si="15"/>
        <v>2.8310441081440145E-2</v>
      </c>
      <c r="J122" s="36">
        <f t="shared" si="16"/>
        <v>0.51129272342003773</v>
      </c>
      <c r="K122" s="36">
        <f t="shared" si="17"/>
        <v>-5.9360075700709343E-2</v>
      </c>
      <c r="L122" s="36">
        <f t="shared" si="18"/>
        <v>0.47633265596621499</v>
      </c>
      <c r="M122" s="36">
        <f t="shared" si="19"/>
        <v>20.464977600511475</v>
      </c>
      <c r="N122" s="35">
        <v>19.5</v>
      </c>
      <c r="O122" s="31">
        <f t="shared" si="25"/>
        <v>0.93118176948888287</v>
      </c>
      <c r="P122" s="31">
        <f t="shared" si="20"/>
        <v>0.93118176948888287</v>
      </c>
      <c r="Q122" s="31">
        <f t="shared" si="21"/>
        <v>4.9486030795460233E-2</v>
      </c>
      <c r="R122" s="36">
        <f t="shared" si="22"/>
        <v>-0.96497760051147452</v>
      </c>
      <c r="S122" s="31">
        <f t="shared" si="23"/>
        <v>1</v>
      </c>
      <c r="T122" s="31">
        <f t="shared" si="29"/>
        <v>4.9486030795460233E-2</v>
      </c>
      <c r="U122" s="31"/>
      <c r="V122" s="31"/>
      <c r="W122" s="31"/>
      <c r="X122" s="31"/>
      <c r="Y122" s="31"/>
    </row>
    <row r="123" spans="1:25" x14ac:dyDescent="0.25">
      <c r="A123" s="31">
        <f t="shared" si="24"/>
        <v>84</v>
      </c>
      <c r="B123" s="31">
        <v>25</v>
      </c>
      <c r="C123" s="31">
        <v>63</v>
      </c>
      <c r="D123" s="35">
        <v>0.32410435563606949</v>
      </c>
      <c r="E123" s="35">
        <v>596.45000000000005</v>
      </c>
      <c r="F123" s="31">
        <v>6.25E-2</v>
      </c>
      <c r="G123" s="31">
        <v>600</v>
      </c>
      <c r="H123" s="36">
        <v>0.15447154471544716</v>
      </c>
      <c r="I123" s="36">
        <f t="shared" si="15"/>
        <v>9.2896403168625657E-2</v>
      </c>
      <c r="J123" s="36">
        <f t="shared" si="16"/>
        <v>0.53700706837591428</v>
      </c>
      <c r="K123" s="36">
        <f t="shared" si="17"/>
        <v>-3.4485904491833114E-2</v>
      </c>
      <c r="L123" s="36">
        <f t="shared" si="18"/>
        <v>0.48624484112475591</v>
      </c>
      <c r="M123" s="36">
        <f t="shared" si="19"/>
        <v>31.354070405809352</v>
      </c>
      <c r="N123" s="35">
        <v>26.8</v>
      </c>
      <c r="O123" s="31">
        <f t="shared" si="25"/>
        <v>20.739557261068555</v>
      </c>
      <c r="P123" s="31">
        <f t="shared" si="20"/>
        <v>20.739557261068555</v>
      </c>
      <c r="Q123" s="31">
        <f t="shared" si="21"/>
        <v>0.16992800021676685</v>
      </c>
      <c r="R123" s="36">
        <f t="shared" si="22"/>
        <v>-4.5540704058093517</v>
      </c>
      <c r="S123" s="31">
        <f t="shared" si="23"/>
        <v>1</v>
      </c>
      <c r="T123" s="31">
        <f t="shared" si="29"/>
        <v>0.16992800021676685</v>
      </c>
      <c r="U123" s="31"/>
      <c r="V123" s="31"/>
      <c r="W123" s="31"/>
      <c r="X123" s="31"/>
      <c r="Y123" s="31"/>
    </row>
    <row r="124" spans="1:25" x14ac:dyDescent="0.25">
      <c r="A124" s="31">
        <f t="shared" si="24"/>
        <v>85</v>
      </c>
      <c r="B124" s="31">
        <v>26</v>
      </c>
      <c r="C124" s="31">
        <v>43</v>
      </c>
      <c r="D124" s="35">
        <v>0.32643224117636332</v>
      </c>
      <c r="E124" s="35">
        <v>596.35</v>
      </c>
      <c r="F124" s="31">
        <v>6.25E-2</v>
      </c>
      <c r="G124" s="31">
        <v>600</v>
      </c>
      <c r="H124" s="36">
        <v>6.910569105691057E-2</v>
      </c>
      <c r="I124" s="36">
        <f t="shared" si="15"/>
        <v>2.2130558126936494E-2</v>
      </c>
      <c r="J124" s="36">
        <f t="shared" si="16"/>
        <v>0.50882809470953239</v>
      </c>
      <c r="K124" s="36">
        <f t="shared" si="17"/>
        <v>-6.3681823182385161E-2</v>
      </c>
      <c r="L124" s="36">
        <f t="shared" si="18"/>
        <v>0.47461178918232033</v>
      </c>
      <c r="M124" s="36">
        <f t="shared" si="19"/>
        <v>19.899847559893828</v>
      </c>
      <c r="N124" s="35">
        <v>19.399999999999999</v>
      </c>
      <c r="O124" s="31">
        <f t="shared" si="25"/>
        <v>0.24984758313181588</v>
      </c>
      <c r="P124" s="31">
        <f t="shared" si="20"/>
        <v>0.24984758313181588</v>
      </c>
      <c r="Q124" s="31">
        <f t="shared" si="21"/>
        <v>2.5765338138857213E-2</v>
      </c>
      <c r="R124" s="36">
        <f t="shared" si="22"/>
        <v>-0.4998475598938299</v>
      </c>
      <c r="S124" s="31">
        <f t="shared" si="23"/>
        <v>1</v>
      </c>
      <c r="T124" s="31">
        <f t="shared" si="29"/>
        <v>2.5765338138857213E-2</v>
      </c>
      <c r="U124" s="31"/>
      <c r="V124" s="31"/>
      <c r="W124" s="31"/>
      <c r="X124" s="31"/>
      <c r="Y124" s="31"/>
    </row>
    <row r="125" spans="1:25" x14ac:dyDescent="0.25">
      <c r="A125" s="31">
        <f t="shared" si="24"/>
        <v>85</v>
      </c>
      <c r="B125" s="31">
        <v>26</v>
      </c>
      <c r="C125" s="31">
        <v>63</v>
      </c>
      <c r="D125" s="35">
        <v>0.32643224117636332</v>
      </c>
      <c r="E125" s="35">
        <v>596.35</v>
      </c>
      <c r="F125" s="31">
        <v>6.25E-2</v>
      </c>
      <c r="G125" s="31">
        <v>600</v>
      </c>
      <c r="H125" s="36">
        <v>0.15040650406504066</v>
      </c>
      <c r="I125" s="36">
        <f t="shared" si="15"/>
        <v>8.9353827076397788E-2</v>
      </c>
      <c r="J125" s="36">
        <f t="shared" si="16"/>
        <v>0.53559964135844984</v>
      </c>
      <c r="K125" s="36">
        <f t="shared" si="17"/>
        <v>-3.7244030233117661E-2</v>
      </c>
      <c r="L125" s="36">
        <f t="shared" si="18"/>
        <v>0.48514521594935806</v>
      </c>
      <c r="M125" s="36">
        <f t="shared" si="19"/>
        <v>31.041232764940617</v>
      </c>
      <c r="N125" s="35">
        <v>28.05</v>
      </c>
      <c r="O125" s="31">
        <f t="shared" si="25"/>
        <v>8.9474734540542809</v>
      </c>
      <c r="P125" s="31">
        <f t="shared" si="20"/>
        <v>8.9474734540542809</v>
      </c>
      <c r="Q125" s="31">
        <f t="shared" si="21"/>
        <v>0.10663931425813247</v>
      </c>
      <c r="R125" s="36">
        <f t="shared" si="22"/>
        <v>-2.9912327649406159</v>
      </c>
      <c r="S125" s="31">
        <f t="shared" si="23"/>
        <v>1</v>
      </c>
      <c r="T125" s="31">
        <f t="shared" si="29"/>
        <v>0.10663931425813247</v>
      </c>
      <c r="U125" s="31"/>
      <c r="V125" s="31"/>
      <c r="W125" s="31"/>
      <c r="X125" s="31"/>
      <c r="Y125" s="31"/>
    </row>
    <row r="126" spans="1:25" x14ac:dyDescent="0.25">
      <c r="A126" s="31">
        <f t="shared" si="24"/>
        <v>86</v>
      </c>
      <c r="B126" s="31">
        <v>27</v>
      </c>
      <c r="C126" s="31">
        <v>43</v>
      </c>
      <c r="D126" s="35">
        <v>0.32642908401102072</v>
      </c>
      <c r="E126" s="35">
        <v>603.15</v>
      </c>
      <c r="F126" s="31">
        <v>6.25E-2</v>
      </c>
      <c r="G126" s="31">
        <v>600</v>
      </c>
      <c r="H126" s="36">
        <v>6.5040650406504072E-2</v>
      </c>
      <c r="I126" s="36">
        <f t="shared" si="15"/>
        <v>0.15335289424697643</v>
      </c>
      <c r="J126" s="36">
        <f t="shared" si="16"/>
        <v>0.56094000482562278</v>
      </c>
      <c r="K126" s="36">
        <f t="shared" si="17"/>
        <v>7.0103461274167264E-2</v>
      </c>
      <c r="L126" s="36">
        <f t="shared" si="18"/>
        <v>0.52794434410783819</v>
      </c>
      <c r="M126" s="36">
        <f t="shared" si="19"/>
        <v>22.849412906917848</v>
      </c>
      <c r="N126" s="35">
        <v>23.1</v>
      </c>
      <c r="O126" s="31">
        <f t="shared" si="25"/>
        <v>6.2793891219363601E-2</v>
      </c>
      <c r="P126" s="31">
        <f t="shared" si="20"/>
        <v>6.2793891219363601E-2</v>
      </c>
      <c r="Q126" s="31">
        <f t="shared" si="21"/>
        <v>1.0847926107452509E-2</v>
      </c>
      <c r="R126" s="36">
        <f t="shared" si="22"/>
        <v>0.25058709308215299</v>
      </c>
      <c r="S126" s="31">
        <f t="shared" si="23"/>
        <v>0</v>
      </c>
      <c r="T126" s="31">
        <f t="shared" si="29"/>
        <v>1.0847926107452509E-2</v>
      </c>
      <c r="U126" s="31"/>
      <c r="V126" s="31"/>
      <c r="W126" s="31"/>
      <c r="X126" s="31"/>
      <c r="Y126" s="31"/>
    </row>
    <row r="127" spans="1:25" x14ac:dyDescent="0.25">
      <c r="A127" s="31">
        <f t="shared" si="24"/>
        <v>86</v>
      </c>
      <c r="B127" s="31">
        <v>27</v>
      </c>
      <c r="C127" s="31">
        <v>63</v>
      </c>
      <c r="D127" s="35">
        <v>0.32642908401102072</v>
      </c>
      <c r="E127" s="35">
        <v>603.15</v>
      </c>
      <c r="F127" s="31">
        <v>6.25E-2</v>
      </c>
      <c r="G127" s="31">
        <v>600</v>
      </c>
      <c r="H127" s="36">
        <v>0.14634146341463414</v>
      </c>
      <c r="I127" s="36">
        <f t="shared" si="15"/>
        <v>0.17761390132620036</v>
      </c>
      <c r="J127" s="36">
        <f t="shared" si="16"/>
        <v>0.57048689677200703</v>
      </c>
      <c r="K127" s="36">
        <f t="shared" si="17"/>
        <v>5.2739751866986623E-2</v>
      </c>
      <c r="L127" s="36">
        <f t="shared" si="18"/>
        <v>0.52103036716338269</v>
      </c>
      <c r="M127" s="36">
        <f t="shared" si="19"/>
        <v>34.317228129304283</v>
      </c>
      <c r="N127" s="35">
        <v>31.9</v>
      </c>
      <c r="O127" s="31">
        <f t="shared" si="25"/>
        <v>5.8429918290998897</v>
      </c>
      <c r="P127" s="31">
        <f t="shared" si="20"/>
        <v>5.8429918290998897</v>
      </c>
      <c r="Q127" s="31">
        <f t="shared" si="21"/>
        <v>7.5775176467218944E-2</v>
      </c>
      <c r="R127" s="36">
        <f t="shared" si="22"/>
        <v>-2.4172281293042843</v>
      </c>
      <c r="S127" s="31">
        <f t="shared" si="23"/>
        <v>1</v>
      </c>
      <c r="T127" s="31">
        <f>ABS(N127-M127)/N127</f>
        <v>7.5775176467218944E-2</v>
      </c>
      <c r="U127" s="31"/>
      <c r="V127" s="31"/>
      <c r="W127" s="31"/>
      <c r="X127" s="31"/>
      <c r="Y127" s="31"/>
    </row>
    <row r="128" spans="1:25" x14ac:dyDescent="0.25">
      <c r="A128" s="31">
        <f t="shared" si="24"/>
        <v>87</v>
      </c>
      <c r="B128" s="31">
        <v>28</v>
      </c>
      <c r="C128" s="31">
        <v>43</v>
      </c>
      <c r="D128" s="35">
        <v>0.32590523785155123</v>
      </c>
      <c r="E128" s="35">
        <v>594.15</v>
      </c>
      <c r="F128" s="31">
        <v>6.25E-2</v>
      </c>
      <c r="G128" s="31">
        <v>600</v>
      </c>
      <c r="H128" s="36">
        <v>6.097560975609756E-2</v>
      </c>
      <c r="I128" s="36">
        <f t="shared" si="15"/>
        <v>-3.4154395441588971E-2</v>
      </c>
      <c r="J128" s="36">
        <f t="shared" si="16"/>
        <v>0.48637701623497587</v>
      </c>
      <c r="K128" s="36">
        <f t="shared" si="17"/>
        <v>-0.11463095772386428</v>
      </c>
      <c r="L128" s="36">
        <f t="shared" si="18"/>
        <v>0.45436882036566095</v>
      </c>
      <c r="M128" s="36">
        <f t="shared" si="19"/>
        <v>17.396587871994029</v>
      </c>
      <c r="N128" s="35">
        <v>18.05</v>
      </c>
      <c r="O128" s="31">
        <f t="shared" si="25"/>
        <v>0.42694740902529205</v>
      </c>
      <c r="P128" s="31">
        <f t="shared" si="20"/>
        <v>0.42694740902529205</v>
      </c>
      <c r="Q128" s="31">
        <f t="shared" si="21"/>
        <v>3.620011789506767E-2</v>
      </c>
      <c r="R128" s="36">
        <f t="shared" si="22"/>
        <v>0.65341212800597148</v>
      </c>
      <c r="S128" s="31">
        <f t="shared" si="23"/>
        <v>0</v>
      </c>
      <c r="T128" s="31">
        <f t="shared" ref="T128" si="30">ABS(N128-M128)/N128</f>
        <v>3.620011789506767E-2</v>
      </c>
      <c r="U128" s="31"/>
      <c r="V128" s="31"/>
      <c r="W128" s="31"/>
      <c r="X128" s="31"/>
      <c r="Y128" s="31"/>
    </row>
    <row r="129" spans="1:25" x14ac:dyDescent="0.25">
      <c r="A129" s="31">
        <f t="shared" si="24"/>
        <v>87</v>
      </c>
      <c r="B129" s="31">
        <v>28</v>
      </c>
      <c r="C129" s="31">
        <v>63</v>
      </c>
      <c r="D129" s="35">
        <v>0.32590523785155123</v>
      </c>
      <c r="E129" s="35">
        <v>594.15</v>
      </c>
      <c r="F129" s="31">
        <v>6.25E-2</v>
      </c>
      <c r="G129" s="31">
        <v>600</v>
      </c>
      <c r="H129" s="36">
        <v>0.14227642276422764</v>
      </c>
      <c r="I129" s="36">
        <f t="shared" si="15"/>
        <v>5.4098470492709848E-2</v>
      </c>
      <c r="J129" s="36">
        <f t="shared" si="16"/>
        <v>0.52157164458254746</v>
      </c>
      <c r="K129" s="36">
        <f t="shared" si="17"/>
        <v>-6.883150895007506E-2</v>
      </c>
      <c r="L129" s="36">
        <f t="shared" si="18"/>
        <v>0.4725618685209933</v>
      </c>
      <c r="M129" s="36">
        <f t="shared" si="19"/>
        <v>28.864785121083912</v>
      </c>
      <c r="N129" s="35">
        <v>27</v>
      </c>
      <c r="O129" s="31">
        <f t="shared" si="25"/>
        <v>3.477423547815941</v>
      </c>
      <c r="P129" s="31">
        <f t="shared" si="20"/>
        <v>3.477423547815941</v>
      </c>
      <c r="Q129" s="31">
        <f t="shared" si="21"/>
        <v>6.9066115595700445E-2</v>
      </c>
      <c r="R129" s="36">
        <f t="shared" si="22"/>
        <v>-1.8647851210839121</v>
      </c>
      <c r="S129" s="31">
        <f t="shared" si="23"/>
        <v>1</v>
      </c>
      <c r="T129" s="31">
        <f t="shared" ref="T129:T137" si="31">ABS(N129-M129)/N129</f>
        <v>6.9066115595700445E-2</v>
      </c>
      <c r="U129" s="31"/>
      <c r="V129" s="31"/>
      <c r="W129" s="31"/>
      <c r="X129" s="31"/>
      <c r="Y129" s="31"/>
    </row>
    <row r="130" spans="1:25" x14ac:dyDescent="0.25">
      <c r="A130" s="31">
        <f t="shared" si="24"/>
        <v>88</v>
      </c>
      <c r="B130" s="31">
        <v>29</v>
      </c>
      <c r="C130" s="31">
        <v>43</v>
      </c>
      <c r="D130" s="35">
        <v>0.3264849397805033</v>
      </c>
      <c r="E130" s="35">
        <v>607.25</v>
      </c>
      <c r="F130" s="31">
        <v>6.25E-2</v>
      </c>
      <c r="G130" s="31">
        <v>600</v>
      </c>
      <c r="H130" s="36">
        <v>5.6910569105691054E-2</v>
      </c>
      <c r="I130" s="36">
        <f t="shared" si="15"/>
        <v>0.23882252878645863</v>
      </c>
      <c r="J130" s="36">
        <f t="shared" si="16"/>
        <v>0.59437839990221664</v>
      </c>
      <c r="K130" s="36">
        <f t="shared" si="17"/>
        <v>0.16093648991287424</v>
      </c>
      <c r="L130" s="36">
        <f t="shared" si="18"/>
        <v>0.5639282889522883</v>
      </c>
      <c r="M130" s="36">
        <f t="shared" si="19"/>
        <v>23.780677618715515</v>
      </c>
      <c r="N130" s="35">
        <v>23</v>
      </c>
      <c r="O130" s="31">
        <f t="shared" si="25"/>
        <v>0.60945754436332722</v>
      </c>
      <c r="P130" s="31">
        <f t="shared" si="20"/>
        <v>0.60945754436332722</v>
      </c>
      <c r="Q130" s="31">
        <f t="shared" si="21"/>
        <v>3.3942505161544137E-2</v>
      </c>
      <c r="R130" s="36">
        <f t="shared" si="22"/>
        <v>-0.78067761871551511</v>
      </c>
      <c r="S130" s="31">
        <f t="shared" si="23"/>
        <v>1</v>
      </c>
      <c r="T130" s="31">
        <f t="shared" si="31"/>
        <v>3.3942505161544137E-2</v>
      </c>
      <c r="U130" s="31"/>
      <c r="V130" s="31"/>
      <c r="W130" s="31"/>
      <c r="X130" s="31"/>
      <c r="Y130" s="31"/>
    </row>
    <row r="131" spans="1:25" x14ac:dyDescent="0.25">
      <c r="A131" s="31">
        <f t="shared" si="24"/>
        <v>88</v>
      </c>
      <c r="B131" s="31">
        <v>29</v>
      </c>
      <c r="C131" s="31">
        <v>63</v>
      </c>
      <c r="D131" s="35">
        <v>0.3264849397805033</v>
      </c>
      <c r="E131" s="35">
        <v>607.25</v>
      </c>
      <c r="F131" s="31">
        <v>6.25E-2</v>
      </c>
      <c r="G131" s="31">
        <v>600</v>
      </c>
      <c r="H131" s="36">
        <v>0.13821138211382114</v>
      </c>
      <c r="I131" s="36">
        <f t="shared" ref="I131:I194" si="32">(LN(E131/G131)+(F131+(D131^2)/2)*H131)/(D131*H131^0.5)</f>
        <v>0.23081270041579435</v>
      </c>
      <c r="J131" s="36">
        <f t="shared" ref="J131:J194" si="33">NORMSDIST(I131)</f>
        <v>0.59126984294107066</v>
      </c>
      <c r="K131" s="36">
        <f t="shared" ref="K131:K194" si="34">I131-(D131*H131^(0.5))</f>
        <v>0.10943607529847177</v>
      </c>
      <c r="L131" s="36">
        <f t="shared" ref="L131:L194" si="35">NORMSDIST(K131)</f>
        <v>0.54357168919207299</v>
      </c>
      <c r="M131" s="36">
        <f t="shared" ref="M131:M194" si="36">(E131*J131)-(G131*(EXP(-F131*H131))*L131)</f>
        <v>35.71075768067476</v>
      </c>
      <c r="N131" s="35">
        <v>32.1</v>
      </c>
      <c r="O131" s="31">
        <f t="shared" si="25"/>
        <v>13.037571028551763</v>
      </c>
      <c r="P131" s="31">
        <f t="shared" ref="P131:P194" si="37">(N131-M131)^2</f>
        <v>13.037571028551763</v>
      </c>
      <c r="Q131" s="31">
        <f t="shared" ref="Q131:Q194" si="38">ABS(N131-M131)/N131</f>
        <v>0.11248466294936943</v>
      </c>
      <c r="R131" s="36">
        <f t="shared" ref="R131:R194" si="39">N131-M131</f>
        <v>-3.6107576806747588</v>
      </c>
      <c r="S131" s="31">
        <f t="shared" ref="S131:S151" si="40">IF(R131&lt;0,1,0)</f>
        <v>1</v>
      </c>
      <c r="T131" s="31">
        <f t="shared" si="31"/>
        <v>0.11248466294936943</v>
      </c>
      <c r="U131" s="31"/>
      <c r="V131" s="31"/>
      <c r="W131" s="31"/>
      <c r="X131" s="31"/>
      <c r="Y131" s="31"/>
    </row>
    <row r="132" spans="1:25" x14ac:dyDescent="0.25">
      <c r="A132" s="31">
        <f t="shared" si="24"/>
        <v>89</v>
      </c>
      <c r="B132" s="31">
        <v>30</v>
      </c>
      <c r="C132" s="31">
        <v>43</v>
      </c>
      <c r="D132" s="35">
        <v>0.32732681677536507</v>
      </c>
      <c r="E132" s="35">
        <v>610.35</v>
      </c>
      <c r="F132" s="31">
        <v>6.25E-2</v>
      </c>
      <c r="G132" s="31">
        <v>600</v>
      </c>
      <c r="H132" s="36">
        <v>5.2845528455284556E-2</v>
      </c>
      <c r="I132" s="36">
        <f t="shared" si="32"/>
        <v>0.30880898597992407</v>
      </c>
      <c r="J132" s="36">
        <f t="shared" si="33"/>
        <v>0.62126658339924501</v>
      </c>
      <c r="K132" s="36">
        <f t="shared" si="34"/>
        <v>0.23356258896859708</v>
      </c>
      <c r="L132" s="36">
        <f t="shared" si="35"/>
        <v>0.5923377129323677</v>
      </c>
      <c r="M132" s="36">
        <f t="shared" si="36"/>
        <v>24.959335024574955</v>
      </c>
      <c r="N132" s="35">
        <v>24.8</v>
      </c>
      <c r="O132" s="31">
        <f t="shared" si="25"/>
        <v>2.5387650056301218E-2</v>
      </c>
      <c r="P132" s="31">
        <f t="shared" si="37"/>
        <v>2.5387650056301218E-2</v>
      </c>
      <c r="Q132" s="31">
        <f t="shared" si="38"/>
        <v>6.4247993780223419E-3</v>
      </c>
      <c r="R132" s="36">
        <f t="shared" si="39"/>
        <v>-0.15933502457495408</v>
      </c>
      <c r="S132" s="31">
        <f t="shared" si="40"/>
        <v>1</v>
      </c>
      <c r="T132" s="31">
        <f t="shared" si="31"/>
        <v>6.4247993780223419E-3</v>
      </c>
      <c r="U132" s="31"/>
      <c r="V132" s="31"/>
      <c r="W132" s="31"/>
      <c r="X132" s="31"/>
      <c r="Y132" s="31"/>
    </row>
    <row r="133" spans="1:25" x14ac:dyDescent="0.25">
      <c r="A133" s="31">
        <f t="shared" si="24"/>
        <v>89</v>
      </c>
      <c r="B133" s="31">
        <v>30</v>
      </c>
      <c r="C133" s="31">
        <v>63</v>
      </c>
      <c r="D133" s="35">
        <v>0.32732681677536507</v>
      </c>
      <c r="E133" s="35">
        <v>610.35</v>
      </c>
      <c r="F133" s="31">
        <v>6.25E-2</v>
      </c>
      <c r="G133" s="31">
        <v>600</v>
      </c>
      <c r="H133" s="36">
        <v>0.13414634146341464</v>
      </c>
      <c r="I133" s="36">
        <f t="shared" si="32"/>
        <v>0.27253619264719781</v>
      </c>
      <c r="J133" s="36">
        <f t="shared" si="33"/>
        <v>0.60739511681771452</v>
      </c>
      <c r="K133" s="36">
        <f t="shared" si="34"/>
        <v>0.15264949335120359</v>
      </c>
      <c r="L133" s="36">
        <f t="shared" si="35"/>
        <v>0.56066265385183467</v>
      </c>
      <c r="M133" s="36">
        <f t="shared" si="36"/>
        <v>37.134633504184023</v>
      </c>
      <c r="N133" s="35">
        <v>36.25</v>
      </c>
      <c r="O133" s="31">
        <f t="shared" si="25"/>
        <v>0.78257643672490462</v>
      </c>
      <c r="P133" s="31">
        <f t="shared" si="37"/>
        <v>0.78257643672490462</v>
      </c>
      <c r="Q133" s="31">
        <f t="shared" si="38"/>
        <v>2.4403682874042026E-2</v>
      </c>
      <c r="R133" s="36">
        <f t="shared" si="39"/>
        <v>-0.88463350418402342</v>
      </c>
      <c r="S133" s="31">
        <f t="shared" si="40"/>
        <v>1</v>
      </c>
      <c r="T133" s="31">
        <f t="shared" si="31"/>
        <v>2.4403682874042026E-2</v>
      </c>
      <c r="U133" s="31"/>
      <c r="V133" s="31"/>
      <c r="W133" s="31"/>
      <c r="X133" s="31"/>
      <c r="Y133" s="31"/>
    </row>
    <row r="134" spans="1:25" x14ac:dyDescent="0.25">
      <c r="A134" s="31">
        <f t="shared" si="24"/>
        <v>90</v>
      </c>
      <c r="B134" s="31">
        <v>31</v>
      </c>
      <c r="C134" s="31">
        <v>43</v>
      </c>
      <c r="D134" s="35">
        <v>0.32744448736597098</v>
      </c>
      <c r="E134" s="35">
        <v>625.95000000000005</v>
      </c>
      <c r="F134" s="31">
        <v>6.25E-2</v>
      </c>
      <c r="G134" s="31">
        <v>600</v>
      </c>
      <c r="H134" s="36">
        <v>4.878048780487805E-2</v>
      </c>
      <c r="I134" s="36">
        <f t="shared" si="32"/>
        <v>0.66377879100450399</v>
      </c>
      <c r="J134" s="36">
        <f t="shared" si="33"/>
        <v>0.74658404899964959</v>
      </c>
      <c r="K134" s="36">
        <f t="shared" si="34"/>
        <v>0.59145840211526401</v>
      </c>
      <c r="L134" s="36">
        <f t="shared" si="35"/>
        <v>0.72289334044456177</v>
      </c>
      <c r="M134" s="36">
        <f t="shared" si="36"/>
        <v>34.908633316652981</v>
      </c>
      <c r="N134" s="35">
        <v>34.35</v>
      </c>
      <c r="O134" s="31">
        <f t="shared" si="25"/>
        <v>0.31207118247470839</v>
      </c>
      <c r="P134" s="31">
        <f t="shared" si="37"/>
        <v>0.31207118247470839</v>
      </c>
      <c r="Q134" s="31">
        <f t="shared" si="38"/>
        <v>1.6262978650741767E-2</v>
      </c>
      <c r="R134" s="36">
        <f t="shared" si="39"/>
        <v>-0.55863331665297977</v>
      </c>
      <c r="S134" s="31">
        <f t="shared" si="40"/>
        <v>1</v>
      </c>
      <c r="T134" s="31">
        <f t="shared" si="31"/>
        <v>1.6262978650741767E-2</v>
      </c>
      <c r="U134" s="31"/>
      <c r="V134" s="31"/>
      <c r="W134" s="31"/>
      <c r="X134" s="31"/>
      <c r="Y134" s="31"/>
    </row>
    <row r="135" spans="1:25" x14ac:dyDescent="0.25">
      <c r="A135" s="31">
        <f t="shared" si="24"/>
        <v>90</v>
      </c>
      <c r="B135" s="31">
        <v>31</v>
      </c>
      <c r="C135" s="31">
        <v>63</v>
      </c>
      <c r="D135" s="35">
        <v>0.32744448736597098</v>
      </c>
      <c r="E135" s="35">
        <v>625.95000000000005</v>
      </c>
      <c r="F135" s="31">
        <v>6.25E-2</v>
      </c>
      <c r="G135" s="31">
        <v>600</v>
      </c>
      <c r="H135" s="36">
        <v>0.13008130081300814</v>
      </c>
      <c r="I135" s="36">
        <f t="shared" si="32"/>
        <v>0.48641156143193492</v>
      </c>
      <c r="J135" s="36">
        <f t="shared" si="33"/>
        <v>0.6866623024795061</v>
      </c>
      <c r="K135" s="36">
        <f t="shared" si="34"/>
        <v>0.36831286091307902</v>
      </c>
      <c r="L135" s="36">
        <f t="shared" si="35"/>
        <v>0.64368001804607999</v>
      </c>
      <c r="M135" s="36">
        <f t="shared" si="36"/>
        <v>46.735430625179788</v>
      </c>
      <c r="N135" s="35">
        <v>47.8</v>
      </c>
      <c r="O135" s="31">
        <f t="shared" si="25"/>
        <v>1.133307953805091</v>
      </c>
      <c r="P135" s="31">
        <f t="shared" si="37"/>
        <v>1.133307953805091</v>
      </c>
      <c r="Q135" s="31">
        <f t="shared" si="38"/>
        <v>2.2271325833058769E-2</v>
      </c>
      <c r="R135" s="36">
        <f t="shared" si="39"/>
        <v>1.0645693748202092</v>
      </c>
      <c r="S135" s="31">
        <f t="shared" si="40"/>
        <v>0</v>
      </c>
      <c r="T135" s="31">
        <f t="shared" si="31"/>
        <v>2.2271325833058769E-2</v>
      </c>
      <c r="U135" s="31"/>
      <c r="V135" s="31"/>
      <c r="W135" s="31"/>
      <c r="X135" s="31"/>
      <c r="Y135" s="31"/>
    </row>
    <row r="136" spans="1:25" x14ac:dyDescent="0.25">
      <c r="A136" s="31">
        <f t="shared" si="24"/>
        <v>91</v>
      </c>
      <c r="B136" s="31">
        <v>32</v>
      </c>
      <c r="C136" s="31">
        <v>43</v>
      </c>
      <c r="D136" s="35">
        <v>0.32882950978997011</v>
      </c>
      <c r="E136" s="35">
        <v>621.25</v>
      </c>
      <c r="F136" s="31">
        <v>6.25E-2</v>
      </c>
      <c r="G136" s="31">
        <v>600</v>
      </c>
      <c r="H136" s="36">
        <v>4.4715447154471545E-2</v>
      </c>
      <c r="I136" s="36">
        <f t="shared" si="32"/>
        <v>0.57548731522022611</v>
      </c>
      <c r="J136" s="36">
        <f t="shared" si="33"/>
        <v>0.71751911646889699</v>
      </c>
      <c r="K136" s="36">
        <f t="shared" si="34"/>
        <v>0.50595293723397905</v>
      </c>
      <c r="L136" s="36">
        <f t="shared" si="35"/>
        <v>0.69355515573265136</v>
      </c>
      <c r="M136" s="36">
        <f t="shared" si="36"/>
        <v>30.787007673729988</v>
      </c>
      <c r="N136" s="35">
        <v>31.95</v>
      </c>
      <c r="O136" s="31">
        <f t="shared" si="25"/>
        <v>1.3525511509629318</v>
      </c>
      <c r="P136" s="31">
        <f t="shared" si="37"/>
        <v>1.3525511509629318</v>
      </c>
      <c r="Q136" s="31">
        <f t="shared" si="38"/>
        <v>3.6400385798748387E-2</v>
      </c>
      <c r="R136" s="36">
        <f t="shared" si="39"/>
        <v>1.162992326270011</v>
      </c>
      <c r="S136" s="31">
        <f t="shared" si="40"/>
        <v>0</v>
      </c>
      <c r="T136" s="31">
        <f t="shared" si="31"/>
        <v>3.6400385798748387E-2</v>
      </c>
      <c r="U136" s="31"/>
      <c r="V136" s="31"/>
      <c r="W136" s="31"/>
      <c r="X136" s="31"/>
      <c r="Y136" s="31"/>
    </row>
    <row r="137" spans="1:25" x14ac:dyDescent="0.25">
      <c r="A137" s="31">
        <f t="shared" si="24"/>
        <v>91</v>
      </c>
      <c r="B137" s="31">
        <v>32</v>
      </c>
      <c r="C137" s="31">
        <v>63</v>
      </c>
      <c r="D137" s="35">
        <v>0.32882950978997011</v>
      </c>
      <c r="E137" s="35">
        <v>621.25</v>
      </c>
      <c r="F137" s="31">
        <v>6.25E-2</v>
      </c>
      <c r="G137" s="31">
        <v>600</v>
      </c>
      <c r="H137" s="36">
        <v>0.12601626016260162</v>
      </c>
      <c r="I137" s="36">
        <f t="shared" si="32"/>
        <v>0.42399343231840936</v>
      </c>
      <c r="J137" s="36">
        <f t="shared" si="33"/>
        <v>0.66421469846913994</v>
      </c>
      <c r="K137" s="36">
        <f t="shared" si="34"/>
        <v>0.30726300418279479</v>
      </c>
      <c r="L137" s="36">
        <f t="shared" si="35"/>
        <v>0.62067840356338855</v>
      </c>
      <c r="M137" s="36">
        <f t="shared" si="36"/>
        <v>43.157902961260902</v>
      </c>
      <c r="N137" s="35">
        <v>43.5</v>
      </c>
      <c r="O137" s="31">
        <f t="shared" si="25"/>
        <v>0.11703038391405994</v>
      </c>
      <c r="P137" s="31">
        <f t="shared" si="37"/>
        <v>0.11703038391405994</v>
      </c>
      <c r="Q137" s="31">
        <f t="shared" si="38"/>
        <v>7.8642997411286896E-3</v>
      </c>
      <c r="R137" s="36">
        <f t="shared" si="39"/>
        <v>0.34209703873909802</v>
      </c>
      <c r="S137" s="31">
        <f t="shared" si="40"/>
        <v>0</v>
      </c>
      <c r="T137" s="31">
        <f t="shared" si="31"/>
        <v>7.8642997411286896E-3</v>
      </c>
      <c r="U137" s="31"/>
      <c r="V137" s="31"/>
      <c r="W137" s="31"/>
      <c r="X137" s="31"/>
      <c r="Y137" s="31"/>
    </row>
    <row r="138" spans="1:25" x14ac:dyDescent="0.25">
      <c r="A138" s="31">
        <f t="shared" si="24"/>
        <v>92</v>
      </c>
      <c r="B138" s="31">
        <v>33</v>
      </c>
      <c r="C138" s="31">
        <v>43</v>
      </c>
      <c r="D138" s="35">
        <v>0.32880724851858739</v>
      </c>
      <c r="E138" s="35">
        <v>610.29999999999995</v>
      </c>
      <c r="F138" s="31">
        <v>6.25E-2</v>
      </c>
      <c r="G138" s="31">
        <v>600</v>
      </c>
      <c r="H138" s="36">
        <v>4.065040650406504E-2</v>
      </c>
      <c r="I138" s="36">
        <f t="shared" si="32"/>
        <v>0.32822122265159426</v>
      </c>
      <c r="J138" s="36">
        <f t="shared" si="33"/>
        <v>0.62862779873330477</v>
      </c>
      <c r="K138" s="36">
        <f t="shared" si="34"/>
        <v>0.2619272828807524</v>
      </c>
      <c r="L138" s="36">
        <f t="shared" si="35"/>
        <v>0.60331124749103615</v>
      </c>
      <c r="M138" s="36">
        <f t="shared" si="36"/>
        <v>22.583311545863921</v>
      </c>
      <c r="N138" s="35">
        <v>20.65</v>
      </c>
      <c r="O138" s="31">
        <f t="shared" si="25"/>
        <v>3.7376935333707504</v>
      </c>
      <c r="P138" s="31">
        <f t="shared" si="37"/>
        <v>3.7376935333707504</v>
      </c>
      <c r="Q138" s="31">
        <f t="shared" si="38"/>
        <v>9.3622835150795294E-2</v>
      </c>
      <c r="R138" s="36">
        <f t="shared" si="39"/>
        <v>-1.9333115458639227</v>
      </c>
      <c r="S138" s="31">
        <f t="shared" si="40"/>
        <v>1</v>
      </c>
      <c r="T138" s="31">
        <f t="shared" ref="T138:T149" si="41">ABS(N138-M138)/N138</f>
        <v>9.3622835150795294E-2</v>
      </c>
      <c r="U138" s="31"/>
      <c r="V138" s="31"/>
      <c r="W138" s="31"/>
      <c r="X138" s="31"/>
      <c r="Y138" s="31"/>
    </row>
    <row r="139" spans="1:25" x14ac:dyDescent="0.25">
      <c r="A139" s="31">
        <f t="shared" si="24"/>
        <v>92</v>
      </c>
      <c r="B139" s="31">
        <v>33</v>
      </c>
      <c r="C139" s="31">
        <v>63</v>
      </c>
      <c r="D139" s="35">
        <v>0.32880724851858739</v>
      </c>
      <c r="E139" s="35">
        <v>610.29999999999995</v>
      </c>
      <c r="F139" s="31">
        <v>6.25E-2</v>
      </c>
      <c r="G139" s="31">
        <v>600</v>
      </c>
      <c r="H139" s="36">
        <v>0.12195121951219512</v>
      </c>
      <c r="I139" s="36">
        <f t="shared" si="32"/>
        <v>0.27202620406476319</v>
      </c>
      <c r="J139" s="36">
        <f t="shared" si="33"/>
        <v>0.60719906455516304</v>
      </c>
      <c r="K139" s="36">
        <f t="shared" si="34"/>
        <v>0.1572017321477541</v>
      </c>
      <c r="L139" s="36">
        <f t="shared" si="35"/>
        <v>0.56245706839056619</v>
      </c>
      <c r="M139" s="36">
        <f t="shared" si="36"/>
        <v>35.66178248640523</v>
      </c>
      <c r="N139" s="35">
        <v>30.45</v>
      </c>
      <c r="O139" s="31">
        <f t="shared" si="25"/>
        <v>27.162676685600285</v>
      </c>
      <c r="P139" s="31">
        <f t="shared" si="37"/>
        <v>27.162676685600285</v>
      </c>
      <c r="Q139" s="31">
        <f t="shared" si="38"/>
        <v>0.17115870234499936</v>
      </c>
      <c r="R139" s="36">
        <f t="shared" si="39"/>
        <v>-5.2117824864052302</v>
      </c>
      <c r="S139" s="31">
        <f t="shared" si="40"/>
        <v>1</v>
      </c>
      <c r="T139" s="31">
        <f t="shared" si="41"/>
        <v>0.17115870234499936</v>
      </c>
      <c r="U139" s="31"/>
      <c r="V139" s="31"/>
      <c r="W139" s="31"/>
      <c r="X139" s="31"/>
      <c r="Y139" s="31"/>
    </row>
    <row r="140" spans="1:25" x14ac:dyDescent="0.25">
      <c r="A140" s="31">
        <f t="shared" si="24"/>
        <v>93</v>
      </c>
      <c r="B140" s="31">
        <v>34</v>
      </c>
      <c r="C140" s="31">
        <v>43</v>
      </c>
      <c r="D140" s="35">
        <v>0.32933911094293539</v>
      </c>
      <c r="E140" s="35">
        <v>591.4</v>
      </c>
      <c r="F140" s="31">
        <v>6.25E-2</v>
      </c>
      <c r="G140" s="31">
        <v>600</v>
      </c>
      <c r="H140" s="36">
        <v>3.6585365853658534E-2</v>
      </c>
      <c r="I140" s="36">
        <f t="shared" si="32"/>
        <v>-0.16138697716281014</v>
      </c>
      <c r="J140" s="36">
        <f t="shared" si="33"/>
        <v>0.43589431147149782</v>
      </c>
      <c r="K140" s="36">
        <f t="shared" si="34"/>
        <v>-0.22438066151426977</v>
      </c>
      <c r="L140" s="36">
        <f t="shared" si="35"/>
        <v>0.41123055848066958</v>
      </c>
      <c r="M140" s="36">
        <f t="shared" si="36"/>
        <v>11.613104441093327</v>
      </c>
      <c r="N140" s="35">
        <v>10.5</v>
      </c>
      <c r="O140" s="31">
        <f t="shared" si="25"/>
        <v>1.239001496781688</v>
      </c>
      <c r="P140" s="31">
        <f t="shared" si="37"/>
        <v>1.239001496781688</v>
      </c>
      <c r="Q140" s="31">
        <f t="shared" si="38"/>
        <v>0.10600994677079305</v>
      </c>
      <c r="R140" s="36">
        <f t="shared" si="39"/>
        <v>-1.1131044410933271</v>
      </c>
      <c r="S140" s="31">
        <f t="shared" si="40"/>
        <v>1</v>
      </c>
      <c r="T140" s="31">
        <f t="shared" si="41"/>
        <v>0.10600994677079305</v>
      </c>
      <c r="U140" s="31"/>
      <c r="V140" s="31"/>
      <c r="W140" s="31"/>
      <c r="X140" s="31"/>
      <c r="Y140" s="31"/>
    </row>
    <row r="141" spans="1:25" x14ac:dyDescent="0.25">
      <c r="A141" s="31">
        <f t="shared" si="24"/>
        <v>93</v>
      </c>
      <c r="B141" s="31">
        <v>34</v>
      </c>
      <c r="C141" s="31">
        <v>63</v>
      </c>
      <c r="D141" s="35">
        <v>0.32933911094293539</v>
      </c>
      <c r="E141" s="35">
        <v>591.4</v>
      </c>
      <c r="F141" s="31">
        <v>6.25E-2</v>
      </c>
      <c r="G141" s="31">
        <v>600</v>
      </c>
      <c r="H141" s="36">
        <v>0.11788617886178862</v>
      </c>
      <c r="I141" s="36">
        <f t="shared" si="32"/>
        <v>-5.9777221714298326E-3</v>
      </c>
      <c r="J141" s="36">
        <f t="shared" si="33"/>
        <v>0.49761524808778657</v>
      </c>
      <c r="K141" s="36">
        <f t="shared" si="34"/>
        <v>-0.11905484618516986</v>
      </c>
      <c r="L141" s="36">
        <f t="shared" si="35"/>
        <v>0.45261595187711418</v>
      </c>
      <c r="M141" s="36">
        <f t="shared" si="36"/>
        <v>24.713627174106136</v>
      </c>
      <c r="N141" s="35">
        <v>22.25</v>
      </c>
      <c r="O141" s="31">
        <f t="shared" si="25"/>
        <v>6.0694588529941873</v>
      </c>
      <c r="P141" s="31">
        <f t="shared" si="37"/>
        <v>6.0694588529941873</v>
      </c>
      <c r="Q141" s="31">
        <f t="shared" si="38"/>
        <v>0.11072481681375894</v>
      </c>
      <c r="R141" s="36">
        <f t="shared" si="39"/>
        <v>-2.4636271741061364</v>
      </c>
      <c r="S141" s="31">
        <f t="shared" si="40"/>
        <v>1</v>
      </c>
      <c r="T141" s="31">
        <f t="shared" si="41"/>
        <v>0.11072481681375894</v>
      </c>
      <c r="U141" s="31"/>
      <c r="V141" s="31"/>
      <c r="W141" s="31"/>
      <c r="X141" s="31"/>
      <c r="Y141" s="31"/>
    </row>
    <row r="142" spans="1:25" x14ac:dyDescent="0.25">
      <c r="A142" s="31">
        <f t="shared" ref="A142:A177" si="42">$A$76+B142</f>
        <v>94</v>
      </c>
      <c r="B142" s="31">
        <v>35</v>
      </c>
      <c r="C142" s="31">
        <v>43</v>
      </c>
      <c r="D142" s="35">
        <v>0.33156176154306599</v>
      </c>
      <c r="E142" s="35">
        <v>577</v>
      </c>
      <c r="F142" s="31">
        <v>6.25E-2</v>
      </c>
      <c r="G142" s="31">
        <v>600</v>
      </c>
      <c r="H142" s="36">
        <v>3.2520325203252036E-2</v>
      </c>
      <c r="I142" s="36">
        <f t="shared" si="32"/>
        <v>-0.58983533377570074</v>
      </c>
      <c r="J142" s="36">
        <f t="shared" si="33"/>
        <v>0.27765052572653887</v>
      </c>
      <c r="K142" s="36">
        <f t="shared" si="34"/>
        <v>-0.64962716825574607</v>
      </c>
      <c r="L142" s="36">
        <f t="shared" si="35"/>
        <v>0.2579665397430988</v>
      </c>
      <c r="M142" s="36">
        <f t="shared" si="36"/>
        <v>5.738703347318534</v>
      </c>
      <c r="N142" s="35">
        <v>5.05</v>
      </c>
      <c r="O142" s="31">
        <f t="shared" si="25"/>
        <v>0.47431230060775359</v>
      </c>
      <c r="P142" s="31">
        <f t="shared" si="37"/>
        <v>0.47431230060775359</v>
      </c>
      <c r="Q142" s="31">
        <f t="shared" si="38"/>
        <v>0.13637690045911569</v>
      </c>
      <c r="R142" s="36">
        <f t="shared" si="39"/>
        <v>-0.68870334731853422</v>
      </c>
      <c r="S142" s="31">
        <f t="shared" si="40"/>
        <v>1</v>
      </c>
      <c r="T142" s="31">
        <f t="shared" si="41"/>
        <v>0.13637690045911569</v>
      </c>
      <c r="U142" s="31"/>
      <c r="V142" s="31"/>
      <c r="W142" s="31"/>
      <c r="X142" s="31"/>
      <c r="Y142" s="31"/>
    </row>
    <row r="143" spans="1:25" x14ac:dyDescent="0.25">
      <c r="A143" s="31">
        <f t="shared" si="42"/>
        <v>94</v>
      </c>
      <c r="B143" s="31">
        <v>35</v>
      </c>
      <c r="C143" s="31">
        <v>63</v>
      </c>
      <c r="D143" s="35">
        <v>0.33156176154306599</v>
      </c>
      <c r="E143" s="35">
        <v>577</v>
      </c>
      <c r="F143" s="31">
        <v>6.25E-2</v>
      </c>
      <c r="G143" s="31">
        <v>600</v>
      </c>
      <c r="H143" s="36">
        <v>0.11382113821138211</v>
      </c>
      <c r="I143" s="36">
        <f t="shared" si="32"/>
        <v>-0.22990472215938448</v>
      </c>
      <c r="J143" s="36">
        <f t="shared" si="33"/>
        <v>0.40908290342817361</v>
      </c>
      <c r="K143" s="36">
        <f t="shared" si="34"/>
        <v>-0.34176500173489766</v>
      </c>
      <c r="L143" s="36">
        <f t="shared" si="35"/>
        <v>0.36626387493515122</v>
      </c>
      <c r="M143" s="36">
        <f t="shared" si="36"/>
        <v>17.840284302173757</v>
      </c>
      <c r="N143" s="35">
        <v>15.6</v>
      </c>
      <c r="O143" s="31">
        <f t="shared" si="25"/>
        <v>5.0188737545661573</v>
      </c>
      <c r="P143" s="31">
        <f t="shared" si="37"/>
        <v>5.0188737545661573</v>
      </c>
      <c r="Q143" s="31">
        <f t="shared" si="38"/>
        <v>0.14360796808806137</v>
      </c>
      <c r="R143" s="36">
        <f t="shared" si="39"/>
        <v>-2.2402843021737571</v>
      </c>
      <c r="S143" s="31">
        <f t="shared" si="40"/>
        <v>1</v>
      </c>
      <c r="T143" s="31">
        <f t="shared" si="41"/>
        <v>0.14360796808806137</v>
      </c>
      <c r="U143" s="31"/>
      <c r="V143" s="31"/>
      <c r="W143" s="31"/>
      <c r="X143" s="31"/>
      <c r="Y143" s="31"/>
    </row>
    <row r="144" spans="1:25" x14ac:dyDescent="0.25">
      <c r="A144" s="31">
        <f t="shared" si="42"/>
        <v>95</v>
      </c>
      <c r="B144" s="31">
        <v>36</v>
      </c>
      <c r="C144" s="31">
        <v>43</v>
      </c>
      <c r="D144" s="35">
        <v>0.33162678135467527</v>
      </c>
      <c r="E144" s="35">
        <v>576.79999999999995</v>
      </c>
      <c r="F144" s="31">
        <v>6.25E-2</v>
      </c>
      <c r="G144" s="31">
        <v>600</v>
      </c>
      <c r="H144" s="36">
        <v>2.8455284552845527E-2</v>
      </c>
      <c r="I144" s="36">
        <f t="shared" si="32"/>
        <v>-0.64515901852137925</v>
      </c>
      <c r="J144" s="36">
        <f t="shared" si="33"/>
        <v>0.25941207036734182</v>
      </c>
      <c r="K144" s="36">
        <f t="shared" si="34"/>
        <v>-0.70110012630235485</v>
      </c>
      <c r="L144" s="36">
        <f t="shared" si="35"/>
        <v>0.24162026576317808</v>
      </c>
      <c r="M144" s="36">
        <f t="shared" si="36"/>
        <v>4.9143201024763528</v>
      </c>
      <c r="N144" s="35">
        <v>4.05</v>
      </c>
      <c r="O144" s="31">
        <f t="shared" si="25"/>
        <v>0.74704923954473323</v>
      </c>
      <c r="P144" s="31">
        <f t="shared" si="37"/>
        <v>0.74704923954473323</v>
      </c>
      <c r="Q144" s="31">
        <f t="shared" si="38"/>
        <v>0.21341237098181554</v>
      </c>
      <c r="R144" s="36">
        <f t="shared" si="39"/>
        <v>-0.86432010247635294</v>
      </c>
      <c r="S144" s="31">
        <f t="shared" si="40"/>
        <v>1</v>
      </c>
      <c r="T144" s="31">
        <f t="shared" si="41"/>
        <v>0.21341237098181554</v>
      </c>
      <c r="U144" s="31"/>
      <c r="V144" s="31"/>
      <c r="W144" s="31"/>
      <c r="X144" s="31"/>
      <c r="Y144" s="31"/>
    </row>
    <row r="145" spans="1:25" x14ac:dyDescent="0.25">
      <c r="A145" s="31">
        <f t="shared" si="42"/>
        <v>95</v>
      </c>
      <c r="B145" s="31">
        <v>36</v>
      </c>
      <c r="C145" s="31">
        <v>63</v>
      </c>
      <c r="D145" s="35">
        <v>0.33162678135467527</v>
      </c>
      <c r="E145" s="35">
        <v>576.79999999999995</v>
      </c>
      <c r="F145" s="31">
        <v>6.25E-2</v>
      </c>
      <c r="G145" s="31">
        <v>600</v>
      </c>
      <c r="H145" s="36">
        <v>0.10975609756097561</v>
      </c>
      <c r="I145" s="36">
        <f t="shared" si="32"/>
        <v>-0.24155780514201289</v>
      </c>
      <c r="J145" s="36">
        <f t="shared" si="33"/>
        <v>0.40456141025427694</v>
      </c>
      <c r="K145" s="36">
        <f t="shared" si="34"/>
        <v>-0.35142395979887164</v>
      </c>
      <c r="L145" s="36">
        <f t="shared" si="35"/>
        <v>0.36263515496441545</v>
      </c>
      <c r="M145" s="36">
        <f t="shared" si="36"/>
        <v>17.257374095347814</v>
      </c>
      <c r="N145" s="35">
        <v>14.1</v>
      </c>
      <c r="O145" s="31">
        <f t="shared" si="25"/>
        <v>9.9690111779734263</v>
      </c>
      <c r="P145" s="31">
        <f t="shared" si="37"/>
        <v>9.9690111779734263</v>
      </c>
      <c r="Q145" s="31">
        <f t="shared" si="38"/>
        <v>0.2239272408048095</v>
      </c>
      <c r="R145" s="36">
        <f t="shared" si="39"/>
        <v>-3.157374095347814</v>
      </c>
      <c r="S145" s="31">
        <f t="shared" si="40"/>
        <v>1</v>
      </c>
      <c r="T145" s="31">
        <f t="shared" si="41"/>
        <v>0.2239272408048095</v>
      </c>
      <c r="U145" s="31"/>
      <c r="V145" s="31"/>
      <c r="W145" s="31"/>
      <c r="X145" s="31"/>
      <c r="Y145" s="31"/>
    </row>
    <row r="146" spans="1:25" x14ac:dyDescent="0.25">
      <c r="A146" s="31">
        <f t="shared" si="42"/>
        <v>96</v>
      </c>
      <c r="B146" s="31">
        <v>37</v>
      </c>
      <c r="C146" s="31">
        <v>43</v>
      </c>
      <c r="D146" s="35">
        <v>0.33160559322034616</v>
      </c>
      <c r="E146" s="35">
        <v>540.04999999999995</v>
      </c>
      <c r="F146" s="31">
        <v>6.25E-2</v>
      </c>
      <c r="G146" s="31">
        <v>600</v>
      </c>
      <c r="H146" s="36">
        <v>2.4390243902439025E-2</v>
      </c>
      <c r="I146" s="36">
        <f t="shared" si="32"/>
        <v>-1.9773374143683993</v>
      </c>
      <c r="J146" s="36">
        <f t="shared" si="33"/>
        <v>2.4001751603900584E-2</v>
      </c>
      <c r="K146" s="36">
        <f t="shared" si="34"/>
        <v>-2.0291255073249235</v>
      </c>
      <c r="L146" s="36">
        <f t="shared" si="35"/>
        <v>2.1222754239873777E-2</v>
      </c>
      <c r="M146" s="36">
        <f t="shared" si="36"/>
        <v>0.24788967797239714</v>
      </c>
      <c r="N146" s="35">
        <v>1.4</v>
      </c>
      <c r="O146" s="31">
        <f t="shared" si="25"/>
        <v>1.3273581941225465</v>
      </c>
      <c r="P146" s="31">
        <f t="shared" si="37"/>
        <v>1.3273581941225465</v>
      </c>
      <c r="Q146" s="31">
        <f t="shared" si="38"/>
        <v>0.8229359443054306</v>
      </c>
      <c r="R146" s="36">
        <f t="shared" si="39"/>
        <v>1.1521103220276028</v>
      </c>
      <c r="S146" s="31">
        <f t="shared" si="40"/>
        <v>0</v>
      </c>
      <c r="T146" s="31">
        <f t="shared" si="41"/>
        <v>0.8229359443054306</v>
      </c>
      <c r="U146" s="31"/>
      <c r="V146" s="31"/>
      <c r="W146" s="31"/>
      <c r="X146" s="31"/>
      <c r="Y146" s="31"/>
    </row>
    <row r="147" spans="1:25" x14ac:dyDescent="0.25">
      <c r="A147" s="31">
        <f t="shared" si="42"/>
        <v>96</v>
      </c>
      <c r="B147" s="31">
        <v>37</v>
      </c>
      <c r="C147" s="31">
        <v>63</v>
      </c>
      <c r="D147" s="35">
        <v>0.33160559322034616</v>
      </c>
      <c r="E147" s="35">
        <v>540.04999999999995</v>
      </c>
      <c r="F147" s="31">
        <v>6.25E-2</v>
      </c>
      <c r="G147" s="31">
        <v>600</v>
      </c>
      <c r="H147" s="36">
        <v>0.10569105691056911</v>
      </c>
      <c r="I147" s="36">
        <f t="shared" si="32"/>
        <v>-0.86128454925362541</v>
      </c>
      <c r="J147" s="36">
        <f t="shared" si="33"/>
        <v>0.19454067162249669</v>
      </c>
      <c r="K147" s="36">
        <f t="shared" si="34"/>
        <v>-0.96909006153841359</v>
      </c>
      <c r="L147" s="36">
        <f t="shared" si="35"/>
        <v>0.16625012797174171</v>
      </c>
      <c r="M147" s="36">
        <f t="shared" si="36"/>
        <v>5.9683595959146203</v>
      </c>
      <c r="N147" s="35">
        <v>7.3</v>
      </c>
      <c r="O147" s="31">
        <f t="shared" si="25"/>
        <v>1.7732661657926729</v>
      </c>
      <c r="P147" s="31">
        <f t="shared" si="37"/>
        <v>1.7732661657926729</v>
      </c>
      <c r="Q147" s="31">
        <f t="shared" si="38"/>
        <v>0.18241649371032598</v>
      </c>
      <c r="R147" s="36">
        <f t="shared" si="39"/>
        <v>1.3316404040853795</v>
      </c>
      <c r="S147" s="31">
        <f t="shared" si="40"/>
        <v>0</v>
      </c>
      <c r="T147" s="31">
        <f t="shared" si="41"/>
        <v>0.18241649371032598</v>
      </c>
      <c r="U147" s="31"/>
      <c r="V147" s="31"/>
      <c r="W147" s="31"/>
      <c r="X147" s="31"/>
      <c r="Y147" s="31"/>
    </row>
    <row r="148" spans="1:25" x14ac:dyDescent="0.25">
      <c r="A148" s="31">
        <f t="shared" si="42"/>
        <v>97</v>
      </c>
      <c r="B148" s="31">
        <v>38</v>
      </c>
      <c r="C148" s="31">
        <v>43</v>
      </c>
      <c r="D148" s="35">
        <v>0.34297046310057905</v>
      </c>
      <c r="E148" s="35">
        <v>548.20000000000005</v>
      </c>
      <c r="F148" s="31">
        <v>6.25E-2</v>
      </c>
      <c r="G148" s="31">
        <v>600</v>
      </c>
      <c r="H148" s="36">
        <v>2.032520325203252E-2</v>
      </c>
      <c r="I148" s="36">
        <f t="shared" si="32"/>
        <v>-1.7961298080705874</v>
      </c>
      <c r="J148" s="36">
        <f t="shared" si="33"/>
        <v>3.6236937378670946E-2</v>
      </c>
      <c r="K148" s="36">
        <f t="shared" si="34"/>
        <v>-1.8450259021835176</v>
      </c>
      <c r="L148" s="36">
        <f t="shared" si="35"/>
        <v>3.2516885390457884E-2</v>
      </c>
      <c r="M148" s="36">
        <f t="shared" si="36"/>
        <v>0.37972631279783542</v>
      </c>
      <c r="N148" s="35">
        <v>0.85</v>
      </c>
      <c r="O148" s="31">
        <f t="shared" si="25"/>
        <v>0.2211573408747193</v>
      </c>
      <c r="P148" s="31">
        <f t="shared" si="37"/>
        <v>0.2211573408747193</v>
      </c>
      <c r="Q148" s="31">
        <f t="shared" si="38"/>
        <v>0.55326316141431131</v>
      </c>
      <c r="R148" s="36">
        <f t="shared" si="39"/>
        <v>0.47027368720216456</v>
      </c>
      <c r="S148" s="31">
        <f t="shared" si="40"/>
        <v>0</v>
      </c>
      <c r="T148" s="31">
        <f t="shared" si="41"/>
        <v>0.55326316141431131</v>
      </c>
      <c r="U148" s="31"/>
      <c r="V148" s="31"/>
      <c r="W148" s="31"/>
      <c r="X148" s="31"/>
      <c r="Y148" s="31"/>
    </row>
    <row r="149" spans="1:25" x14ac:dyDescent="0.25">
      <c r="A149" s="31">
        <f t="shared" si="42"/>
        <v>97</v>
      </c>
      <c r="B149" s="31">
        <v>38</v>
      </c>
      <c r="C149" s="31">
        <v>63</v>
      </c>
      <c r="D149" s="35">
        <v>0.34297046310057905</v>
      </c>
      <c r="E149" s="35">
        <v>548.20000000000005</v>
      </c>
      <c r="F149" s="31">
        <v>6.25E-2</v>
      </c>
      <c r="G149" s="31">
        <v>600</v>
      </c>
      <c r="H149" s="36">
        <v>0.1016260162601626</v>
      </c>
      <c r="I149" s="36">
        <f t="shared" si="32"/>
        <v>-0.71304506534824985</v>
      </c>
      <c r="J149" s="36">
        <f t="shared" si="33"/>
        <v>0.2379089356109593</v>
      </c>
      <c r="K149" s="36">
        <f t="shared" si="34"/>
        <v>-0.82238005561898897</v>
      </c>
      <c r="L149" s="36">
        <f t="shared" si="35"/>
        <v>0.20543031340879042</v>
      </c>
      <c r="M149" s="36">
        <f t="shared" si="36"/>
        <v>7.9438993142796477</v>
      </c>
      <c r="N149" s="35">
        <v>8</v>
      </c>
      <c r="O149" s="31">
        <f t="shared" si="25"/>
        <v>3.1472869382937422E-3</v>
      </c>
      <c r="P149" s="31">
        <f t="shared" si="37"/>
        <v>3.1472869382937422E-3</v>
      </c>
      <c r="Q149" s="31">
        <f t="shared" si="38"/>
        <v>7.0125857150440396E-3</v>
      </c>
      <c r="R149" s="36">
        <f t="shared" si="39"/>
        <v>5.6100685720352317E-2</v>
      </c>
      <c r="S149" s="31">
        <f t="shared" si="40"/>
        <v>0</v>
      </c>
      <c r="T149" s="31">
        <f t="shared" si="41"/>
        <v>7.0125857150440396E-3</v>
      </c>
      <c r="U149" s="31"/>
      <c r="V149" s="31"/>
      <c r="W149" s="31"/>
      <c r="X149" s="31"/>
      <c r="Y149" s="31"/>
    </row>
    <row r="150" spans="1:25" x14ac:dyDescent="0.25">
      <c r="A150" s="31">
        <f t="shared" si="42"/>
        <v>98</v>
      </c>
      <c r="B150" s="31">
        <v>39</v>
      </c>
      <c r="C150" s="31">
        <v>43</v>
      </c>
      <c r="D150" s="35">
        <v>0.34381018340024333</v>
      </c>
      <c r="E150" s="35">
        <v>568.25</v>
      </c>
      <c r="F150" s="31">
        <v>6.25E-2</v>
      </c>
      <c r="G150" s="31">
        <v>600</v>
      </c>
      <c r="H150" s="36">
        <v>1.6260162601626018E-2</v>
      </c>
      <c r="I150" s="36">
        <f t="shared" si="32"/>
        <v>-1.1950189282813639</v>
      </c>
      <c r="J150" s="36">
        <f t="shared" si="33"/>
        <v>0.11603981741781513</v>
      </c>
      <c r="K150" s="36">
        <f t="shared" si="34"/>
        <v>-1.23886000161137</v>
      </c>
      <c r="L150" s="36">
        <f t="shared" si="35"/>
        <v>0.10769867431457145</v>
      </c>
      <c r="M150" s="36">
        <f t="shared" si="36"/>
        <v>1.3860582247305615</v>
      </c>
      <c r="N150" s="35">
        <v>1.2</v>
      </c>
      <c r="O150" s="31">
        <f t="shared" si="25"/>
        <v>3.4617662989888144E-2</v>
      </c>
      <c r="P150" s="31">
        <f t="shared" si="37"/>
        <v>3.4617662989888144E-2</v>
      </c>
      <c r="Q150" s="31">
        <f t="shared" si="38"/>
        <v>0.15504852060880131</v>
      </c>
      <c r="R150" s="36">
        <f t="shared" si="39"/>
        <v>-0.18605822473056155</v>
      </c>
      <c r="S150" s="31">
        <f t="shared" si="40"/>
        <v>1</v>
      </c>
      <c r="T150" s="31">
        <f t="shared" ref="T150:T151" si="43">ABS(N150-M150)/N150</f>
        <v>0.15504852060880131</v>
      </c>
      <c r="U150" s="31"/>
      <c r="V150" s="31"/>
      <c r="W150" s="31"/>
      <c r="X150" s="31"/>
      <c r="Y150" s="31"/>
    </row>
    <row r="151" spans="1:25" x14ac:dyDescent="0.25">
      <c r="A151" s="31">
        <f t="shared" si="42"/>
        <v>98</v>
      </c>
      <c r="B151" s="31">
        <v>39</v>
      </c>
      <c r="C151" s="31">
        <v>63</v>
      </c>
      <c r="D151" s="35">
        <v>0.34381018340024333</v>
      </c>
      <c r="E151" s="35">
        <v>568.25</v>
      </c>
      <c r="F151" s="31">
        <v>6.25E-2</v>
      </c>
      <c r="G151" s="31">
        <v>600</v>
      </c>
      <c r="H151" s="36">
        <v>9.7560975609756101E-2</v>
      </c>
      <c r="I151" s="36">
        <f t="shared" si="32"/>
        <v>-0.39580222828405032</v>
      </c>
      <c r="J151" s="36">
        <f t="shared" si="33"/>
        <v>0.34612546642812142</v>
      </c>
      <c r="K151" s="36">
        <f t="shared" si="34"/>
        <v>-0.5031904877185055</v>
      </c>
      <c r="L151" s="36">
        <f t="shared" si="35"/>
        <v>0.30741517598886947</v>
      </c>
      <c r="M151" s="36">
        <f t="shared" si="36"/>
        <v>13.357958399557589</v>
      </c>
      <c r="N151" s="35">
        <v>10.95</v>
      </c>
      <c r="O151" s="31">
        <f t="shared" si="25"/>
        <v>5.7982636539999479</v>
      </c>
      <c r="P151" s="31">
        <f t="shared" si="37"/>
        <v>5.7982636539999479</v>
      </c>
      <c r="Q151" s="31">
        <f t="shared" si="38"/>
        <v>0.21990487667192599</v>
      </c>
      <c r="R151" s="36">
        <f t="shared" si="39"/>
        <v>-2.4079583995575895</v>
      </c>
      <c r="S151" s="31">
        <f t="shared" si="40"/>
        <v>1</v>
      </c>
      <c r="T151" s="31">
        <f t="shared" si="43"/>
        <v>0.21990487667192599</v>
      </c>
      <c r="U151" s="31"/>
      <c r="V151" s="31"/>
      <c r="W151" s="31"/>
      <c r="X151" s="31"/>
      <c r="Y151" s="31"/>
    </row>
    <row r="152" spans="1:25" x14ac:dyDescent="0.25">
      <c r="A152" s="31">
        <f t="shared" si="42"/>
        <v>99</v>
      </c>
      <c r="B152" s="31">
        <v>40</v>
      </c>
      <c r="C152" s="31">
        <v>43</v>
      </c>
      <c r="D152" s="35">
        <v>0.34787390795716222</v>
      </c>
      <c r="E152" s="35">
        <v>576.65</v>
      </c>
      <c r="F152" s="31">
        <v>6.25E-2</v>
      </c>
      <c r="G152" s="31">
        <v>600</v>
      </c>
      <c r="H152" s="36">
        <v>1.2195121951219513E-2</v>
      </c>
      <c r="I152" s="36">
        <f t="shared" si="32"/>
        <v>-0.99421632423471618</v>
      </c>
      <c r="J152" s="36">
        <f t="shared" si="33"/>
        <v>0.16005878119408015</v>
      </c>
      <c r="K152" s="36">
        <f t="shared" si="34"/>
        <v>-1.0326325707720463</v>
      </c>
      <c r="L152" s="36">
        <f t="shared" si="35"/>
        <v>0.15088793988283669</v>
      </c>
      <c r="M152" s="36">
        <f t="shared" si="36"/>
        <v>1.8341095864727066</v>
      </c>
      <c r="N152" s="35">
        <v>1.3</v>
      </c>
      <c r="O152" s="31">
        <f>(N152-M152)^2</f>
        <v>0.28527305036204559</v>
      </c>
      <c r="P152" s="31">
        <f t="shared" si="37"/>
        <v>0.28527305036204559</v>
      </c>
      <c r="Q152" s="31">
        <f t="shared" si="38"/>
        <v>0.41085352805592812</v>
      </c>
      <c r="R152" s="36">
        <f t="shared" si="39"/>
        <v>-0.53410958647270657</v>
      </c>
      <c r="S152" s="31">
        <f>IF(R152&lt;0,1,0)</f>
        <v>1</v>
      </c>
      <c r="T152" s="31">
        <f>ABS(N152-M152)/N152</f>
        <v>0.41085352805592812</v>
      </c>
      <c r="U152" s="31"/>
      <c r="V152" s="31"/>
      <c r="W152" s="31"/>
      <c r="X152" s="31"/>
      <c r="Y152" s="31"/>
    </row>
    <row r="153" spans="1:25" x14ac:dyDescent="0.25">
      <c r="A153" s="31">
        <f t="shared" si="42"/>
        <v>99</v>
      </c>
      <c r="B153" s="31">
        <v>40</v>
      </c>
      <c r="C153" s="31">
        <v>63</v>
      </c>
      <c r="D153" s="35">
        <v>0.34787390795716222</v>
      </c>
      <c r="E153" s="35">
        <v>576.65</v>
      </c>
      <c r="F153" s="31">
        <v>6.25E-2</v>
      </c>
      <c r="G153" s="31">
        <v>600</v>
      </c>
      <c r="H153" s="36">
        <v>9.3495934959349589E-2</v>
      </c>
      <c r="I153" s="36">
        <f t="shared" si="32"/>
        <v>-0.26505085606768752</v>
      </c>
      <c r="J153" s="36">
        <f t="shared" si="33"/>
        <v>0.3954851424268544</v>
      </c>
      <c r="K153" s="36">
        <f t="shared" si="34"/>
        <v>-0.37142062613793092</v>
      </c>
      <c r="L153" s="36">
        <f t="shared" si="35"/>
        <v>0.3551621325687031</v>
      </c>
      <c r="M153" s="36">
        <f t="shared" si="36"/>
        <v>16.200829745106546</v>
      </c>
      <c r="N153" s="35">
        <v>13</v>
      </c>
      <c r="O153" s="31">
        <f t="shared" ref="O153:O216" si="44">(N153-M153)^2</f>
        <v>10.245311057158835</v>
      </c>
      <c r="P153" s="31">
        <f t="shared" si="37"/>
        <v>10.245311057158835</v>
      </c>
      <c r="Q153" s="31">
        <f t="shared" si="38"/>
        <v>0.24621767270050354</v>
      </c>
      <c r="R153" s="36">
        <f t="shared" si="39"/>
        <v>-3.2008297451065459</v>
      </c>
      <c r="S153" s="31">
        <f t="shared" ref="S153:S216" si="45">IF(R153&lt;0,1,0)</f>
        <v>1</v>
      </c>
      <c r="T153" s="31">
        <f>ABS(N153-M153)/N153</f>
        <v>0.24621767270050354</v>
      </c>
      <c r="U153" s="31"/>
      <c r="V153" s="31"/>
      <c r="W153" s="31"/>
      <c r="X153" s="31"/>
      <c r="Y153" s="31"/>
    </row>
    <row r="154" spans="1:25" x14ac:dyDescent="0.25">
      <c r="A154" s="31">
        <f t="shared" si="42"/>
        <v>100</v>
      </c>
      <c r="B154" s="31">
        <v>41</v>
      </c>
      <c r="C154" s="31">
        <v>43</v>
      </c>
      <c r="D154" s="35">
        <v>0.34859050445722256</v>
      </c>
      <c r="E154" s="35">
        <v>575.35</v>
      </c>
      <c r="F154" s="31">
        <v>6.25E-2</v>
      </c>
      <c r="G154" s="31">
        <v>600</v>
      </c>
      <c r="H154" s="36">
        <v>8.130081300813009E-3</v>
      </c>
      <c r="I154" s="36">
        <f t="shared" si="32"/>
        <v>-1.3028079485216719</v>
      </c>
      <c r="J154" s="36">
        <f t="shared" si="33"/>
        <v>9.6320168223367156E-2</v>
      </c>
      <c r="K154" s="36">
        <f t="shared" si="34"/>
        <v>-1.3342392958019198</v>
      </c>
      <c r="L154" s="36">
        <f t="shared" si="35"/>
        <v>9.106272248073817E-2</v>
      </c>
      <c r="M154" s="36">
        <f t="shared" si="36"/>
        <v>0.80793127159840594</v>
      </c>
      <c r="N154" s="35">
        <v>0.9</v>
      </c>
      <c r="O154" s="31">
        <f t="shared" si="44"/>
        <v>8.4766507494864959E-3</v>
      </c>
      <c r="P154" s="31">
        <f t="shared" si="37"/>
        <v>8.4766507494864959E-3</v>
      </c>
      <c r="Q154" s="31">
        <f t="shared" si="38"/>
        <v>0.10229858711288231</v>
      </c>
      <c r="R154" s="36">
        <f t="shared" si="39"/>
        <v>9.206872840159408E-2</v>
      </c>
      <c r="S154" s="31">
        <f t="shared" si="45"/>
        <v>0</v>
      </c>
      <c r="T154" s="31">
        <f>ABS(N154-M154)/N154</f>
        <v>0.10229858711288231</v>
      </c>
      <c r="U154" s="31"/>
      <c r="V154" s="31"/>
      <c r="W154" s="31"/>
      <c r="X154" s="31"/>
      <c r="Y154" s="31"/>
    </row>
    <row r="155" spans="1:25" x14ac:dyDescent="0.25">
      <c r="A155" s="31">
        <f t="shared" si="42"/>
        <v>100</v>
      </c>
      <c r="B155" s="31">
        <v>41</v>
      </c>
      <c r="C155" s="31">
        <v>63</v>
      </c>
      <c r="D155" s="35">
        <v>0.34859050445722256</v>
      </c>
      <c r="E155" s="35">
        <v>575.35</v>
      </c>
      <c r="F155" s="31">
        <v>6.25E-2</v>
      </c>
      <c r="G155" s="31">
        <v>600</v>
      </c>
      <c r="H155" s="36">
        <v>8.943089430894309E-2</v>
      </c>
      <c r="I155" s="36">
        <f t="shared" si="32"/>
        <v>-0.29668346578470922</v>
      </c>
      <c r="J155" s="36">
        <f t="shared" si="33"/>
        <v>0.38335409069403098</v>
      </c>
      <c r="K155" s="36">
        <f t="shared" si="34"/>
        <v>-0.40092945136864944</v>
      </c>
      <c r="L155" s="36">
        <f t="shared" si="35"/>
        <v>0.34423603287335314</v>
      </c>
      <c r="M155" s="36">
        <f t="shared" si="36"/>
        <v>15.172386110269628</v>
      </c>
      <c r="N155" s="35">
        <v>12.7</v>
      </c>
      <c r="O155" s="31">
        <f t="shared" si="44"/>
        <v>6.1126930782541828</v>
      </c>
      <c r="P155" s="31">
        <f t="shared" si="37"/>
        <v>6.1126930782541828</v>
      </c>
      <c r="Q155" s="31">
        <f t="shared" si="38"/>
        <v>0.19467607167477388</v>
      </c>
      <c r="R155" s="36">
        <f t="shared" si="39"/>
        <v>-2.4723861102696283</v>
      </c>
      <c r="S155" s="31">
        <f t="shared" si="45"/>
        <v>1</v>
      </c>
      <c r="T155" s="31">
        <f>ABS(N155-M155)/N155</f>
        <v>0.19467607167477388</v>
      </c>
      <c r="U155" s="31"/>
      <c r="V155" s="31"/>
      <c r="W155" s="31"/>
      <c r="X155" s="31"/>
      <c r="Y155" s="31"/>
    </row>
    <row r="156" spans="1:25" x14ac:dyDescent="0.25">
      <c r="A156" s="31">
        <f t="shared" si="42"/>
        <v>101</v>
      </c>
      <c r="B156" s="31">
        <v>42</v>
      </c>
      <c r="C156" s="31">
        <v>43</v>
      </c>
      <c r="D156" s="35">
        <v>0.34846279232509075</v>
      </c>
      <c r="E156" s="35">
        <v>577.9</v>
      </c>
      <c r="F156" s="31">
        <v>6.25E-2</v>
      </c>
      <c r="G156" s="31">
        <v>600</v>
      </c>
      <c r="H156" s="36">
        <v>4.0650406504065045E-3</v>
      </c>
      <c r="I156" s="36">
        <f t="shared" si="32"/>
        <v>-1.6666359892264155</v>
      </c>
      <c r="J156" s="36">
        <f t="shared" si="33"/>
        <v>4.7793404054812604E-2</v>
      </c>
      <c r="K156" s="36">
        <f t="shared" si="34"/>
        <v>-1.6888531654019658</v>
      </c>
      <c r="L156" s="36">
        <f t="shared" si="35"/>
        <v>4.5623786199558473E-2</v>
      </c>
      <c r="M156" s="36">
        <f t="shared" si="36"/>
        <v>0.25249044558163547</v>
      </c>
      <c r="N156" s="35">
        <v>0.45</v>
      </c>
      <c r="O156" s="31">
        <f t="shared" si="44"/>
        <v>3.9010024086540904E-2</v>
      </c>
      <c r="P156" s="31">
        <f t="shared" si="37"/>
        <v>3.9010024086540904E-2</v>
      </c>
      <c r="Q156" s="31">
        <f t="shared" si="38"/>
        <v>0.43891012092969894</v>
      </c>
      <c r="R156" s="36">
        <f t="shared" si="39"/>
        <v>0.19750955441836454</v>
      </c>
      <c r="S156" s="31">
        <f t="shared" si="45"/>
        <v>0</v>
      </c>
      <c r="T156" s="31">
        <f>ABS(N156-M156)/N156</f>
        <v>0.43891012092969894</v>
      </c>
      <c r="U156" s="31"/>
      <c r="V156" s="31"/>
      <c r="W156" s="31"/>
      <c r="X156" s="31"/>
      <c r="Y156" s="31"/>
    </row>
    <row r="157" spans="1:25" x14ac:dyDescent="0.25">
      <c r="A157" s="31">
        <f t="shared" si="42"/>
        <v>101</v>
      </c>
      <c r="B157" s="31">
        <v>42</v>
      </c>
      <c r="C157" s="31">
        <v>63</v>
      </c>
      <c r="D157" s="35">
        <v>0.34846279232509075</v>
      </c>
      <c r="E157" s="35">
        <v>577.9</v>
      </c>
      <c r="F157" s="31">
        <v>6.25E-2</v>
      </c>
      <c r="G157" s="31">
        <v>600</v>
      </c>
      <c r="H157" s="36">
        <v>8.5365853658536592E-2</v>
      </c>
      <c r="I157" s="36">
        <f t="shared" si="32"/>
        <v>-0.26529921992492334</v>
      </c>
      <c r="J157" s="36">
        <f t="shared" si="33"/>
        <v>0.39538948269824459</v>
      </c>
      <c r="K157" s="36">
        <f t="shared" si="34"/>
        <v>-0.36711111147755254</v>
      </c>
      <c r="L157" s="36">
        <f t="shared" si="35"/>
        <v>0.3567680696661259</v>
      </c>
      <c r="M157" s="36">
        <f t="shared" si="36"/>
        <v>15.57379182711162</v>
      </c>
      <c r="N157" s="35">
        <v>13.7</v>
      </c>
      <c r="O157" s="31">
        <f t="shared" si="44"/>
        <v>3.5110958113503061</v>
      </c>
      <c r="P157" s="31">
        <f t="shared" si="37"/>
        <v>3.5110958113503061</v>
      </c>
      <c r="Q157" s="31">
        <f t="shared" si="38"/>
        <v>0.13677312606654166</v>
      </c>
      <c r="R157" s="36">
        <f t="shared" si="39"/>
        <v>-1.8737918271116207</v>
      </c>
      <c r="S157" s="31">
        <f t="shared" si="45"/>
        <v>1</v>
      </c>
      <c r="T157" s="31">
        <f t="shared" ref="T157:T168" si="46">ABS(N157-M157)/N157</f>
        <v>0.13677312606654166</v>
      </c>
      <c r="U157" s="31"/>
      <c r="V157" s="31"/>
      <c r="W157" s="31"/>
      <c r="X157" s="31"/>
      <c r="Y157" s="31"/>
    </row>
    <row r="158" spans="1:25" x14ac:dyDescent="0.25">
      <c r="A158" s="31">
        <f t="shared" si="42"/>
        <v>102</v>
      </c>
      <c r="B158" s="31">
        <v>43</v>
      </c>
      <c r="C158" s="31">
        <v>63</v>
      </c>
      <c r="D158" s="35">
        <v>0.3485321760795263</v>
      </c>
      <c r="E158" s="35">
        <v>575.65</v>
      </c>
      <c r="F158" s="31">
        <v>6.25E-2</v>
      </c>
      <c r="G158" s="31">
        <v>600</v>
      </c>
      <c r="H158" s="36">
        <v>8.1300813008130079E-2</v>
      </c>
      <c r="I158" s="36">
        <f t="shared" si="32"/>
        <v>-0.3160711344426152</v>
      </c>
      <c r="J158" s="36">
        <f t="shared" si="33"/>
        <v>0.37597425792729022</v>
      </c>
      <c r="K158" s="36">
        <f t="shared" si="34"/>
        <v>-0.41544915043212149</v>
      </c>
      <c r="L158" s="36">
        <f t="shared" si="35"/>
        <v>0.33890656617255294</v>
      </c>
      <c r="M158" s="36">
        <f t="shared" si="36"/>
        <v>14.116272907748879</v>
      </c>
      <c r="N158" s="35">
        <v>13.1</v>
      </c>
      <c r="O158" s="31">
        <f t="shared" si="44"/>
        <v>1.0328106230243626</v>
      </c>
      <c r="P158" s="31">
        <f t="shared" si="37"/>
        <v>1.0328106230243626</v>
      </c>
      <c r="Q158" s="31">
        <f t="shared" si="38"/>
        <v>7.7578084560983168E-2</v>
      </c>
      <c r="R158" s="36">
        <f t="shared" si="39"/>
        <v>-1.0162729077488795</v>
      </c>
      <c r="S158" s="31">
        <f t="shared" si="45"/>
        <v>1</v>
      </c>
      <c r="T158" s="31">
        <f t="shared" si="46"/>
        <v>7.7578084560983168E-2</v>
      </c>
      <c r="U158" s="31"/>
      <c r="V158" s="31"/>
      <c r="W158" s="31"/>
      <c r="X158" s="31"/>
      <c r="Y158" s="31"/>
    </row>
    <row r="159" spans="1:25" x14ac:dyDescent="0.25">
      <c r="A159" s="31">
        <f t="shared" si="42"/>
        <v>103</v>
      </c>
      <c r="B159" s="31">
        <v>44</v>
      </c>
      <c r="C159" s="31">
        <v>63</v>
      </c>
      <c r="D159" s="35">
        <v>0.34829787028237658</v>
      </c>
      <c r="E159" s="35">
        <v>560.65</v>
      </c>
      <c r="F159" s="31">
        <v>6.25E-2</v>
      </c>
      <c r="G159" s="31">
        <v>600</v>
      </c>
      <c r="H159" s="36">
        <v>7.7235772357723581E-2</v>
      </c>
      <c r="I159" s="36">
        <f t="shared" si="32"/>
        <v>-0.60250886319879182</v>
      </c>
      <c r="J159" s="36">
        <f t="shared" si="33"/>
        <v>0.2734177326015142</v>
      </c>
      <c r="K159" s="36">
        <f t="shared" si="34"/>
        <v>-0.6993054549386114</v>
      </c>
      <c r="L159" s="36">
        <f t="shared" si="35"/>
        <v>0.24218057936166598</v>
      </c>
      <c r="M159" s="36">
        <f t="shared" si="36"/>
        <v>8.6830515381010969</v>
      </c>
      <c r="N159" s="35">
        <v>8.5500000000000007</v>
      </c>
      <c r="O159" s="31">
        <f t="shared" si="44"/>
        <v>1.7702711791067444E-2</v>
      </c>
      <c r="P159" s="31">
        <f t="shared" si="37"/>
        <v>1.7702711791067444E-2</v>
      </c>
      <c r="Q159" s="31">
        <f t="shared" si="38"/>
        <v>1.5561583403636977E-2</v>
      </c>
      <c r="R159" s="36">
        <f t="shared" si="39"/>
        <v>-0.13305153810109616</v>
      </c>
      <c r="S159" s="31">
        <f t="shared" si="45"/>
        <v>1</v>
      </c>
      <c r="T159" s="31">
        <f t="shared" si="46"/>
        <v>1.5561583403636977E-2</v>
      </c>
      <c r="U159" s="31"/>
      <c r="V159" s="31"/>
      <c r="W159" s="31"/>
      <c r="X159" s="31"/>
      <c r="Y159" s="31"/>
    </row>
    <row r="160" spans="1:25" x14ac:dyDescent="0.25">
      <c r="A160" s="31">
        <f t="shared" si="42"/>
        <v>104</v>
      </c>
      <c r="B160" s="31">
        <v>45</v>
      </c>
      <c r="C160" s="31">
        <v>63</v>
      </c>
      <c r="D160" s="35">
        <v>0.34890844067770793</v>
      </c>
      <c r="E160" s="35">
        <v>566.15</v>
      </c>
      <c r="F160" s="31">
        <v>6.25E-2</v>
      </c>
      <c r="G160" s="31">
        <v>600</v>
      </c>
      <c r="H160" s="36">
        <v>7.3170731707317069E-2</v>
      </c>
      <c r="I160" s="36">
        <f t="shared" si="32"/>
        <v>-0.51963980278061761</v>
      </c>
      <c r="J160" s="36">
        <f t="shared" si="33"/>
        <v>0.30165732533473022</v>
      </c>
      <c r="K160" s="36">
        <f t="shared" si="34"/>
        <v>-0.6140198466520933</v>
      </c>
      <c r="L160" s="36">
        <f t="shared" si="35"/>
        <v>0.26960110621223982</v>
      </c>
      <c r="M160" s="36">
        <f t="shared" si="36"/>
        <v>9.7607011970004294</v>
      </c>
      <c r="N160" s="35">
        <v>8.6999999999999993</v>
      </c>
      <c r="O160" s="31">
        <f t="shared" si="44"/>
        <v>1.1250870293181452</v>
      </c>
      <c r="P160" s="31">
        <f t="shared" si="37"/>
        <v>1.1250870293181452</v>
      </c>
      <c r="Q160" s="31">
        <f t="shared" si="38"/>
        <v>0.12191967781614139</v>
      </c>
      <c r="R160" s="36">
        <f t="shared" si="39"/>
        <v>-1.0607011970004301</v>
      </c>
      <c r="S160" s="31">
        <f t="shared" si="45"/>
        <v>1</v>
      </c>
      <c r="T160" s="31">
        <f t="shared" si="46"/>
        <v>0.12191967781614139</v>
      </c>
      <c r="U160" s="31"/>
      <c r="V160" s="31"/>
      <c r="W160" s="31"/>
      <c r="X160" s="31"/>
      <c r="Y160" s="31"/>
    </row>
    <row r="161" spans="1:25" x14ac:dyDescent="0.25">
      <c r="A161" s="31">
        <f t="shared" si="42"/>
        <v>105</v>
      </c>
      <c r="B161" s="31">
        <v>46</v>
      </c>
      <c r="C161" s="31">
        <v>63</v>
      </c>
      <c r="D161" s="35">
        <v>0.34838805773745846</v>
      </c>
      <c r="E161" s="35">
        <v>572.1</v>
      </c>
      <c r="F161" s="31">
        <v>6.25E-2</v>
      </c>
      <c r="G161" s="31">
        <v>600</v>
      </c>
      <c r="H161" s="36">
        <v>6.910569105691057E-2</v>
      </c>
      <c r="I161" s="36">
        <f t="shared" si="32"/>
        <v>-0.42696183393251436</v>
      </c>
      <c r="J161" s="36">
        <f t="shared" si="33"/>
        <v>0.33470356333406642</v>
      </c>
      <c r="K161" s="36">
        <f t="shared" si="34"/>
        <v>-0.51854595180777252</v>
      </c>
      <c r="L161" s="36">
        <f t="shared" si="35"/>
        <v>0.30203870389341392</v>
      </c>
      <c r="M161" s="36">
        <f t="shared" si="36"/>
        <v>11.041720599196026</v>
      </c>
      <c r="N161" s="35">
        <v>9.65</v>
      </c>
      <c r="O161" s="31">
        <f t="shared" si="44"/>
        <v>1.9368862262265443</v>
      </c>
      <c r="P161" s="31">
        <f t="shared" si="37"/>
        <v>1.9368862262265443</v>
      </c>
      <c r="Q161" s="31">
        <f t="shared" si="38"/>
        <v>0.14421975121202338</v>
      </c>
      <c r="R161" s="36">
        <f t="shared" si="39"/>
        <v>-1.3917205991960255</v>
      </c>
      <c r="S161" s="31">
        <f t="shared" si="45"/>
        <v>1</v>
      </c>
      <c r="T161" s="31">
        <f t="shared" si="46"/>
        <v>0.14421975121202338</v>
      </c>
      <c r="U161" s="31"/>
      <c r="V161" s="31"/>
      <c r="W161" s="31"/>
      <c r="X161" s="31"/>
      <c r="Y161" s="31"/>
    </row>
    <row r="162" spans="1:25" x14ac:dyDescent="0.25">
      <c r="A162" s="31">
        <f t="shared" si="42"/>
        <v>106</v>
      </c>
      <c r="B162" s="31">
        <v>47</v>
      </c>
      <c r="C162" s="31">
        <v>63</v>
      </c>
      <c r="D162" s="35">
        <v>0.34841296531290239</v>
      </c>
      <c r="E162" s="35">
        <v>579.75</v>
      </c>
      <c r="F162" s="31">
        <v>6.25E-2</v>
      </c>
      <c r="G162" s="31">
        <v>600</v>
      </c>
      <c r="H162" s="36">
        <v>6.5040650406504072E-2</v>
      </c>
      <c r="I162" s="36">
        <f t="shared" si="32"/>
        <v>-0.2962089797818504</v>
      </c>
      <c r="J162" s="36">
        <f t="shared" si="33"/>
        <v>0.38353524576236997</v>
      </c>
      <c r="K162" s="36">
        <f t="shared" si="34"/>
        <v>-0.38506497706699089</v>
      </c>
      <c r="L162" s="36">
        <f t="shared" si="35"/>
        <v>0.35009463765459303</v>
      </c>
      <c r="M162" s="36">
        <f t="shared" si="36"/>
        <v>13.149932299933766</v>
      </c>
      <c r="N162" s="35">
        <v>10.199999999999999</v>
      </c>
      <c r="O162" s="31">
        <f t="shared" si="44"/>
        <v>8.7021005741925244</v>
      </c>
      <c r="P162" s="31">
        <f t="shared" si="37"/>
        <v>8.7021005741925244</v>
      </c>
      <c r="Q162" s="31">
        <f t="shared" si="38"/>
        <v>0.28920904901311445</v>
      </c>
      <c r="R162" s="36">
        <f t="shared" si="39"/>
        <v>-2.9499322999337672</v>
      </c>
      <c r="S162" s="31">
        <f t="shared" si="45"/>
        <v>1</v>
      </c>
      <c r="T162" s="31">
        <f t="shared" si="46"/>
        <v>0.28920904901311445</v>
      </c>
      <c r="U162" s="31"/>
      <c r="V162" s="31"/>
      <c r="W162" s="31"/>
      <c r="X162" s="31"/>
      <c r="Y162" s="31"/>
    </row>
    <row r="163" spans="1:25" x14ac:dyDescent="0.25">
      <c r="A163" s="31">
        <f t="shared" si="42"/>
        <v>107</v>
      </c>
      <c r="B163" s="31">
        <v>48</v>
      </c>
      <c r="C163" s="31">
        <v>63</v>
      </c>
      <c r="D163" s="35">
        <v>0.34825873828282372</v>
      </c>
      <c r="E163" s="35">
        <v>602.1</v>
      </c>
      <c r="F163" s="31">
        <v>6.25E-2</v>
      </c>
      <c r="G163" s="31">
        <v>600</v>
      </c>
      <c r="H163" s="36">
        <v>6.097560975609756E-2</v>
      </c>
      <c r="I163" s="36">
        <f t="shared" si="32"/>
        <v>0.12794206159964752</v>
      </c>
      <c r="J163" s="36">
        <f t="shared" si="33"/>
        <v>0.55090258789381297</v>
      </c>
      <c r="K163" s="36">
        <f t="shared" si="34"/>
        <v>4.1945695826200405E-2</v>
      </c>
      <c r="L163" s="36">
        <f t="shared" si="35"/>
        <v>0.51672900578458802</v>
      </c>
      <c r="M163" s="36">
        <f t="shared" si="36"/>
        <v>22.840341120607832</v>
      </c>
      <c r="N163" s="35">
        <v>18.75</v>
      </c>
      <c r="O163" s="31">
        <f t="shared" si="44"/>
        <v>16.730890482935333</v>
      </c>
      <c r="P163" s="31">
        <f t="shared" si="37"/>
        <v>16.730890482935333</v>
      </c>
      <c r="Q163" s="31">
        <f t="shared" si="38"/>
        <v>0.2181515264324177</v>
      </c>
      <c r="R163" s="36">
        <f t="shared" si="39"/>
        <v>-4.0903411206078317</v>
      </c>
      <c r="S163" s="31">
        <f t="shared" si="45"/>
        <v>1</v>
      </c>
      <c r="T163" s="31">
        <f t="shared" si="46"/>
        <v>0.2181515264324177</v>
      </c>
      <c r="U163" s="31"/>
      <c r="V163" s="31"/>
      <c r="W163" s="31"/>
      <c r="X163" s="31"/>
      <c r="Y163" s="31"/>
    </row>
    <row r="164" spans="1:25" x14ac:dyDescent="0.25">
      <c r="A164" s="31">
        <f t="shared" si="42"/>
        <v>108</v>
      </c>
      <c r="B164" s="31">
        <v>49</v>
      </c>
      <c r="C164" s="31">
        <v>63</v>
      </c>
      <c r="D164" s="35">
        <v>0.35219154368402045</v>
      </c>
      <c r="E164" s="35">
        <v>600.5</v>
      </c>
      <c r="F164" s="31">
        <v>6.25E-2</v>
      </c>
      <c r="G164" s="31">
        <v>600</v>
      </c>
      <c r="H164" s="36">
        <v>5.6910569105691054E-2</v>
      </c>
      <c r="I164" s="36">
        <f t="shared" si="32"/>
        <v>9.4258408845785152E-2</v>
      </c>
      <c r="J164" s="36">
        <f t="shared" si="33"/>
        <v>0.53754805614989987</v>
      </c>
      <c r="K164" s="36">
        <f t="shared" si="34"/>
        <v>1.0239818950756277E-2</v>
      </c>
      <c r="L164" s="36">
        <f t="shared" si="35"/>
        <v>0.50408502533452015</v>
      </c>
      <c r="M164" s="36">
        <f t="shared" si="36"/>
        <v>21.420472749739758</v>
      </c>
      <c r="N164" s="35">
        <v>17.2</v>
      </c>
      <c r="O164" s="31">
        <f t="shared" si="44"/>
        <v>17.812390231295883</v>
      </c>
      <c r="P164" s="31">
        <f t="shared" si="37"/>
        <v>17.812390231295883</v>
      </c>
      <c r="Q164" s="31">
        <f t="shared" si="38"/>
        <v>0.24537632265928833</v>
      </c>
      <c r="R164" s="36">
        <f t="shared" si="39"/>
        <v>-4.2204727497397592</v>
      </c>
      <c r="S164" s="31">
        <f t="shared" si="45"/>
        <v>1</v>
      </c>
      <c r="T164" s="31">
        <f t="shared" si="46"/>
        <v>0.24537632265928833</v>
      </c>
      <c r="U164" s="31"/>
      <c r="V164" s="31"/>
      <c r="W164" s="31"/>
      <c r="X164" s="31"/>
      <c r="Y164" s="31"/>
    </row>
    <row r="165" spans="1:25" x14ac:dyDescent="0.25">
      <c r="A165" s="31">
        <f t="shared" si="42"/>
        <v>109</v>
      </c>
      <c r="B165" s="31">
        <v>50</v>
      </c>
      <c r="C165" s="31">
        <v>63</v>
      </c>
      <c r="D165" s="35">
        <v>0.34947123518050571</v>
      </c>
      <c r="E165" s="35">
        <v>588.65</v>
      </c>
      <c r="F165" s="31">
        <v>6.25E-2</v>
      </c>
      <c r="G165" s="31">
        <v>600</v>
      </c>
      <c r="H165" s="36">
        <v>5.2845528455284556E-2</v>
      </c>
      <c r="I165" s="36">
        <f t="shared" si="32"/>
        <v>-0.15644118742458246</v>
      </c>
      <c r="J165" s="36">
        <f t="shared" si="33"/>
        <v>0.43784263697453113</v>
      </c>
      <c r="K165" s="36">
        <f t="shared" si="34"/>
        <v>-0.23677817773136092</v>
      </c>
      <c r="L165" s="36">
        <f t="shared" si="35"/>
        <v>0.40641444092892853</v>
      </c>
      <c r="M165" s="36">
        <f t="shared" si="36"/>
        <v>14.691469585394174</v>
      </c>
      <c r="N165" s="35">
        <v>12.7</v>
      </c>
      <c r="O165" s="31">
        <f t="shared" si="44"/>
        <v>3.965951109550045</v>
      </c>
      <c r="P165" s="31">
        <f t="shared" si="37"/>
        <v>3.965951109550045</v>
      </c>
      <c r="Q165" s="31">
        <f t="shared" si="38"/>
        <v>0.15680862877119484</v>
      </c>
      <c r="R165" s="36">
        <f t="shared" si="39"/>
        <v>-1.9914695853941744</v>
      </c>
      <c r="S165" s="31">
        <f t="shared" si="45"/>
        <v>1</v>
      </c>
      <c r="T165" s="31">
        <f t="shared" si="46"/>
        <v>0.15680862877119484</v>
      </c>
      <c r="U165" s="31"/>
      <c r="V165" s="31"/>
      <c r="W165" s="31"/>
      <c r="X165" s="31"/>
      <c r="Y165" s="31"/>
    </row>
    <row r="166" spans="1:25" x14ac:dyDescent="0.25">
      <c r="A166" s="31">
        <f t="shared" si="42"/>
        <v>110</v>
      </c>
      <c r="B166" s="31">
        <v>51</v>
      </c>
      <c r="C166" s="31">
        <v>63</v>
      </c>
      <c r="D166" s="35">
        <v>0.34979203367651385</v>
      </c>
      <c r="E166" s="35">
        <v>580</v>
      </c>
      <c r="F166" s="31">
        <v>6.25E-2</v>
      </c>
      <c r="G166" s="31">
        <v>600</v>
      </c>
      <c r="H166" s="36">
        <v>4.878048780487805E-2</v>
      </c>
      <c r="I166" s="36">
        <f t="shared" si="32"/>
        <v>-0.36072883370985293</v>
      </c>
      <c r="J166" s="36">
        <f t="shared" si="33"/>
        <v>0.35915108390107742</v>
      </c>
      <c r="K166" s="36">
        <f t="shared" si="34"/>
        <v>-0.437984969885296</v>
      </c>
      <c r="L166" s="36">
        <f t="shared" si="35"/>
        <v>0.33069858944219349</v>
      </c>
      <c r="M166" s="36">
        <f t="shared" si="36"/>
        <v>10.492490218636618</v>
      </c>
      <c r="N166" s="35">
        <v>9.25</v>
      </c>
      <c r="O166" s="31">
        <f t="shared" si="44"/>
        <v>1.5437819434076714</v>
      </c>
      <c r="P166" s="31">
        <f t="shared" si="37"/>
        <v>1.5437819434076714</v>
      </c>
      <c r="Q166" s="31">
        <f t="shared" si="38"/>
        <v>0.13432326687963442</v>
      </c>
      <c r="R166" s="36">
        <f t="shared" si="39"/>
        <v>-1.2424902186366182</v>
      </c>
      <c r="S166" s="31">
        <f t="shared" si="45"/>
        <v>1</v>
      </c>
      <c r="T166" s="31">
        <f t="shared" si="46"/>
        <v>0.13432326687963442</v>
      </c>
      <c r="U166" s="31"/>
      <c r="V166" s="31"/>
      <c r="W166" s="31"/>
      <c r="X166" s="31"/>
      <c r="Y166" s="31"/>
    </row>
    <row r="167" spans="1:25" x14ac:dyDescent="0.25">
      <c r="A167" s="31">
        <f t="shared" si="42"/>
        <v>111</v>
      </c>
      <c r="B167" s="31">
        <v>52</v>
      </c>
      <c r="C167" s="31">
        <v>63</v>
      </c>
      <c r="D167" s="35">
        <v>0.35025388373268346</v>
      </c>
      <c r="E167" s="35">
        <v>567.6</v>
      </c>
      <c r="F167" s="31">
        <v>6.25E-2</v>
      </c>
      <c r="G167" s="31">
        <v>600</v>
      </c>
      <c r="H167" s="36">
        <v>4.4715447154471545E-2</v>
      </c>
      <c r="I167" s="36">
        <f t="shared" si="32"/>
        <v>-0.67474982308367604</v>
      </c>
      <c r="J167" s="36">
        <f t="shared" si="33"/>
        <v>0.2499173621782943</v>
      </c>
      <c r="K167" s="36">
        <f t="shared" si="34"/>
        <v>-0.7488146050376292</v>
      </c>
      <c r="L167" s="36">
        <f t="shared" si="35"/>
        <v>0.22698447781529604</v>
      </c>
      <c r="M167" s="36">
        <f t="shared" si="36"/>
        <v>6.042490939971259</v>
      </c>
      <c r="N167" s="35">
        <v>6.4</v>
      </c>
      <c r="O167" s="31">
        <f t="shared" si="44"/>
        <v>0.12781272800263421</v>
      </c>
      <c r="P167" s="31">
        <f t="shared" si="37"/>
        <v>0.12781272800263421</v>
      </c>
      <c r="Q167" s="31">
        <f t="shared" si="38"/>
        <v>5.5860790629490842E-2</v>
      </c>
      <c r="R167" s="36">
        <f t="shared" si="39"/>
        <v>0.35750906002874139</v>
      </c>
      <c r="S167" s="31">
        <f t="shared" si="45"/>
        <v>0</v>
      </c>
      <c r="T167" s="31">
        <f t="shared" si="46"/>
        <v>5.5860790629490842E-2</v>
      </c>
      <c r="U167" s="31"/>
      <c r="V167" s="31"/>
      <c r="W167" s="31"/>
      <c r="X167" s="31"/>
      <c r="Y167" s="31"/>
    </row>
    <row r="168" spans="1:25" x14ac:dyDescent="0.25">
      <c r="A168" s="31">
        <f t="shared" si="42"/>
        <v>112</v>
      </c>
      <c r="B168" s="31">
        <v>53</v>
      </c>
      <c r="C168" s="31">
        <v>63</v>
      </c>
      <c r="D168" s="35">
        <v>0.35095689818311249</v>
      </c>
      <c r="E168" s="35">
        <v>569.54999999999995</v>
      </c>
      <c r="F168" s="31">
        <v>6.25E-2</v>
      </c>
      <c r="G168" s="31">
        <v>600</v>
      </c>
      <c r="H168" s="36">
        <v>4.065040650406504E-2</v>
      </c>
      <c r="I168" s="36">
        <f t="shared" si="32"/>
        <v>-0.66477009296819256</v>
      </c>
      <c r="J168" s="36">
        <f t="shared" si="33"/>
        <v>0.25309877704743455</v>
      </c>
      <c r="K168" s="36">
        <f t="shared" si="34"/>
        <v>-0.735529833135531</v>
      </c>
      <c r="L168" s="36">
        <f t="shared" si="35"/>
        <v>0.23100843893967063</v>
      </c>
      <c r="M168" s="36">
        <f t="shared" si="36"/>
        <v>5.8990451515253142</v>
      </c>
      <c r="N168" s="35">
        <v>5.95</v>
      </c>
      <c r="O168" s="31">
        <f t="shared" si="44"/>
        <v>2.5963965830782111E-3</v>
      </c>
      <c r="P168" s="31">
        <f t="shared" si="37"/>
        <v>2.5963965830782111E-3</v>
      </c>
      <c r="Q168" s="31">
        <f t="shared" si="38"/>
        <v>8.5638400797791604E-3</v>
      </c>
      <c r="R168" s="36">
        <f t="shared" si="39"/>
        <v>5.095484847468601E-2</v>
      </c>
      <c r="S168" s="31">
        <f t="shared" si="45"/>
        <v>0</v>
      </c>
      <c r="T168" s="31">
        <f t="shared" si="46"/>
        <v>8.5638400797791604E-3</v>
      </c>
      <c r="U168" s="31"/>
      <c r="V168" s="31"/>
      <c r="W168" s="31"/>
      <c r="X168" s="31"/>
      <c r="Y168" s="31"/>
    </row>
    <row r="169" spans="1:25" x14ac:dyDescent="0.25">
      <c r="A169" s="31">
        <f t="shared" si="42"/>
        <v>113</v>
      </c>
      <c r="B169" s="31">
        <v>54</v>
      </c>
      <c r="C169" s="31">
        <v>63</v>
      </c>
      <c r="D169" s="35">
        <v>0.35064359996110367</v>
      </c>
      <c r="E169" s="35">
        <v>566</v>
      </c>
      <c r="F169" s="31">
        <v>6.25E-2</v>
      </c>
      <c r="G169" s="31">
        <v>600</v>
      </c>
      <c r="H169" s="36">
        <v>3.6585365853658534E-2</v>
      </c>
      <c r="I169" s="36">
        <f t="shared" si="32"/>
        <v>-0.80216140676605985</v>
      </c>
      <c r="J169" s="36">
        <f t="shared" si="33"/>
        <v>0.21122979881459977</v>
      </c>
      <c r="K169" s="36">
        <f t="shared" si="34"/>
        <v>-0.86923006494202881</v>
      </c>
      <c r="L169" s="36">
        <f t="shared" si="35"/>
        <v>0.19236065302635347</v>
      </c>
      <c r="M169" s="36">
        <f t="shared" si="36"/>
        <v>4.4032822498763835</v>
      </c>
      <c r="N169" s="35">
        <v>4.25</v>
      </c>
      <c r="O169" s="31">
        <f t="shared" si="44"/>
        <v>2.3495448127166071E-2</v>
      </c>
      <c r="P169" s="31">
        <f t="shared" si="37"/>
        <v>2.3495448127166071E-2</v>
      </c>
      <c r="Q169" s="31">
        <f t="shared" si="38"/>
        <v>3.6066411735619648E-2</v>
      </c>
      <c r="R169" s="36">
        <f t="shared" si="39"/>
        <v>-0.1532822498763835</v>
      </c>
      <c r="S169" s="31">
        <f t="shared" si="45"/>
        <v>1</v>
      </c>
      <c r="T169" s="31">
        <f>ABS(N169-M169)/N169</f>
        <v>3.6066411735619648E-2</v>
      </c>
      <c r="U169" s="31"/>
      <c r="V169" s="31"/>
      <c r="W169" s="31"/>
      <c r="X169" s="31"/>
      <c r="Y169" s="31"/>
    </row>
    <row r="170" spans="1:25" x14ac:dyDescent="0.25">
      <c r="A170" s="31">
        <f t="shared" si="42"/>
        <v>114</v>
      </c>
      <c r="B170" s="31">
        <v>55</v>
      </c>
      <c r="C170" s="31">
        <v>63</v>
      </c>
      <c r="D170" s="35">
        <v>0.35049524847656111</v>
      </c>
      <c r="E170" s="35">
        <v>558.5</v>
      </c>
      <c r="F170" s="31">
        <v>6.25E-2</v>
      </c>
      <c r="G170" s="31">
        <v>600</v>
      </c>
      <c r="H170" s="36">
        <v>3.2520325203252036E-2</v>
      </c>
      <c r="I170" s="36">
        <f t="shared" si="32"/>
        <v>-1.0702276368058088</v>
      </c>
      <c r="J170" s="36">
        <f t="shared" si="33"/>
        <v>0.14225842867040656</v>
      </c>
      <c r="K170" s="36">
        <f t="shared" si="34"/>
        <v>-1.1334338213351152</v>
      </c>
      <c r="L170" s="36">
        <f t="shared" si="35"/>
        <v>0.1285160588860044</v>
      </c>
      <c r="M170" s="36">
        <f t="shared" si="36"/>
        <v>2.4982648144492288</v>
      </c>
      <c r="N170" s="35">
        <v>2.6</v>
      </c>
      <c r="O170" s="31">
        <f t="shared" si="44"/>
        <v>1.035004797904987E-2</v>
      </c>
      <c r="P170" s="31">
        <f t="shared" si="37"/>
        <v>1.035004797904987E-2</v>
      </c>
      <c r="Q170" s="31">
        <f t="shared" si="38"/>
        <v>3.9128917519527427E-2</v>
      </c>
      <c r="R170" s="36">
        <f t="shared" si="39"/>
        <v>0.10173518555077132</v>
      </c>
      <c r="S170" s="31">
        <f t="shared" si="45"/>
        <v>0</v>
      </c>
      <c r="T170" s="31">
        <f t="shared" ref="T170:T177" si="47">ABS(N170-M170)/N170</f>
        <v>3.9128917519527427E-2</v>
      </c>
      <c r="U170" s="31"/>
      <c r="V170" s="31"/>
      <c r="W170" s="31"/>
      <c r="X170" s="31"/>
      <c r="Y170" s="31"/>
    </row>
    <row r="171" spans="1:25" x14ac:dyDescent="0.25">
      <c r="A171" s="31">
        <f t="shared" si="42"/>
        <v>115</v>
      </c>
      <c r="B171" s="31">
        <v>56</v>
      </c>
      <c r="C171" s="31">
        <v>63</v>
      </c>
      <c r="D171" s="35">
        <v>0.35027666100410049</v>
      </c>
      <c r="E171" s="35">
        <v>555</v>
      </c>
      <c r="F171" s="31">
        <v>6.25E-2</v>
      </c>
      <c r="G171" s="31">
        <v>600</v>
      </c>
      <c r="H171" s="36">
        <v>2.8455284552845527E-2</v>
      </c>
      <c r="I171" s="36">
        <f t="shared" si="32"/>
        <v>-1.2597918135896926</v>
      </c>
      <c r="J171" s="36">
        <f t="shared" si="33"/>
        <v>0.10387223687152496</v>
      </c>
      <c r="K171" s="36">
        <f t="shared" si="34"/>
        <v>-1.3188789125457745</v>
      </c>
      <c r="L171" s="36">
        <f t="shared" si="35"/>
        <v>9.3604798522058344E-2</v>
      </c>
      <c r="M171" s="36">
        <f t="shared" si="36"/>
        <v>1.5860067533710378</v>
      </c>
      <c r="N171" s="35">
        <v>2.2000000000000002</v>
      </c>
      <c r="O171" s="31">
        <f t="shared" si="44"/>
        <v>0.37698770690597383</v>
      </c>
      <c r="P171" s="31">
        <f t="shared" si="37"/>
        <v>0.37698770690597383</v>
      </c>
      <c r="Q171" s="31">
        <f t="shared" si="38"/>
        <v>0.27908783937680104</v>
      </c>
      <c r="R171" s="36">
        <f t="shared" si="39"/>
        <v>0.61399324662896237</v>
      </c>
      <c r="S171" s="31">
        <f t="shared" si="45"/>
        <v>0</v>
      </c>
      <c r="T171" s="31">
        <f t="shared" si="47"/>
        <v>0.27908783937680104</v>
      </c>
      <c r="U171" s="31"/>
      <c r="V171" s="31"/>
      <c r="W171" s="31"/>
      <c r="X171" s="31"/>
      <c r="Y171" s="31"/>
    </row>
    <row r="172" spans="1:25" x14ac:dyDescent="0.25">
      <c r="A172" s="31">
        <f t="shared" si="42"/>
        <v>116</v>
      </c>
      <c r="B172" s="31">
        <v>57</v>
      </c>
      <c r="C172" s="31">
        <v>63</v>
      </c>
      <c r="D172" s="35">
        <v>0.34959467795843668</v>
      </c>
      <c r="E172" s="35">
        <v>563.25</v>
      </c>
      <c r="F172" s="31">
        <v>6.25E-2</v>
      </c>
      <c r="G172" s="31">
        <v>600</v>
      </c>
      <c r="H172" s="36">
        <v>2.4390243902439025E-2</v>
      </c>
      <c r="I172" s="36">
        <f t="shared" si="32"/>
        <v>-1.102453842246208</v>
      </c>
      <c r="J172" s="36">
        <f t="shared" si="33"/>
        <v>0.13513220742697141</v>
      </c>
      <c r="K172" s="36">
        <f t="shared" si="34"/>
        <v>-1.1570513582392128</v>
      </c>
      <c r="L172" s="36">
        <f t="shared" si="35"/>
        <v>0.12362568901798168</v>
      </c>
      <c r="M172" s="36">
        <f t="shared" si="36"/>
        <v>2.0507885596314139</v>
      </c>
      <c r="N172" s="35">
        <v>2.2000000000000002</v>
      </c>
      <c r="O172" s="31">
        <f t="shared" si="44"/>
        <v>2.2264053936868169E-2</v>
      </c>
      <c r="P172" s="31">
        <f t="shared" si="37"/>
        <v>2.2264053936868169E-2</v>
      </c>
      <c r="Q172" s="31">
        <f t="shared" si="38"/>
        <v>6.7823381985721021E-2</v>
      </c>
      <c r="R172" s="36">
        <f t="shared" si="39"/>
        <v>0.14921144036858625</v>
      </c>
      <c r="S172" s="31">
        <f t="shared" si="45"/>
        <v>0</v>
      </c>
      <c r="T172" s="31">
        <f t="shared" si="47"/>
        <v>6.7823381985721021E-2</v>
      </c>
      <c r="U172" s="31"/>
      <c r="V172" s="31"/>
      <c r="W172" s="31"/>
      <c r="X172" s="31"/>
      <c r="Y172" s="31"/>
    </row>
    <row r="173" spans="1:25" x14ac:dyDescent="0.25">
      <c r="A173" s="31">
        <f t="shared" si="42"/>
        <v>117</v>
      </c>
      <c r="B173" s="31">
        <v>58</v>
      </c>
      <c r="C173" s="31">
        <v>63</v>
      </c>
      <c r="D173" s="35">
        <v>0.35011573754800818</v>
      </c>
      <c r="E173" s="35">
        <v>557.75</v>
      </c>
      <c r="F173" s="31">
        <v>6.25E-2</v>
      </c>
      <c r="G173" s="31">
        <v>600</v>
      </c>
      <c r="H173" s="36">
        <v>2.032520325203252E-2</v>
      </c>
      <c r="I173" s="36">
        <f t="shared" si="32"/>
        <v>-1.4124627522518163</v>
      </c>
      <c r="J173" s="36">
        <f t="shared" si="33"/>
        <v>7.8906875323443745E-2</v>
      </c>
      <c r="K173" s="36">
        <f t="shared" si="34"/>
        <v>-1.4623775230422822</v>
      </c>
      <c r="L173" s="36">
        <f t="shared" si="35"/>
        <v>7.1818892665746328E-2</v>
      </c>
      <c r="M173" s="36">
        <f t="shared" si="36"/>
        <v>0.97367936776767294</v>
      </c>
      <c r="N173" s="35">
        <v>1.35</v>
      </c>
      <c r="O173" s="31">
        <f t="shared" si="44"/>
        <v>0.14161721824373841</v>
      </c>
      <c r="P173" s="31">
        <f t="shared" si="37"/>
        <v>0.14161721824373841</v>
      </c>
      <c r="Q173" s="31">
        <f t="shared" si="38"/>
        <v>0.27875602387579784</v>
      </c>
      <c r="R173" s="36">
        <f t="shared" si="39"/>
        <v>0.37632063223232715</v>
      </c>
      <c r="S173" s="31">
        <f t="shared" si="45"/>
        <v>0</v>
      </c>
      <c r="T173" s="31">
        <f t="shared" si="47"/>
        <v>0.27875602387579784</v>
      </c>
      <c r="U173" s="31"/>
      <c r="V173" s="31"/>
      <c r="W173" s="31"/>
      <c r="X173" s="31"/>
      <c r="Y173" s="31"/>
    </row>
    <row r="174" spans="1:25" x14ac:dyDescent="0.25">
      <c r="A174" s="31">
        <f t="shared" si="42"/>
        <v>118</v>
      </c>
      <c r="B174" s="31">
        <v>59</v>
      </c>
      <c r="C174" s="31">
        <v>63</v>
      </c>
      <c r="D174" s="35">
        <v>0.35008471221403265</v>
      </c>
      <c r="E174" s="35">
        <v>561.85</v>
      </c>
      <c r="F174" s="31">
        <v>6.25E-2</v>
      </c>
      <c r="G174" s="31">
        <v>600</v>
      </c>
      <c r="H174" s="36">
        <v>1.6260162601626018E-2</v>
      </c>
      <c r="I174" s="36">
        <f t="shared" si="32"/>
        <v>-1.4265321606999928</v>
      </c>
      <c r="J174" s="36">
        <f t="shared" si="33"/>
        <v>7.6857395225381833E-2</v>
      </c>
      <c r="K174" s="36">
        <f t="shared" si="34"/>
        <v>-1.4711733327214223</v>
      </c>
      <c r="L174" s="36">
        <f t="shared" si="35"/>
        <v>7.0622123533678527E-2</v>
      </c>
      <c r="M174" s="36">
        <f t="shared" si="36"/>
        <v>0.85209378379650502</v>
      </c>
      <c r="N174" s="35">
        <v>0.95</v>
      </c>
      <c r="O174" s="31">
        <f t="shared" si="44"/>
        <v>9.5856271712854938E-3</v>
      </c>
      <c r="P174" s="31">
        <f t="shared" si="37"/>
        <v>9.5856271712854938E-3</v>
      </c>
      <c r="Q174" s="31">
        <f t="shared" si="38"/>
        <v>0.1030591749510473</v>
      </c>
      <c r="R174" s="36">
        <f t="shared" si="39"/>
        <v>9.7906216203494933E-2</v>
      </c>
      <c r="S174" s="31">
        <f t="shared" si="45"/>
        <v>0</v>
      </c>
      <c r="T174" s="31">
        <f t="shared" si="47"/>
        <v>0.1030591749510473</v>
      </c>
      <c r="U174" s="31"/>
      <c r="V174" s="31"/>
      <c r="W174" s="31"/>
      <c r="X174" s="31"/>
      <c r="Y174" s="31"/>
    </row>
    <row r="175" spans="1:25" x14ac:dyDescent="0.25">
      <c r="A175" s="31">
        <f t="shared" si="42"/>
        <v>119</v>
      </c>
      <c r="B175" s="31">
        <v>60</v>
      </c>
      <c r="C175" s="31">
        <v>63</v>
      </c>
      <c r="D175" s="35">
        <v>0.34934987504185988</v>
      </c>
      <c r="E175" s="35">
        <v>558.6</v>
      </c>
      <c r="F175" s="31">
        <v>6.25E-2</v>
      </c>
      <c r="G175" s="31">
        <v>600</v>
      </c>
      <c r="H175" s="36">
        <v>1.2195121951219513E-2</v>
      </c>
      <c r="I175" s="36">
        <f t="shared" si="32"/>
        <v>-1.8141785066130254</v>
      </c>
      <c r="J175" s="36">
        <f t="shared" si="33"/>
        <v>3.4825124037860693E-2</v>
      </c>
      <c r="K175" s="36">
        <f t="shared" si="34"/>
        <v>-1.852757746447955</v>
      </c>
      <c r="L175" s="36">
        <f t="shared" si="35"/>
        <v>3.1958544494686027E-2</v>
      </c>
      <c r="M175" s="36">
        <f t="shared" si="36"/>
        <v>0.29279721037078943</v>
      </c>
      <c r="N175" s="35">
        <v>0.6</v>
      </c>
      <c r="O175" s="31">
        <f t="shared" si="44"/>
        <v>9.4373553955968997E-2</v>
      </c>
      <c r="P175" s="31">
        <f t="shared" si="37"/>
        <v>9.4373553955968997E-2</v>
      </c>
      <c r="Q175" s="31">
        <f t="shared" si="38"/>
        <v>0.51200464938201762</v>
      </c>
      <c r="R175" s="36">
        <f t="shared" si="39"/>
        <v>0.30720278962921055</v>
      </c>
      <c r="S175" s="31">
        <f t="shared" si="45"/>
        <v>0</v>
      </c>
      <c r="T175" s="31">
        <f t="shared" si="47"/>
        <v>0.51200464938201762</v>
      </c>
      <c r="U175" s="31"/>
      <c r="V175" s="31"/>
      <c r="W175" s="31"/>
      <c r="X175" s="31"/>
      <c r="Y175" s="31"/>
    </row>
    <row r="176" spans="1:25" x14ac:dyDescent="0.25">
      <c r="A176" s="31">
        <f t="shared" si="42"/>
        <v>120</v>
      </c>
      <c r="B176" s="31">
        <v>61</v>
      </c>
      <c r="C176" s="31">
        <v>63</v>
      </c>
      <c r="D176" s="35">
        <v>0.34936945821517312</v>
      </c>
      <c r="E176" s="35">
        <v>549.5</v>
      </c>
      <c r="F176" s="31">
        <v>6.25E-2</v>
      </c>
      <c r="G176" s="31">
        <v>600</v>
      </c>
      <c r="H176" s="36">
        <v>8.130081300813009E-3</v>
      </c>
      <c r="I176" s="36">
        <f t="shared" si="32"/>
        <v>-2.7591177223146941</v>
      </c>
      <c r="J176" s="36">
        <f t="shared" si="33"/>
        <v>2.8978826151999566E-3</v>
      </c>
      <c r="K176" s="36">
        <f t="shared" si="34"/>
        <v>-2.7906193054899773</v>
      </c>
      <c r="L176" s="36">
        <f t="shared" si="35"/>
        <v>2.6303654022667841E-3</v>
      </c>
      <c r="M176" s="36">
        <f t="shared" si="36"/>
        <v>1.4968992653144442E-2</v>
      </c>
      <c r="N176" s="35">
        <v>0.35</v>
      </c>
      <c r="O176" s="31">
        <f t="shared" si="44"/>
        <v>0.11224577588384876</v>
      </c>
      <c r="P176" s="31">
        <f t="shared" si="37"/>
        <v>0.11224577588384876</v>
      </c>
      <c r="Q176" s="31">
        <f t="shared" si="38"/>
        <v>0.95723144956244444</v>
      </c>
      <c r="R176" s="36">
        <f t="shared" si="39"/>
        <v>0.33503100734685554</v>
      </c>
      <c r="S176" s="31">
        <f t="shared" si="45"/>
        <v>0</v>
      </c>
      <c r="T176" s="31">
        <f t="shared" si="47"/>
        <v>0.95723144956244444</v>
      </c>
      <c r="U176" s="31"/>
      <c r="V176" s="31"/>
      <c r="W176" s="31"/>
      <c r="X176" s="31"/>
      <c r="Y176" s="31"/>
    </row>
    <row r="177" spans="1:25" x14ac:dyDescent="0.25">
      <c r="A177" s="31">
        <f t="shared" si="42"/>
        <v>121</v>
      </c>
      <c r="B177" s="31">
        <v>62</v>
      </c>
      <c r="C177" s="31">
        <v>63</v>
      </c>
      <c r="D177" s="35">
        <v>0.34916624812268227</v>
      </c>
      <c r="E177" s="35">
        <v>543.20000000000005</v>
      </c>
      <c r="F177" s="31">
        <v>6.25E-2</v>
      </c>
      <c r="G177" s="31">
        <v>600</v>
      </c>
      <c r="H177" s="36">
        <v>4.0650406504065045E-3</v>
      </c>
      <c r="I177" s="36">
        <f t="shared" si="32"/>
        <v>-4.4447981106180832</v>
      </c>
      <c r="J177" s="36">
        <f t="shared" si="33"/>
        <v>4.3987221100290666E-6</v>
      </c>
      <c r="K177" s="36">
        <f t="shared" si="34"/>
        <v>-4.467060137497155</v>
      </c>
      <c r="L177" s="36">
        <f t="shared" si="35"/>
        <v>3.9650921420693085E-6</v>
      </c>
      <c r="M177" s="36">
        <f t="shared" si="36"/>
        <v>1.0934922927587423E-5</v>
      </c>
      <c r="N177" s="35">
        <v>0.15</v>
      </c>
      <c r="O177" s="31">
        <f t="shared" si="44"/>
        <v>2.2496719642694261E-2</v>
      </c>
      <c r="P177" s="31">
        <f t="shared" si="37"/>
        <v>2.2496719642694261E-2</v>
      </c>
      <c r="Q177" s="31">
        <f t="shared" si="38"/>
        <v>0.99992710051381606</v>
      </c>
      <c r="R177" s="36">
        <f t="shared" si="39"/>
        <v>0.14998906507707241</v>
      </c>
      <c r="S177" s="31">
        <f t="shared" si="45"/>
        <v>0</v>
      </c>
      <c r="T177" s="31">
        <f t="shared" si="47"/>
        <v>0.99992710051381606</v>
      </c>
      <c r="U177" s="31"/>
      <c r="V177" s="31"/>
      <c r="W177" s="31"/>
      <c r="X177" s="31"/>
      <c r="Y177" s="31"/>
    </row>
    <row r="178" spans="1:25" x14ac:dyDescent="0.25">
      <c r="A178" s="31">
        <f>$A$177+B178</f>
        <v>122</v>
      </c>
      <c r="B178" s="31">
        <v>1</v>
      </c>
      <c r="C178" s="31">
        <v>19</v>
      </c>
      <c r="D178" s="35">
        <v>0.34862991726324072</v>
      </c>
      <c r="E178" s="35">
        <v>560.5</v>
      </c>
      <c r="F178" s="31">
        <v>6.25E-2</v>
      </c>
      <c r="G178" s="31">
        <v>560</v>
      </c>
      <c r="H178" s="36">
        <v>7.3170731707317069E-2</v>
      </c>
      <c r="I178" s="36">
        <f t="shared" si="32"/>
        <v>0.10510947707725118</v>
      </c>
      <c r="J178" s="36">
        <f t="shared" si="33"/>
        <v>0.54185553032856848</v>
      </c>
      <c r="K178" s="36">
        <f t="shared" si="34"/>
        <v>1.0804774037386167E-2</v>
      </c>
      <c r="L178" s="36">
        <f t="shared" si="35"/>
        <v>0.50431039732531269</v>
      </c>
      <c r="M178" s="36">
        <f t="shared" si="36"/>
        <v>22.584780185064062</v>
      </c>
      <c r="N178" s="35">
        <v>17.75</v>
      </c>
      <c r="O178" s="31">
        <f t="shared" si="44"/>
        <v>23.375099437888085</v>
      </c>
      <c r="P178" s="31">
        <f t="shared" si="37"/>
        <v>23.375099437888085</v>
      </c>
      <c r="Q178" s="31">
        <f t="shared" si="38"/>
        <v>0.27238198225713028</v>
      </c>
      <c r="R178" s="36">
        <f t="shared" si="39"/>
        <v>-4.8347801850640622</v>
      </c>
      <c r="S178" s="31">
        <f t="shared" si="45"/>
        <v>1</v>
      </c>
      <c r="T178" s="31">
        <f>ABS(N178-M178)/N178</f>
        <v>0.27238198225713028</v>
      </c>
      <c r="U178" s="31"/>
      <c r="V178" s="31"/>
      <c r="W178" s="31"/>
      <c r="X178" s="31"/>
      <c r="Y178" s="31"/>
    </row>
    <row r="179" spans="1:25" x14ac:dyDescent="0.25">
      <c r="A179" s="31">
        <f t="shared" ref="A179:A242" si="48">$A$177+B179</f>
        <v>122</v>
      </c>
      <c r="B179" s="31">
        <v>1</v>
      </c>
      <c r="C179" s="31">
        <v>42</v>
      </c>
      <c r="D179" s="35">
        <v>0.34862991726324072</v>
      </c>
      <c r="E179" s="35">
        <v>560.5</v>
      </c>
      <c r="F179" s="31">
        <v>6.25E-2</v>
      </c>
      <c r="G179" s="31">
        <v>560</v>
      </c>
      <c r="H179" s="36">
        <v>0.16666666666666666</v>
      </c>
      <c r="I179" s="36">
        <f t="shared" si="32"/>
        <v>0.15062221647984539</v>
      </c>
      <c r="J179" s="36">
        <f t="shared" si="33"/>
        <v>0.55986313244111185</v>
      </c>
      <c r="K179" s="36">
        <f t="shared" si="34"/>
        <v>8.2946487525693557E-3</v>
      </c>
      <c r="L179" s="36">
        <f t="shared" si="35"/>
        <v>0.50330904814402266</v>
      </c>
      <c r="M179" s="36">
        <f t="shared" si="36"/>
        <v>34.870949670088464</v>
      </c>
      <c r="N179" s="35">
        <v>35</v>
      </c>
      <c r="O179" s="31">
        <f t="shared" si="44"/>
        <v>1.665398765027622E-2</v>
      </c>
      <c r="P179" s="31">
        <f t="shared" si="37"/>
        <v>1.665398765027622E-2</v>
      </c>
      <c r="Q179" s="31">
        <f t="shared" si="38"/>
        <v>3.6871522831867357E-3</v>
      </c>
      <c r="R179" s="36">
        <f t="shared" si="39"/>
        <v>0.12905032991153575</v>
      </c>
      <c r="S179" s="31">
        <f t="shared" si="45"/>
        <v>0</v>
      </c>
      <c r="T179" s="31">
        <f>ABS(N179-M179)/N179</f>
        <v>3.6871522831867357E-3</v>
      </c>
      <c r="U179" s="31"/>
      <c r="V179" s="31"/>
      <c r="W179" s="31"/>
      <c r="X179" s="31"/>
      <c r="Y179" s="31"/>
    </row>
    <row r="180" spans="1:25" x14ac:dyDescent="0.25">
      <c r="A180" s="31">
        <f t="shared" si="48"/>
        <v>123</v>
      </c>
      <c r="B180" s="31">
        <v>2</v>
      </c>
      <c r="C180" s="31">
        <v>19</v>
      </c>
      <c r="D180" s="35">
        <v>0.35243602139787322</v>
      </c>
      <c r="E180" s="35">
        <v>566</v>
      </c>
      <c r="F180" s="31">
        <v>6.25E-2</v>
      </c>
      <c r="G180" s="31">
        <v>560</v>
      </c>
      <c r="H180" s="36">
        <v>6.910569105691057E-2</v>
      </c>
      <c r="I180" s="36">
        <f t="shared" si="32"/>
        <v>0.20797208642445106</v>
      </c>
      <c r="J180" s="36">
        <f t="shared" si="33"/>
        <v>0.58237461869123963</v>
      </c>
      <c r="K180" s="36">
        <f t="shared" si="34"/>
        <v>0.11532384142773583</v>
      </c>
      <c r="L180" s="36">
        <f t="shared" si="35"/>
        <v>0.54590577914613969</v>
      </c>
      <c r="M180" s="36">
        <f t="shared" si="36"/>
        <v>25.234332387972927</v>
      </c>
      <c r="N180" s="35">
        <v>19.149999999999999</v>
      </c>
      <c r="O180" s="31">
        <f t="shared" si="44"/>
        <v>37.019100607336355</v>
      </c>
      <c r="P180" s="31">
        <f t="shared" si="37"/>
        <v>37.019100607336355</v>
      </c>
      <c r="Q180" s="31">
        <f t="shared" si="38"/>
        <v>0.31771970694375606</v>
      </c>
      <c r="R180" s="36">
        <f t="shared" si="39"/>
        <v>-6.0843323879729283</v>
      </c>
      <c r="S180" s="31">
        <f t="shared" si="45"/>
        <v>1</v>
      </c>
      <c r="T180" s="31">
        <f t="shared" ref="T180:T191" si="49">ABS(N180-M180)/N180</f>
        <v>0.31771970694375606</v>
      </c>
      <c r="U180" s="31"/>
      <c r="V180" s="31"/>
      <c r="W180" s="31"/>
      <c r="X180" s="31"/>
      <c r="Y180" s="31"/>
    </row>
    <row r="181" spans="1:25" x14ac:dyDescent="0.25">
      <c r="A181" s="31">
        <f t="shared" si="48"/>
        <v>123</v>
      </c>
      <c r="B181" s="31">
        <v>2</v>
      </c>
      <c r="C181" s="31">
        <v>42</v>
      </c>
      <c r="D181" s="35">
        <v>0.35243602139787322</v>
      </c>
      <c r="E181" s="35">
        <v>566</v>
      </c>
      <c r="F181" s="31">
        <v>6.25E-2</v>
      </c>
      <c r="G181" s="31">
        <v>560</v>
      </c>
      <c r="H181" s="36">
        <v>0.16260162601626016</v>
      </c>
      <c r="I181" s="36">
        <f t="shared" si="32"/>
        <v>0.21755735339125984</v>
      </c>
      <c r="J181" s="36">
        <f t="shared" si="33"/>
        <v>0.5861129922052416</v>
      </c>
      <c r="K181" s="36">
        <f t="shared" si="34"/>
        <v>7.5441433009991565E-2</v>
      </c>
      <c r="L181" s="36">
        <f t="shared" si="35"/>
        <v>0.53006825282876058</v>
      </c>
      <c r="M181" s="36">
        <f t="shared" si="36"/>
        <v>37.903103892597187</v>
      </c>
      <c r="N181" s="35">
        <v>30</v>
      </c>
      <c r="O181" s="31">
        <f t="shared" si="44"/>
        <v>62.459051137184808</v>
      </c>
      <c r="P181" s="31">
        <f t="shared" si="37"/>
        <v>62.459051137184808</v>
      </c>
      <c r="Q181" s="31">
        <f t="shared" si="38"/>
        <v>0.26343679641990625</v>
      </c>
      <c r="R181" s="36">
        <f t="shared" si="39"/>
        <v>-7.903103892597187</v>
      </c>
      <c r="S181" s="31">
        <f t="shared" si="45"/>
        <v>1</v>
      </c>
      <c r="T181" s="31">
        <f t="shared" si="49"/>
        <v>0.26343679641990625</v>
      </c>
      <c r="U181" s="31"/>
      <c r="V181" s="31"/>
      <c r="W181" s="31"/>
      <c r="X181" s="31"/>
      <c r="Y181" s="31"/>
    </row>
    <row r="182" spans="1:25" x14ac:dyDescent="0.25">
      <c r="A182" s="31">
        <f t="shared" si="48"/>
        <v>124</v>
      </c>
      <c r="B182" s="31">
        <v>3</v>
      </c>
      <c r="C182" s="31">
        <v>19</v>
      </c>
      <c r="D182" s="35">
        <v>0.35236082558935977</v>
      </c>
      <c r="E182" s="35">
        <v>571.1</v>
      </c>
      <c r="F182" s="31">
        <v>6.25E-2</v>
      </c>
      <c r="G182" s="31">
        <v>560</v>
      </c>
      <c r="H182" s="36">
        <v>6.5040650406504072E-2</v>
      </c>
      <c r="I182" s="36">
        <f t="shared" si="32"/>
        <v>0.3085841863133687</v>
      </c>
      <c r="J182" s="36">
        <f t="shared" si="33"/>
        <v>0.62118107417051638</v>
      </c>
      <c r="K182" s="36">
        <f t="shared" si="34"/>
        <v>0.21872136351674942</v>
      </c>
      <c r="L182" s="36">
        <f t="shared" si="35"/>
        <v>0.58656644689412363</v>
      </c>
      <c r="M182" s="36">
        <f t="shared" si="36"/>
        <v>27.611864114302421</v>
      </c>
      <c r="N182" s="35">
        <v>19.75</v>
      </c>
      <c r="O182" s="31">
        <f t="shared" si="44"/>
        <v>61.808907351756183</v>
      </c>
      <c r="P182" s="31">
        <f t="shared" si="37"/>
        <v>61.808907351756183</v>
      </c>
      <c r="Q182" s="31">
        <f t="shared" si="38"/>
        <v>0.39806906907860357</v>
      </c>
      <c r="R182" s="36">
        <f t="shared" si="39"/>
        <v>-7.8618641143024206</v>
      </c>
      <c r="S182" s="31">
        <f t="shared" si="45"/>
        <v>1</v>
      </c>
      <c r="T182" s="31">
        <f t="shared" si="49"/>
        <v>0.39806906907860357</v>
      </c>
      <c r="U182" s="31"/>
      <c r="V182" s="31"/>
      <c r="W182" s="31"/>
      <c r="X182" s="31"/>
      <c r="Y182" s="31"/>
    </row>
    <row r="183" spans="1:25" x14ac:dyDescent="0.25">
      <c r="A183" s="31">
        <f t="shared" si="48"/>
        <v>124</v>
      </c>
      <c r="B183" s="31">
        <v>3</v>
      </c>
      <c r="C183" s="31">
        <v>42</v>
      </c>
      <c r="D183" s="35">
        <v>0.35236082558935977</v>
      </c>
      <c r="E183" s="35">
        <v>571.1</v>
      </c>
      <c r="F183" s="31">
        <v>6.25E-2</v>
      </c>
      <c r="G183" s="31">
        <v>560</v>
      </c>
      <c r="H183" s="36">
        <v>0.15853658536585366</v>
      </c>
      <c r="I183" s="36">
        <f t="shared" si="32"/>
        <v>0.28067258709418869</v>
      </c>
      <c r="J183" s="36">
        <f t="shared" si="33"/>
        <v>0.61051923188456469</v>
      </c>
      <c r="K183" s="36">
        <f t="shared" si="34"/>
        <v>0.14037429997035933</v>
      </c>
      <c r="L183" s="36">
        <f t="shared" si="35"/>
        <v>0.55581786878312101</v>
      </c>
      <c r="M183" s="36">
        <f t="shared" si="36"/>
        <v>40.478408981870757</v>
      </c>
      <c r="N183" s="35">
        <v>33</v>
      </c>
      <c r="O183" s="31">
        <f t="shared" si="44"/>
        <v>55.926600900125216</v>
      </c>
      <c r="P183" s="31">
        <f t="shared" si="37"/>
        <v>55.926600900125216</v>
      </c>
      <c r="Q183" s="31">
        <f t="shared" si="38"/>
        <v>0.22661845399608355</v>
      </c>
      <c r="R183" s="36">
        <f t="shared" si="39"/>
        <v>-7.4784089818707571</v>
      </c>
      <c r="S183" s="31">
        <f t="shared" si="45"/>
        <v>1</v>
      </c>
      <c r="T183" s="31">
        <f t="shared" si="49"/>
        <v>0.22661845399608355</v>
      </c>
      <c r="U183" s="31"/>
      <c r="V183" s="31"/>
      <c r="W183" s="31"/>
      <c r="X183" s="31"/>
      <c r="Y183" s="31"/>
    </row>
    <row r="184" spans="1:25" x14ac:dyDescent="0.25">
      <c r="A184" s="31">
        <f t="shared" si="48"/>
        <v>125</v>
      </c>
      <c r="B184" s="31">
        <v>4</v>
      </c>
      <c r="C184" s="31">
        <v>19</v>
      </c>
      <c r="D184" s="35">
        <v>0.35235961288555689</v>
      </c>
      <c r="E184" s="35">
        <v>553.29999999999995</v>
      </c>
      <c r="F184" s="31">
        <v>6.25E-2</v>
      </c>
      <c r="G184" s="31">
        <v>560</v>
      </c>
      <c r="H184" s="36">
        <v>6.097560975609756E-2</v>
      </c>
      <c r="I184" s="36">
        <f t="shared" si="32"/>
        <v>-5.1031209908851551E-2</v>
      </c>
      <c r="J184" s="36">
        <f t="shared" si="33"/>
        <v>0.4796503255144981</v>
      </c>
      <c r="K184" s="36">
        <f t="shared" si="34"/>
        <v>-0.13804021448661571</v>
      </c>
      <c r="L184" s="36">
        <f t="shared" si="35"/>
        <v>0.44510431759773866</v>
      </c>
      <c r="M184" s="36">
        <f t="shared" si="36"/>
        <v>17.080217243890388</v>
      </c>
      <c r="N184" s="35">
        <v>15.6</v>
      </c>
      <c r="O184" s="31">
        <f t="shared" si="44"/>
        <v>2.1910430891104578</v>
      </c>
      <c r="P184" s="31">
        <f t="shared" si="37"/>
        <v>2.1910430891104578</v>
      </c>
      <c r="Q184" s="31">
        <f t="shared" si="38"/>
        <v>9.488572076220439E-2</v>
      </c>
      <c r="R184" s="36">
        <f t="shared" si="39"/>
        <v>-1.4802172438903884</v>
      </c>
      <c r="S184" s="31">
        <f t="shared" si="45"/>
        <v>1</v>
      </c>
      <c r="T184" s="31">
        <f t="shared" si="49"/>
        <v>9.488572076220439E-2</v>
      </c>
      <c r="U184" s="31"/>
      <c r="V184" s="31"/>
      <c r="W184" s="31"/>
      <c r="X184" s="31"/>
      <c r="Y184" s="31"/>
    </row>
    <row r="185" spans="1:25" x14ac:dyDescent="0.25">
      <c r="A185" s="31">
        <f t="shared" si="48"/>
        <v>125</v>
      </c>
      <c r="B185" s="31">
        <v>4</v>
      </c>
      <c r="C185" s="31">
        <v>42</v>
      </c>
      <c r="D185" s="35">
        <v>0.35235961288555689</v>
      </c>
      <c r="E185" s="35">
        <v>553.29999999999995</v>
      </c>
      <c r="F185" s="31">
        <v>6.25E-2</v>
      </c>
      <c r="G185" s="31">
        <v>560</v>
      </c>
      <c r="H185" s="36">
        <v>0.15447154471544716</v>
      </c>
      <c r="I185" s="36">
        <f t="shared" si="32"/>
        <v>5.2043872964855978E-2</v>
      </c>
      <c r="J185" s="36">
        <f t="shared" si="33"/>
        <v>0.52075313240521393</v>
      </c>
      <c r="K185" s="36">
        <f t="shared" si="34"/>
        <v>-8.6443561206216893E-2</v>
      </c>
      <c r="L185" s="36">
        <f t="shared" si="35"/>
        <v>0.46555690983521125</v>
      </c>
      <c r="M185" s="36">
        <f t="shared" si="36"/>
        <v>29.925762662109321</v>
      </c>
      <c r="N185" s="35">
        <v>28</v>
      </c>
      <c r="O185" s="31">
        <f t="shared" si="44"/>
        <v>3.7085618307743786</v>
      </c>
      <c r="P185" s="31">
        <f t="shared" si="37"/>
        <v>3.7085618307743786</v>
      </c>
      <c r="Q185" s="31">
        <f t="shared" si="38"/>
        <v>6.877723793247574E-2</v>
      </c>
      <c r="R185" s="36">
        <f t="shared" si="39"/>
        <v>-1.9257626621093209</v>
      </c>
      <c r="S185" s="31">
        <f t="shared" si="45"/>
        <v>1</v>
      </c>
      <c r="T185" s="31">
        <f t="shared" si="49"/>
        <v>6.877723793247574E-2</v>
      </c>
      <c r="U185" s="31"/>
      <c r="V185" s="31"/>
      <c r="W185" s="31"/>
      <c r="X185" s="31"/>
      <c r="Y185" s="31"/>
    </row>
    <row r="186" spans="1:25" x14ac:dyDescent="0.25">
      <c r="A186" s="31">
        <f t="shared" si="48"/>
        <v>126</v>
      </c>
      <c r="B186" s="31">
        <v>5</v>
      </c>
      <c r="C186" s="31">
        <v>19</v>
      </c>
      <c r="D186" s="35">
        <v>0.35243285117126127</v>
      </c>
      <c r="E186" s="35">
        <v>553.5</v>
      </c>
      <c r="F186" s="31">
        <v>6.25E-2</v>
      </c>
      <c r="G186" s="31">
        <v>560</v>
      </c>
      <c r="H186" s="36">
        <v>5.6910569105691054E-2</v>
      </c>
      <c r="I186" s="36">
        <f t="shared" si="32"/>
        <v>-5.4518679468185907E-2</v>
      </c>
      <c r="J186" s="36">
        <f t="shared" si="33"/>
        <v>0.47826096332876727</v>
      </c>
      <c r="K186" s="36">
        <f t="shared" si="34"/>
        <v>-0.13859483552337015</v>
      </c>
      <c r="L186" s="36">
        <f t="shared" si="35"/>
        <v>0.44488516228934433</v>
      </c>
      <c r="M186" s="36">
        <f t="shared" si="36"/>
        <v>16.466331575216685</v>
      </c>
      <c r="N186" s="35">
        <v>15.3</v>
      </c>
      <c r="O186" s="31">
        <f t="shared" si="44"/>
        <v>1.3603293433474326</v>
      </c>
      <c r="P186" s="31">
        <f t="shared" si="37"/>
        <v>1.3603293433474326</v>
      </c>
      <c r="Q186" s="31">
        <f t="shared" si="38"/>
        <v>7.6230821909587215E-2</v>
      </c>
      <c r="R186" s="36">
        <f t="shared" si="39"/>
        <v>-1.1663315752166845</v>
      </c>
      <c r="S186" s="31">
        <f t="shared" si="45"/>
        <v>1</v>
      </c>
      <c r="T186" s="31">
        <f t="shared" si="49"/>
        <v>7.6230821909587215E-2</v>
      </c>
      <c r="U186" s="31"/>
      <c r="V186" s="31"/>
      <c r="W186" s="31"/>
      <c r="X186" s="31"/>
      <c r="Y186" s="31"/>
    </row>
    <row r="187" spans="1:25" x14ac:dyDescent="0.25">
      <c r="A187" s="31">
        <f t="shared" si="48"/>
        <v>126</v>
      </c>
      <c r="B187" s="31">
        <v>5</v>
      </c>
      <c r="C187" s="31">
        <v>42</v>
      </c>
      <c r="D187" s="35">
        <v>0.35243285117126127</v>
      </c>
      <c r="E187" s="35">
        <v>553.5</v>
      </c>
      <c r="F187" s="31">
        <v>6.25E-2</v>
      </c>
      <c r="G187" s="31">
        <v>560</v>
      </c>
      <c r="H187" s="36">
        <v>0.15040650406504066</v>
      </c>
      <c r="I187" s="36">
        <f t="shared" si="32"/>
        <v>5.1698949421199188E-2</v>
      </c>
      <c r="J187" s="36">
        <f t="shared" si="33"/>
        <v>0.52061571281878138</v>
      </c>
      <c r="K187" s="36">
        <f t="shared" si="34"/>
        <v>-8.4982536583301932E-2</v>
      </c>
      <c r="L187" s="36">
        <f t="shared" si="35"/>
        <v>0.46613763713329937</v>
      </c>
      <c r="M187" s="36">
        <f t="shared" si="36"/>
        <v>29.566077324968376</v>
      </c>
      <c r="N187" s="35">
        <v>29</v>
      </c>
      <c r="O187" s="31">
        <f t="shared" si="44"/>
        <v>0.32044353784335206</v>
      </c>
      <c r="P187" s="31">
        <f t="shared" si="37"/>
        <v>0.32044353784335206</v>
      </c>
      <c r="Q187" s="31">
        <f t="shared" si="38"/>
        <v>1.9519907757530198E-2</v>
      </c>
      <c r="R187" s="36">
        <f t="shared" si="39"/>
        <v>-0.56607732496837571</v>
      </c>
      <c r="S187" s="31">
        <f t="shared" si="45"/>
        <v>1</v>
      </c>
      <c r="T187" s="31">
        <f t="shared" si="49"/>
        <v>1.9519907757530198E-2</v>
      </c>
      <c r="U187" s="31"/>
      <c r="V187" s="31"/>
      <c r="W187" s="31"/>
      <c r="X187" s="31"/>
      <c r="Y187" s="31"/>
    </row>
    <row r="188" spans="1:25" x14ac:dyDescent="0.25">
      <c r="A188" s="31">
        <f t="shared" si="48"/>
        <v>127</v>
      </c>
      <c r="B188" s="31">
        <v>6</v>
      </c>
      <c r="C188" s="31">
        <v>19</v>
      </c>
      <c r="D188" s="35">
        <v>0.35118100580301587</v>
      </c>
      <c r="E188" s="35">
        <v>555.6</v>
      </c>
      <c r="F188" s="31">
        <v>6.25E-2</v>
      </c>
      <c r="G188" s="31">
        <v>560</v>
      </c>
      <c r="H188" s="36">
        <v>5.2845528455284556E-2</v>
      </c>
      <c r="I188" s="36">
        <f t="shared" si="32"/>
        <v>-1.6433264791737064E-2</v>
      </c>
      <c r="J188" s="36">
        <f t="shared" si="33"/>
        <v>0.4934443709312048</v>
      </c>
      <c r="K188" s="36">
        <f t="shared" si="34"/>
        <v>-9.71632998246615E-2</v>
      </c>
      <c r="L188" s="36">
        <f t="shared" si="35"/>
        <v>0.46129835629984245</v>
      </c>
      <c r="M188" s="36">
        <f t="shared" si="36"/>
        <v>16.682419933191056</v>
      </c>
      <c r="N188" s="35">
        <v>16.05</v>
      </c>
      <c r="O188" s="31">
        <f t="shared" si="44"/>
        <v>0.39995497189737922</v>
      </c>
      <c r="P188" s="31">
        <f t="shared" si="37"/>
        <v>0.39995497189737922</v>
      </c>
      <c r="Q188" s="31">
        <f t="shared" si="38"/>
        <v>3.9403111102246452E-2</v>
      </c>
      <c r="R188" s="36">
        <f t="shared" si="39"/>
        <v>-0.63241993319105561</v>
      </c>
      <c r="S188" s="31">
        <f t="shared" si="45"/>
        <v>1</v>
      </c>
      <c r="T188" s="31">
        <f t="shared" si="49"/>
        <v>3.9403111102246452E-2</v>
      </c>
      <c r="U188" s="31"/>
      <c r="V188" s="31"/>
      <c r="W188" s="31"/>
      <c r="X188" s="31"/>
      <c r="Y188" s="31"/>
    </row>
    <row r="189" spans="1:25" x14ac:dyDescent="0.25">
      <c r="A189" s="31">
        <f t="shared" si="48"/>
        <v>128</v>
      </c>
      <c r="B189" s="31">
        <v>7</v>
      </c>
      <c r="C189" s="31">
        <v>19</v>
      </c>
      <c r="D189" s="35">
        <v>0.35045779162621143</v>
      </c>
      <c r="E189" s="35">
        <v>568.65</v>
      </c>
      <c r="F189" s="31">
        <v>6.25E-2</v>
      </c>
      <c r="G189" s="31">
        <v>560</v>
      </c>
      <c r="H189" s="36">
        <v>4.878048780487805E-2</v>
      </c>
      <c r="I189" s="36">
        <f t="shared" si="32"/>
        <v>0.27612242831996248</v>
      </c>
      <c r="J189" s="36">
        <f t="shared" si="33"/>
        <v>0.60877298261616875</v>
      </c>
      <c r="K189" s="36">
        <f t="shared" si="34"/>
        <v>0.19871925081175626</v>
      </c>
      <c r="L189" s="36">
        <f t="shared" si="35"/>
        <v>0.5787588178142381</v>
      </c>
      <c r="M189" s="36">
        <f t="shared" si="36"/>
        <v>23.060438641406165</v>
      </c>
      <c r="N189" s="35">
        <v>21.25</v>
      </c>
      <c r="O189" s="31">
        <f t="shared" si="44"/>
        <v>3.2776880742966008</v>
      </c>
      <c r="P189" s="31">
        <f t="shared" si="37"/>
        <v>3.2776880742966008</v>
      </c>
      <c r="Q189" s="31">
        <f t="shared" si="38"/>
        <v>8.5197112536760711E-2</v>
      </c>
      <c r="R189" s="36">
        <f t="shared" si="39"/>
        <v>-1.8104386414061651</v>
      </c>
      <c r="S189" s="31">
        <f t="shared" si="45"/>
        <v>1</v>
      </c>
      <c r="T189" s="31">
        <f t="shared" si="49"/>
        <v>8.5197112536760711E-2</v>
      </c>
      <c r="U189" s="31"/>
      <c r="V189" s="31"/>
      <c r="W189" s="31"/>
      <c r="X189" s="31"/>
      <c r="Y189" s="31"/>
    </row>
    <row r="190" spans="1:25" x14ac:dyDescent="0.25">
      <c r="A190" s="31">
        <f t="shared" si="48"/>
        <v>129</v>
      </c>
      <c r="B190" s="31">
        <v>8</v>
      </c>
      <c r="C190" s="31">
        <v>19</v>
      </c>
      <c r="D190" s="35">
        <v>0.35057479744237813</v>
      </c>
      <c r="E190" s="35">
        <v>555.70000000000005</v>
      </c>
      <c r="F190" s="31">
        <v>6.25E-2</v>
      </c>
      <c r="G190" s="31">
        <v>560</v>
      </c>
      <c r="H190" s="36">
        <v>4.4715447154471545E-2</v>
      </c>
      <c r="I190" s="36">
        <f t="shared" si="32"/>
        <v>-2.9213361156404605E-2</v>
      </c>
      <c r="J190" s="36">
        <f t="shared" si="33"/>
        <v>0.48834721256019886</v>
      </c>
      <c r="K190" s="36">
        <f t="shared" si="34"/>
        <v>-0.10334600361109302</v>
      </c>
      <c r="L190" s="36">
        <f t="shared" si="35"/>
        <v>0.45884418272752403</v>
      </c>
      <c r="M190" s="36">
        <f t="shared" si="36"/>
        <v>15.138910968326172</v>
      </c>
      <c r="N190" s="35">
        <v>14.15</v>
      </c>
      <c r="O190" s="31">
        <f t="shared" si="44"/>
        <v>0.97794490327580685</v>
      </c>
      <c r="P190" s="31">
        <f t="shared" si="37"/>
        <v>0.97794490327580685</v>
      </c>
      <c r="Q190" s="31">
        <f t="shared" si="38"/>
        <v>6.988770094177893E-2</v>
      </c>
      <c r="R190" s="36">
        <f t="shared" si="39"/>
        <v>-0.98891096832617187</v>
      </c>
      <c r="S190" s="31">
        <f t="shared" si="45"/>
        <v>1</v>
      </c>
      <c r="T190" s="31">
        <f t="shared" si="49"/>
        <v>6.988770094177893E-2</v>
      </c>
      <c r="U190" s="31"/>
      <c r="V190" s="31"/>
      <c r="W190" s="31"/>
      <c r="X190" s="31"/>
      <c r="Y190" s="31"/>
    </row>
    <row r="191" spans="1:25" x14ac:dyDescent="0.25">
      <c r="A191" s="31">
        <f t="shared" si="48"/>
        <v>130</v>
      </c>
      <c r="B191" s="31">
        <v>9</v>
      </c>
      <c r="C191" s="31">
        <v>19</v>
      </c>
      <c r="D191" s="35">
        <v>0.35230343755443294</v>
      </c>
      <c r="E191" s="35">
        <v>555.20000000000005</v>
      </c>
      <c r="F191" s="31">
        <v>6.25E-2</v>
      </c>
      <c r="G191" s="31">
        <v>560</v>
      </c>
      <c r="H191" s="36">
        <v>4.065040650406504E-2</v>
      </c>
      <c r="I191" s="36">
        <f t="shared" si="32"/>
        <v>-4.9907716207663766E-2</v>
      </c>
      <c r="J191" s="36">
        <f t="shared" si="33"/>
        <v>0.48009796416183309</v>
      </c>
      <c r="K191" s="36">
        <f t="shared" si="34"/>
        <v>-0.12093894491542696</v>
      </c>
      <c r="L191" s="36">
        <f t="shared" si="35"/>
        <v>0.45186969748378103</v>
      </c>
      <c r="M191" s="36">
        <f t="shared" si="36"/>
        <v>14.145447146869401</v>
      </c>
      <c r="N191" s="35">
        <v>13.75</v>
      </c>
      <c r="O191" s="31">
        <f t="shared" si="44"/>
        <v>0.15637844596714959</v>
      </c>
      <c r="P191" s="31">
        <f t="shared" si="37"/>
        <v>0.15637844596714959</v>
      </c>
      <c r="Q191" s="31">
        <f t="shared" si="38"/>
        <v>2.8759792499592797E-2</v>
      </c>
      <c r="R191" s="36">
        <f t="shared" si="39"/>
        <v>-0.39544714686940097</v>
      </c>
      <c r="S191" s="31">
        <f t="shared" si="45"/>
        <v>1</v>
      </c>
      <c r="T191" s="31">
        <f t="shared" si="49"/>
        <v>2.8759792499592797E-2</v>
      </c>
      <c r="U191" s="31"/>
      <c r="V191" s="31"/>
      <c r="W191" s="31"/>
      <c r="X191" s="31"/>
      <c r="Y191" s="31"/>
    </row>
    <row r="192" spans="1:25" x14ac:dyDescent="0.25">
      <c r="A192" s="31">
        <f t="shared" si="48"/>
        <v>130</v>
      </c>
      <c r="B192" s="31">
        <v>9</v>
      </c>
      <c r="C192" s="31">
        <v>42</v>
      </c>
      <c r="D192" s="35">
        <v>0.35230343755443294</v>
      </c>
      <c r="E192" s="35">
        <v>555.20000000000005</v>
      </c>
      <c r="F192" s="31">
        <v>6.25E-2</v>
      </c>
      <c r="G192" s="31">
        <v>560</v>
      </c>
      <c r="H192" s="36">
        <v>0.13414634146341464</v>
      </c>
      <c r="I192" s="36">
        <f t="shared" si="32"/>
        <v>6.2779580921653491E-2</v>
      </c>
      <c r="J192" s="36">
        <f t="shared" si="33"/>
        <v>0.52502898707324075</v>
      </c>
      <c r="K192" s="36">
        <f t="shared" si="34"/>
        <v>-6.6255053927769994E-2</v>
      </c>
      <c r="L192" s="36">
        <f t="shared" si="35"/>
        <v>0.47358738316240911</v>
      </c>
      <c r="M192" s="36">
        <f t="shared" si="36"/>
        <v>28.501414279980509</v>
      </c>
      <c r="N192" s="35">
        <v>29.2</v>
      </c>
      <c r="O192" s="31">
        <f t="shared" si="44"/>
        <v>0.48802200821515024</v>
      </c>
      <c r="P192" s="31">
        <f t="shared" si="37"/>
        <v>0.48802200821515024</v>
      </c>
      <c r="Q192" s="31">
        <f t="shared" si="38"/>
        <v>2.3924168493818176E-2</v>
      </c>
      <c r="R192" s="36">
        <f t="shared" si="39"/>
        <v>0.69858572001949071</v>
      </c>
      <c r="S192" s="31">
        <f t="shared" si="45"/>
        <v>0</v>
      </c>
      <c r="T192" s="31">
        <f>ABS(N192-M192)/N192</f>
        <v>2.3924168493818176E-2</v>
      </c>
      <c r="U192" s="31"/>
      <c r="V192" s="31"/>
      <c r="W192" s="31"/>
      <c r="X192" s="31"/>
      <c r="Y192" s="31"/>
    </row>
    <row r="193" spans="1:25" x14ac:dyDescent="0.25">
      <c r="A193" s="31">
        <f t="shared" si="48"/>
        <v>131</v>
      </c>
      <c r="B193" s="31">
        <v>10</v>
      </c>
      <c r="C193" s="31">
        <v>19</v>
      </c>
      <c r="D193" s="35">
        <v>0.35345137934039333</v>
      </c>
      <c r="E193" s="35">
        <v>558.6</v>
      </c>
      <c r="F193" s="31">
        <v>6.25E-2</v>
      </c>
      <c r="G193" s="31">
        <v>560</v>
      </c>
      <c r="H193" s="36">
        <v>3.6585365853658534E-2</v>
      </c>
      <c r="I193" s="36">
        <f t="shared" si="32"/>
        <v>3.0599799665599198E-2</v>
      </c>
      <c r="J193" s="36">
        <f t="shared" si="33"/>
        <v>0.51220564904005461</v>
      </c>
      <c r="K193" s="36">
        <f t="shared" si="34"/>
        <v>-3.7005910934666125E-2</v>
      </c>
      <c r="L193" s="36">
        <f t="shared" si="35"/>
        <v>0.48524014636296003</v>
      </c>
      <c r="M193" s="36">
        <f t="shared" si="36"/>
        <v>15.004227843357796</v>
      </c>
      <c r="N193" s="35">
        <v>14.1</v>
      </c>
      <c r="O193" s="31">
        <f t="shared" si="44"/>
        <v>0.81762799270349196</v>
      </c>
      <c r="P193" s="31">
        <f t="shared" si="37"/>
        <v>0.81762799270349196</v>
      </c>
      <c r="Q193" s="31">
        <f t="shared" si="38"/>
        <v>6.4129634280694792E-2</v>
      </c>
      <c r="R193" s="36">
        <f t="shared" si="39"/>
        <v>-0.9042278433577966</v>
      </c>
      <c r="S193" s="31">
        <f t="shared" si="45"/>
        <v>1</v>
      </c>
      <c r="T193" s="31">
        <f t="shared" ref="T193:T199" si="50">ABS(N193-M193)/N193</f>
        <v>6.4129634280694792E-2</v>
      </c>
      <c r="U193" s="31"/>
      <c r="V193" s="31"/>
      <c r="W193" s="31"/>
      <c r="X193" s="31"/>
      <c r="Y193" s="31"/>
    </row>
    <row r="194" spans="1:25" x14ac:dyDescent="0.25">
      <c r="A194" s="31">
        <f t="shared" si="48"/>
        <v>131</v>
      </c>
      <c r="B194" s="31">
        <v>10</v>
      </c>
      <c r="C194" s="31">
        <v>42</v>
      </c>
      <c r="D194" s="35">
        <v>0.35345137934039333</v>
      </c>
      <c r="E194" s="35">
        <v>558.6</v>
      </c>
      <c r="F194" s="31">
        <v>6.25E-2</v>
      </c>
      <c r="G194" s="31">
        <v>560</v>
      </c>
      <c r="H194" s="36">
        <v>0.13008130081300814</v>
      </c>
      <c r="I194" s="36">
        <f t="shared" si="32"/>
        <v>0.10787965070384403</v>
      </c>
      <c r="J194" s="36">
        <f t="shared" si="33"/>
        <v>0.54295442035549502</v>
      </c>
      <c r="K194" s="36">
        <f t="shared" si="34"/>
        <v>-1.9598899729176972E-2</v>
      </c>
      <c r="L194" s="36">
        <f t="shared" si="35"/>
        <v>0.49218167077724617</v>
      </c>
      <c r="M194" s="36">
        <f t="shared" si="36"/>
        <v>29.904346276666786</v>
      </c>
      <c r="N194" s="35">
        <v>29.25</v>
      </c>
      <c r="O194" s="31">
        <f t="shared" si="44"/>
        <v>0.42816904978768577</v>
      </c>
      <c r="P194" s="31">
        <f t="shared" si="37"/>
        <v>0.42816904978768577</v>
      </c>
      <c r="Q194" s="31">
        <f t="shared" si="38"/>
        <v>2.237081287749695E-2</v>
      </c>
      <c r="R194" s="36">
        <f t="shared" si="39"/>
        <v>-0.6543462766667858</v>
      </c>
      <c r="S194" s="31">
        <f t="shared" si="45"/>
        <v>1</v>
      </c>
      <c r="T194" s="31">
        <f t="shared" si="50"/>
        <v>2.237081287749695E-2</v>
      </c>
      <c r="U194" s="31"/>
      <c r="V194" s="31"/>
      <c r="W194" s="31"/>
      <c r="X194" s="31"/>
      <c r="Y194" s="31"/>
    </row>
    <row r="195" spans="1:25" x14ac:dyDescent="0.25">
      <c r="A195" s="31">
        <f t="shared" si="48"/>
        <v>132</v>
      </c>
      <c r="B195" s="31">
        <v>11</v>
      </c>
      <c r="C195" s="31">
        <v>19</v>
      </c>
      <c r="D195" s="35">
        <v>0.35345990610110917</v>
      </c>
      <c r="E195" s="35">
        <v>519.25</v>
      </c>
      <c r="F195" s="31">
        <v>6.25E-2</v>
      </c>
      <c r="G195" s="31">
        <v>560</v>
      </c>
      <c r="H195" s="36">
        <v>3.2520325203252036E-2</v>
      </c>
      <c r="I195" s="36">
        <f t="shared" ref="I195:I258" si="51">(LN(E195/G195)+(F195+(D195^2)/2)*H195)/(D195*H195^0.5)</f>
        <v>-1.1215319008899065</v>
      </c>
      <c r="J195" s="36">
        <f t="shared" ref="J195:J258" si="52">NORMSDIST(I195)</f>
        <v>0.13103076020227247</v>
      </c>
      <c r="K195" s="36">
        <f t="shared" ref="K195:K258" si="53">I195-(D195*H195^(0.5))</f>
        <v>-1.1852727137706609</v>
      </c>
      <c r="L195" s="36">
        <f t="shared" ref="L195:L258" si="54">NORMSDIST(K195)</f>
        <v>0.11795481915862556</v>
      </c>
      <c r="M195" s="36">
        <f t="shared" ref="M195:M258" si="55">(E195*J195)-(G195*(EXP(-F195*H195))*L195)</f>
        <v>2.1171446757668377</v>
      </c>
      <c r="N195" s="35">
        <v>4</v>
      </c>
      <c r="O195" s="31">
        <f t="shared" si="44"/>
        <v>3.5451441719931664</v>
      </c>
      <c r="P195" s="31">
        <f t="shared" ref="P195:P258" si="56">(N195-M195)^2</f>
        <v>3.5451441719931664</v>
      </c>
      <c r="Q195" s="31">
        <f t="shared" ref="Q195:Q258" si="57">ABS(N195-M195)/N195</f>
        <v>0.47071383105829057</v>
      </c>
      <c r="R195" s="36">
        <f t="shared" ref="R195:R238" si="58">N195-M195</f>
        <v>1.8828553242331623</v>
      </c>
      <c r="S195" s="31">
        <f t="shared" si="45"/>
        <v>0</v>
      </c>
      <c r="T195" s="31">
        <f t="shared" si="50"/>
        <v>0.47071383105829057</v>
      </c>
      <c r="U195" s="31"/>
      <c r="V195" s="31"/>
      <c r="W195" s="31"/>
      <c r="X195" s="31"/>
      <c r="Y195" s="31"/>
    </row>
    <row r="196" spans="1:25" x14ac:dyDescent="0.25">
      <c r="A196" s="31">
        <f t="shared" si="48"/>
        <v>132</v>
      </c>
      <c r="B196" s="31">
        <v>11</v>
      </c>
      <c r="C196" s="31">
        <v>42</v>
      </c>
      <c r="D196" s="35">
        <v>0.35345990610110917</v>
      </c>
      <c r="E196" s="35">
        <v>519.25</v>
      </c>
      <c r="F196" s="31">
        <v>6.25E-2</v>
      </c>
      <c r="G196" s="31">
        <v>560</v>
      </c>
      <c r="H196" s="36">
        <v>0.12601626016260162</v>
      </c>
      <c r="I196" s="36">
        <f t="shared" si="51"/>
        <v>-0.47662060007398338</v>
      </c>
      <c r="J196" s="36">
        <f t="shared" si="52"/>
        <v>0.31681615582708383</v>
      </c>
      <c r="K196" s="36">
        <f t="shared" si="53"/>
        <v>-0.60209451570372674</v>
      </c>
      <c r="L196" s="36">
        <f t="shared" si="54"/>
        <v>0.27355561246912885</v>
      </c>
      <c r="M196" s="36">
        <f t="shared" si="55"/>
        <v>12.517442964608648</v>
      </c>
      <c r="N196" s="35">
        <v>14.65</v>
      </c>
      <c r="O196" s="31">
        <f t="shared" si="44"/>
        <v>4.5477995091971533</v>
      </c>
      <c r="P196" s="31">
        <f t="shared" si="56"/>
        <v>4.5477995091971533</v>
      </c>
      <c r="Q196" s="31">
        <f t="shared" si="57"/>
        <v>0.14556703313251551</v>
      </c>
      <c r="R196" s="36">
        <f t="shared" si="58"/>
        <v>2.1325570353913523</v>
      </c>
      <c r="S196" s="31">
        <f t="shared" si="45"/>
        <v>0</v>
      </c>
      <c r="T196" s="31">
        <f t="shared" si="50"/>
        <v>0.14556703313251551</v>
      </c>
      <c r="U196" s="31"/>
      <c r="V196" s="31"/>
      <c r="W196" s="31"/>
      <c r="X196" s="31"/>
      <c r="Y196" s="31"/>
    </row>
    <row r="197" spans="1:25" x14ac:dyDescent="0.25">
      <c r="A197" s="31">
        <f t="shared" si="48"/>
        <v>132</v>
      </c>
      <c r="B197" s="31">
        <v>11</v>
      </c>
      <c r="C197" s="31">
        <v>60</v>
      </c>
      <c r="D197" s="35">
        <v>0.35345990610110917</v>
      </c>
      <c r="E197" s="35">
        <v>519.25</v>
      </c>
      <c r="F197" s="31">
        <v>6.25E-2</v>
      </c>
      <c r="G197" s="31">
        <v>560</v>
      </c>
      <c r="H197" s="36">
        <v>0.1991869918699187</v>
      </c>
      <c r="I197" s="36">
        <f t="shared" si="51"/>
        <v>-0.32113712027063951</v>
      </c>
      <c r="J197" s="36">
        <f t="shared" si="52"/>
        <v>0.3740532404819622</v>
      </c>
      <c r="K197" s="36">
        <f t="shared" si="53"/>
        <v>-0.47888758386277447</v>
      </c>
      <c r="L197" s="36">
        <f t="shared" si="54"/>
        <v>0.3160093021660072</v>
      </c>
      <c r="M197" s="36">
        <f t="shared" si="55"/>
        <v>19.451352383631416</v>
      </c>
      <c r="N197" s="35">
        <v>20.05</v>
      </c>
      <c r="O197" s="31">
        <f t="shared" si="44"/>
        <v>0.3583789685837877</v>
      </c>
      <c r="P197" s="31">
        <f t="shared" si="56"/>
        <v>0.3583789685837877</v>
      </c>
      <c r="Q197" s="31">
        <f t="shared" si="57"/>
        <v>2.9857736477236125E-2</v>
      </c>
      <c r="R197" s="36">
        <f t="shared" si="58"/>
        <v>0.59864761636858432</v>
      </c>
      <c r="S197" s="31">
        <f t="shared" si="45"/>
        <v>0</v>
      </c>
      <c r="T197" s="31">
        <f t="shared" si="50"/>
        <v>2.9857736477236125E-2</v>
      </c>
      <c r="U197" s="31"/>
      <c r="V197" s="31"/>
      <c r="W197" s="31"/>
      <c r="X197" s="31"/>
      <c r="Y197" s="31"/>
    </row>
    <row r="198" spans="1:25" x14ac:dyDescent="0.25">
      <c r="A198" s="31">
        <f t="shared" si="48"/>
        <v>133</v>
      </c>
      <c r="B198" s="31">
        <v>12</v>
      </c>
      <c r="C198" s="31">
        <v>19</v>
      </c>
      <c r="D198" s="35">
        <v>0.35366524356237306</v>
      </c>
      <c r="E198" s="35">
        <v>532.35</v>
      </c>
      <c r="F198" s="31">
        <v>6.25E-2</v>
      </c>
      <c r="G198" s="31">
        <v>560</v>
      </c>
      <c r="H198" s="36">
        <v>2.8455284552845527E-2</v>
      </c>
      <c r="I198" s="36">
        <f t="shared" si="51"/>
        <v>-0.78911496818904847</v>
      </c>
      <c r="J198" s="36">
        <f t="shared" si="52"/>
        <v>0.21502240712957776</v>
      </c>
      <c r="K198" s="36">
        <f t="shared" si="53"/>
        <v>-0.84877367677612192</v>
      </c>
      <c r="L198" s="36">
        <f t="shared" si="54"/>
        <v>0.1980036200931013</v>
      </c>
      <c r="M198" s="36">
        <f t="shared" si="55"/>
        <v>3.7821746599703516</v>
      </c>
      <c r="N198" s="35">
        <v>4.25</v>
      </c>
      <c r="O198" s="31">
        <f t="shared" si="44"/>
        <v>0.21886054877385613</v>
      </c>
      <c r="P198" s="31">
        <f t="shared" si="56"/>
        <v>0.21886054877385613</v>
      </c>
      <c r="Q198" s="31">
        <f t="shared" si="57"/>
        <v>0.11007655059521138</v>
      </c>
      <c r="R198" s="36">
        <f t="shared" si="58"/>
        <v>0.46782534002964837</v>
      </c>
      <c r="S198" s="31">
        <f t="shared" si="45"/>
        <v>0</v>
      </c>
      <c r="T198" s="31">
        <f t="shared" si="50"/>
        <v>0.11007655059521138</v>
      </c>
      <c r="U198" s="31"/>
      <c r="V198" s="31"/>
      <c r="W198" s="31"/>
      <c r="X198" s="31"/>
      <c r="Y198" s="31"/>
    </row>
    <row r="199" spans="1:25" x14ac:dyDescent="0.25">
      <c r="A199" s="31">
        <f t="shared" si="48"/>
        <v>133</v>
      </c>
      <c r="B199" s="31">
        <v>12</v>
      </c>
      <c r="C199" s="31">
        <v>42</v>
      </c>
      <c r="D199" s="35">
        <v>0.35366524356237306</v>
      </c>
      <c r="E199" s="35">
        <v>532.35</v>
      </c>
      <c r="F199" s="31">
        <v>6.25E-2</v>
      </c>
      <c r="G199" s="31">
        <v>560</v>
      </c>
      <c r="H199" s="36">
        <v>0.12195121951219512</v>
      </c>
      <c r="I199" s="36">
        <f t="shared" si="51"/>
        <v>-0.28652131892167026</v>
      </c>
      <c r="J199" s="36">
        <f t="shared" si="52"/>
        <v>0.38723943372985981</v>
      </c>
      <c r="K199" s="36">
        <f t="shared" si="53"/>
        <v>-0.41002657925401431</v>
      </c>
      <c r="L199" s="36">
        <f t="shared" si="54"/>
        <v>0.34089322504246844</v>
      </c>
      <c r="M199" s="36">
        <f t="shared" si="55"/>
        <v>16.696207550067328</v>
      </c>
      <c r="N199" s="35">
        <v>16.7</v>
      </c>
      <c r="O199" s="31">
        <f t="shared" si="44"/>
        <v>1.4382676491819005E-5</v>
      </c>
      <c r="P199" s="31">
        <f t="shared" si="56"/>
        <v>1.4382676491819005E-5</v>
      </c>
      <c r="Q199" s="31">
        <f t="shared" si="57"/>
        <v>2.2709281033960241E-4</v>
      </c>
      <c r="R199" s="36">
        <f t="shared" si="58"/>
        <v>3.7924499326713601E-3</v>
      </c>
      <c r="S199" s="31">
        <f t="shared" si="45"/>
        <v>0</v>
      </c>
      <c r="T199" s="31">
        <f t="shared" si="50"/>
        <v>2.2709281033960241E-4</v>
      </c>
      <c r="U199" s="31"/>
      <c r="V199" s="31"/>
      <c r="W199" s="31"/>
      <c r="X199" s="31"/>
      <c r="Y199" s="31"/>
    </row>
    <row r="200" spans="1:25" x14ac:dyDescent="0.25">
      <c r="A200" s="31">
        <f t="shared" si="48"/>
        <v>133</v>
      </c>
      <c r="B200" s="31">
        <v>12</v>
      </c>
      <c r="C200" s="31">
        <v>60</v>
      </c>
      <c r="D200" s="35">
        <v>0.35366524356237306</v>
      </c>
      <c r="E200" s="35">
        <v>532.35</v>
      </c>
      <c r="F200" s="31">
        <v>6.25E-2</v>
      </c>
      <c r="G200" s="31">
        <v>560</v>
      </c>
      <c r="H200" s="36">
        <v>0.1951219512195122</v>
      </c>
      <c r="I200" s="36">
        <f t="shared" si="51"/>
        <v>-0.16794982785883877</v>
      </c>
      <c r="J200" s="36">
        <f t="shared" si="52"/>
        <v>0.43331137493189775</v>
      </c>
      <c r="K200" s="36">
        <f t="shared" si="53"/>
        <v>-0.3241729981237394</v>
      </c>
      <c r="L200" s="36">
        <f t="shared" si="54"/>
        <v>0.37290353178301638</v>
      </c>
      <c r="M200" s="36">
        <f t="shared" si="55"/>
        <v>24.378525439894076</v>
      </c>
      <c r="N200" s="35">
        <v>20.05</v>
      </c>
      <c r="O200" s="31">
        <f t="shared" si="44"/>
        <v>18.736132483810202</v>
      </c>
      <c r="P200" s="31">
        <f t="shared" si="56"/>
        <v>18.736132483810202</v>
      </c>
      <c r="Q200" s="31">
        <f t="shared" si="57"/>
        <v>0.21588655560568956</v>
      </c>
      <c r="R200" s="36">
        <f t="shared" si="58"/>
        <v>-4.3285254398940758</v>
      </c>
      <c r="S200" s="31">
        <f t="shared" si="45"/>
        <v>1</v>
      </c>
      <c r="T200" s="31">
        <f>ABS(N200-M200)/N200</f>
        <v>0.21588655560568956</v>
      </c>
      <c r="U200" s="31"/>
      <c r="V200" s="31"/>
      <c r="W200" s="31"/>
      <c r="X200" s="31"/>
      <c r="Y200" s="31"/>
    </row>
    <row r="201" spans="1:25" x14ac:dyDescent="0.25">
      <c r="A201" s="31">
        <f t="shared" si="48"/>
        <v>134</v>
      </c>
      <c r="B201" s="31">
        <v>13</v>
      </c>
      <c r="C201" s="31">
        <v>19</v>
      </c>
      <c r="D201" s="35">
        <v>0.36610354574411524</v>
      </c>
      <c r="E201" s="35">
        <v>504.25</v>
      </c>
      <c r="F201" s="31">
        <v>6.25E-2</v>
      </c>
      <c r="G201" s="31">
        <v>560</v>
      </c>
      <c r="H201" s="36">
        <v>2.4390243902439025E-2</v>
      </c>
      <c r="I201" s="36">
        <f t="shared" si="51"/>
        <v>-1.7788249467012276</v>
      </c>
      <c r="J201" s="36">
        <f t="shared" si="52"/>
        <v>3.7634232950122734E-2</v>
      </c>
      <c r="K201" s="36">
        <f t="shared" si="53"/>
        <v>-1.8360007146808435</v>
      </c>
      <c r="L201" s="36">
        <f t="shared" si="54"/>
        <v>3.3178775476729448E-2</v>
      </c>
      <c r="M201" s="36">
        <f t="shared" si="55"/>
        <v>0.42524946610000924</v>
      </c>
      <c r="N201" s="35">
        <v>1.8</v>
      </c>
      <c r="O201" s="31">
        <f t="shared" si="44"/>
        <v>1.8899390304583097</v>
      </c>
      <c r="P201" s="31">
        <f t="shared" si="56"/>
        <v>1.8899390304583097</v>
      </c>
      <c r="Q201" s="31">
        <f t="shared" si="57"/>
        <v>0.76375029661110594</v>
      </c>
      <c r="R201" s="36">
        <f t="shared" si="58"/>
        <v>1.3747505338999908</v>
      </c>
      <c r="S201" s="31">
        <f t="shared" si="45"/>
        <v>0</v>
      </c>
      <c r="T201" s="31">
        <f t="shared" ref="T201:T211" si="59">ABS(N201-M201)/N201</f>
        <v>0.76375029661110594</v>
      </c>
      <c r="U201" s="31"/>
      <c r="V201" s="31"/>
      <c r="W201" s="31"/>
      <c r="X201" s="31"/>
      <c r="Y201" s="31"/>
    </row>
    <row r="202" spans="1:25" x14ac:dyDescent="0.25">
      <c r="A202" s="31">
        <f t="shared" si="48"/>
        <v>134</v>
      </c>
      <c r="B202" s="31">
        <v>13</v>
      </c>
      <c r="C202" s="31">
        <v>42</v>
      </c>
      <c r="D202" s="35">
        <v>0.36610354574411524</v>
      </c>
      <c r="E202" s="35">
        <v>504.25</v>
      </c>
      <c r="F202" s="31">
        <v>6.25E-2</v>
      </c>
      <c r="G202" s="31">
        <v>560</v>
      </c>
      <c r="H202" s="36">
        <v>0.11788617886178862</v>
      </c>
      <c r="I202" s="36">
        <f t="shared" si="51"/>
        <v>-0.71278003794489264</v>
      </c>
      <c r="J202" s="36">
        <f t="shared" si="52"/>
        <v>0.23799093998122298</v>
      </c>
      <c r="K202" s="36">
        <f t="shared" si="53"/>
        <v>-0.8384800676967501</v>
      </c>
      <c r="L202" s="36">
        <f t="shared" si="54"/>
        <v>0.20088056883857242</v>
      </c>
      <c r="M202" s="36">
        <f t="shared" si="55"/>
        <v>8.3396035280464531</v>
      </c>
      <c r="N202" s="35">
        <v>10.15</v>
      </c>
      <c r="O202" s="31">
        <f t="shared" si="44"/>
        <v>3.2775353856618512</v>
      </c>
      <c r="P202" s="31">
        <f t="shared" si="56"/>
        <v>3.2775353856618512</v>
      </c>
      <c r="Q202" s="31">
        <f t="shared" si="57"/>
        <v>0.17836418442892091</v>
      </c>
      <c r="R202" s="36">
        <f t="shared" si="58"/>
        <v>1.8103964719535472</v>
      </c>
      <c r="S202" s="31">
        <f t="shared" si="45"/>
        <v>0</v>
      </c>
      <c r="T202" s="31">
        <f t="shared" si="59"/>
        <v>0.17836418442892091</v>
      </c>
      <c r="U202" s="31"/>
      <c r="V202" s="31"/>
      <c r="W202" s="31"/>
      <c r="X202" s="31"/>
      <c r="Y202" s="31"/>
    </row>
    <row r="203" spans="1:25" x14ac:dyDescent="0.25">
      <c r="A203" s="31">
        <f t="shared" si="48"/>
        <v>134</v>
      </c>
      <c r="B203" s="31">
        <v>13</v>
      </c>
      <c r="C203" s="31">
        <v>60</v>
      </c>
      <c r="D203" s="35">
        <v>0.36610354574411524</v>
      </c>
      <c r="E203" s="35">
        <v>504.25</v>
      </c>
      <c r="F203" s="31">
        <v>6.25E-2</v>
      </c>
      <c r="G203" s="31">
        <v>560</v>
      </c>
      <c r="H203" s="36">
        <v>0.1910569105691057</v>
      </c>
      <c r="I203" s="36">
        <f t="shared" si="51"/>
        <v>-0.50067279778941498</v>
      </c>
      <c r="J203" s="36">
        <f t="shared" si="52"/>
        <v>0.30830070980700541</v>
      </c>
      <c r="K203" s="36">
        <f t="shared" si="53"/>
        <v>-0.6606968672658361</v>
      </c>
      <c r="L203" s="36">
        <f t="shared" si="54"/>
        <v>0.25440336662022789</v>
      </c>
      <c r="M203" s="36">
        <f t="shared" si="55"/>
        <v>14.685824142577871</v>
      </c>
      <c r="N203" s="35">
        <v>15.5</v>
      </c>
      <c r="O203" s="31">
        <f t="shared" si="44"/>
        <v>0.66288232680905812</v>
      </c>
      <c r="P203" s="31">
        <f t="shared" si="56"/>
        <v>0.66288232680905812</v>
      </c>
      <c r="Q203" s="31">
        <f t="shared" si="57"/>
        <v>5.2527474672395387E-2</v>
      </c>
      <c r="R203" s="36">
        <f t="shared" si="58"/>
        <v>0.8141758574221285</v>
      </c>
      <c r="S203" s="31">
        <f t="shared" si="45"/>
        <v>0</v>
      </c>
      <c r="T203" s="31">
        <f t="shared" si="59"/>
        <v>5.2527474672395387E-2</v>
      </c>
      <c r="U203" s="31"/>
      <c r="V203" s="31"/>
      <c r="W203" s="31"/>
      <c r="X203" s="31"/>
      <c r="Y203" s="31"/>
    </row>
    <row r="204" spans="1:25" x14ac:dyDescent="0.25">
      <c r="A204" s="31">
        <f t="shared" si="48"/>
        <v>135</v>
      </c>
      <c r="B204" s="31">
        <v>14</v>
      </c>
      <c r="C204" s="31">
        <v>19</v>
      </c>
      <c r="D204" s="35">
        <v>0.36717113798375622</v>
      </c>
      <c r="E204" s="35">
        <v>498.65</v>
      </c>
      <c r="F204" s="31">
        <v>6.25E-2</v>
      </c>
      <c r="G204" s="31">
        <v>560</v>
      </c>
      <c r="H204" s="36">
        <v>2.032520325203252E-2</v>
      </c>
      <c r="I204" s="36">
        <f t="shared" si="51"/>
        <v>-2.1661883577471812</v>
      </c>
      <c r="J204" s="36">
        <f t="shared" si="52"/>
        <v>1.5148398208844784E-2</v>
      </c>
      <c r="K204" s="36">
        <f t="shared" si="53"/>
        <v>-2.2185346570643341</v>
      </c>
      <c r="L204" s="36">
        <f t="shared" si="54"/>
        <v>1.3259199630035709E-2</v>
      </c>
      <c r="M204" s="36">
        <f t="shared" si="55"/>
        <v>0.13802334293620966</v>
      </c>
      <c r="N204" s="35">
        <v>0.95</v>
      </c>
      <c r="O204" s="31">
        <f t="shared" si="44"/>
        <v>0.65930609161648812</v>
      </c>
      <c r="P204" s="31">
        <f t="shared" si="56"/>
        <v>0.65930609161648812</v>
      </c>
      <c r="Q204" s="31">
        <f t="shared" si="57"/>
        <v>0.85471227059346355</v>
      </c>
      <c r="R204" s="36">
        <f t="shared" si="58"/>
        <v>0.8119766570637903</v>
      </c>
      <c r="S204" s="31">
        <f t="shared" si="45"/>
        <v>0</v>
      </c>
      <c r="T204" s="31">
        <f t="shared" si="59"/>
        <v>0.85471227059346355</v>
      </c>
      <c r="U204" s="31"/>
      <c r="V204" s="31"/>
      <c r="W204" s="31"/>
      <c r="X204" s="31"/>
      <c r="Y204" s="31"/>
    </row>
    <row r="205" spans="1:25" x14ac:dyDescent="0.25">
      <c r="A205" s="31">
        <f t="shared" si="48"/>
        <v>135</v>
      </c>
      <c r="B205" s="31">
        <v>14</v>
      </c>
      <c r="C205" s="31">
        <v>42</v>
      </c>
      <c r="D205" s="35">
        <v>0.36717113798375622</v>
      </c>
      <c r="E205" s="35">
        <v>498.65</v>
      </c>
      <c r="F205" s="31">
        <v>6.25E-2</v>
      </c>
      <c r="G205" s="31">
        <v>560</v>
      </c>
      <c r="H205" s="36">
        <v>0.11382113821138211</v>
      </c>
      <c r="I205" s="36">
        <f t="shared" si="51"/>
        <v>-0.81733193254453296</v>
      </c>
      <c r="J205" s="36">
        <f t="shared" si="52"/>
        <v>0.20686938143343869</v>
      </c>
      <c r="K205" s="36">
        <f t="shared" si="53"/>
        <v>-0.94120588578864839</v>
      </c>
      <c r="L205" s="36">
        <f t="shared" si="54"/>
        <v>0.17329968054486466</v>
      </c>
      <c r="M205" s="36">
        <f t="shared" si="55"/>
        <v>6.7955269775571168</v>
      </c>
      <c r="N205" s="35">
        <v>8.9</v>
      </c>
      <c r="O205" s="31">
        <f t="shared" si="44"/>
        <v>4.4288067021898856</v>
      </c>
      <c r="P205" s="31">
        <f t="shared" si="56"/>
        <v>4.4288067021898856</v>
      </c>
      <c r="Q205" s="31">
        <f t="shared" si="57"/>
        <v>0.23645764297111049</v>
      </c>
      <c r="R205" s="36">
        <f t="shared" si="58"/>
        <v>2.1044730224428836</v>
      </c>
      <c r="S205" s="31">
        <f t="shared" si="45"/>
        <v>0</v>
      </c>
      <c r="T205" s="31">
        <f t="shared" si="59"/>
        <v>0.23645764297111049</v>
      </c>
      <c r="U205" s="31"/>
      <c r="V205" s="31"/>
      <c r="W205" s="31"/>
      <c r="X205" s="31"/>
      <c r="Y205" s="31"/>
    </row>
    <row r="206" spans="1:25" x14ac:dyDescent="0.25">
      <c r="A206" s="31">
        <f t="shared" si="48"/>
        <v>135</v>
      </c>
      <c r="B206" s="31">
        <v>14</v>
      </c>
      <c r="C206" s="31">
        <v>60</v>
      </c>
      <c r="D206" s="35">
        <v>0.36717113798375622</v>
      </c>
      <c r="E206" s="35">
        <v>498.65</v>
      </c>
      <c r="F206" s="31">
        <v>6.25E-2</v>
      </c>
      <c r="G206" s="31">
        <v>560</v>
      </c>
      <c r="H206" s="36">
        <v>0.18699186991869918</v>
      </c>
      <c r="I206" s="36">
        <f t="shared" si="51"/>
        <v>-0.57780628868785655</v>
      </c>
      <c r="J206" s="36">
        <f t="shared" si="52"/>
        <v>0.28169745452534306</v>
      </c>
      <c r="K206" s="36">
        <f t="shared" si="53"/>
        <v>-0.73658047575946051</v>
      </c>
      <c r="L206" s="36">
        <f t="shared" si="54"/>
        <v>0.23068875585992338</v>
      </c>
      <c r="M206" s="36">
        <f t="shared" si="55"/>
        <v>12.783736485683804</v>
      </c>
      <c r="N206" s="35">
        <v>15.05</v>
      </c>
      <c r="O206" s="31">
        <f t="shared" si="44"/>
        <v>5.1359503163208</v>
      </c>
      <c r="P206" s="31">
        <f t="shared" si="56"/>
        <v>5.1359503163208</v>
      </c>
      <c r="Q206" s="31">
        <f t="shared" si="57"/>
        <v>0.1505822933100463</v>
      </c>
      <c r="R206" s="36">
        <f t="shared" si="58"/>
        <v>2.2662635143161971</v>
      </c>
      <c r="S206" s="31">
        <f t="shared" si="45"/>
        <v>0</v>
      </c>
      <c r="T206" s="31">
        <f t="shared" si="59"/>
        <v>0.1505822933100463</v>
      </c>
      <c r="U206" s="31"/>
      <c r="V206" s="31"/>
      <c r="W206" s="31"/>
      <c r="X206" s="31"/>
      <c r="Y206" s="31"/>
    </row>
    <row r="207" spans="1:25" x14ac:dyDescent="0.25">
      <c r="A207" s="31">
        <f t="shared" si="48"/>
        <v>136</v>
      </c>
      <c r="B207" s="31">
        <v>15</v>
      </c>
      <c r="C207" s="31">
        <v>19</v>
      </c>
      <c r="D207" s="35">
        <v>0.37362812188781019</v>
      </c>
      <c r="E207" s="35">
        <v>503.2</v>
      </c>
      <c r="F207" s="31">
        <v>6.25E-2</v>
      </c>
      <c r="G207" s="31">
        <v>560</v>
      </c>
      <c r="H207" s="36">
        <v>1.6260162601626018E-2</v>
      </c>
      <c r="I207" s="36">
        <f t="shared" si="51"/>
        <v>-2.1996342775223199</v>
      </c>
      <c r="J207" s="36">
        <f t="shared" si="52"/>
        <v>1.3916426589913548E-2</v>
      </c>
      <c r="K207" s="36">
        <f t="shared" si="53"/>
        <v>-2.2472775954945714</v>
      </c>
      <c r="L207" s="36">
        <f t="shared" si="54"/>
        <v>1.2311145902896626E-2</v>
      </c>
      <c r="M207" s="36">
        <f t="shared" si="55"/>
        <v>0.11550693869112028</v>
      </c>
      <c r="N207" s="35">
        <v>0.7</v>
      </c>
      <c r="O207" s="31">
        <f t="shared" si="44"/>
        <v>0.34163213871822579</v>
      </c>
      <c r="P207" s="31">
        <f t="shared" si="56"/>
        <v>0.34163213871822579</v>
      </c>
      <c r="Q207" s="31">
        <f t="shared" si="57"/>
        <v>0.83499008758411386</v>
      </c>
      <c r="R207" s="36">
        <f t="shared" si="58"/>
        <v>0.58449306130887968</v>
      </c>
      <c r="S207" s="31">
        <f t="shared" si="45"/>
        <v>0</v>
      </c>
      <c r="T207" s="31">
        <f t="shared" si="59"/>
        <v>0.83499008758411386</v>
      </c>
      <c r="U207" s="31"/>
      <c r="V207" s="31"/>
      <c r="W207" s="31"/>
      <c r="X207" s="31"/>
      <c r="Y207" s="31"/>
    </row>
    <row r="208" spans="1:25" x14ac:dyDescent="0.25">
      <c r="A208" s="31">
        <f t="shared" si="48"/>
        <v>136</v>
      </c>
      <c r="B208" s="31">
        <v>15</v>
      </c>
      <c r="C208" s="31">
        <v>42</v>
      </c>
      <c r="D208" s="35">
        <v>0.37362812188781019</v>
      </c>
      <c r="E208" s="35">
        <v>503.2</v>
      </c>
      <c r="F208" s="31">
        <v>6.25E-2</v>
      </c>
      <c r="G208" s="31">
        <v>560</v>
      </c>
      <c r="H208" s="36">
        <v>0.10975609756097561</v>
      </c>
      <c r="I208" s="36">
        <f t="shared" si="51"/>
        <v>-0.74670974917340749</v>
      </c>
      <c r="J208" s="36">
        <f t="shared" si="52"/>
        <v>0.22761939179163104</v>
      </c>
      <c r="K208" s="36">
        <f t="shared" si="53"/>
        <v>-0.87049072022705642</v>
      </c>
      <c r="L208" s="36">
        <f t="shared" si="54"/>
        <v>0.19201614415840498</v>
      </c>
      <c r="M208" s="36">
        <f t="shared" si="55"/>
        <v>7.7441360317894521</v>
      </c>
      <c r="N208" s="35">
        <v>8.75</v>
      </c>
      <c r="O208" s="31">
        <f t="shared" si="44"/>
        <v>1.0117623225442702</v>
      </c>
      <c r="P208" s="31">
        <f t="shared" si="56"/>
        <v>1.0117623225442702</v>
      </c>
      <c r="Q208" s="31">
        <f t="shared" si="57"/>
        <v>0.11495588208120548</v>
      </c>
      <c r="R208" s="36">
        <f t="shared" si="58"/>
        <v>1.0058639682105479</v>
      </c>
      <c r="S208" s="31">
        <f t="shared" si="45"/>
        <v>0</v>
      </c>
      <c r="T208" s="31">
        <f t="shared" si="59"/>
        <v>0.11495588208120548</v>
      </c>
      <c r="U208" s="31"/>
      <c r="V208" s="31"/>
      <c r="W208" s="31"/>
      <c r="X208" s="31"/>
      <c r="Y208" s="31"/>
    </row>
    <row r="209" spans="1:25" x14ac:dyDescent="0.25">
      <c r="A209" s="31">
        <f t="shared" si="48"/>
        <v>137</v>
      </c>
      <c r="B209" s="31">
        <v>16</v>
      </c>
      <c r="C209" s="31">
        <v>19</v>
      </c>
      <c r="D209" s="35">
        <v>0.37202041651385753</v>
      </c>
      <c r="E209" s="35">
        <v>516.9</v>
      </c>
      <c r="F209" s="31">
        <v>6.25E-2</v>
      </c>
      <c r="G209" s="31">
        <v>560</v>
      </c>
      <c r="H209" s="36">
        <v>1.2195121951219513E-2</v>
      </c>
      <c r="I209" s="36">
        <f t="shared" si="51"/>
        <v>-1.9103199554363857</v>
      </c>
      <c r="J209" s="36">
        <f t="shared" si="52"/>
        <v>2.8046014969024903E-2</v>
      </c>
      <c r="K209" s="36">
        <f t="shared" si="53"/>
        <v>-1.951402737763011</v>
      </c>
      <c r="L209" s="36">
        <f t="shared" si="54"/>
        <v>2.5504578031480478E-2</v>
      </c>
      <c r="M209" s="36">
        <f t="shared" si="55"/>
        <v>0.22530339262672072</v>
      </c>
      <c r="N209" s="35">
        <v>0.65</v>
      </c>
      <c r="O209" s="31">
        <f t="shared" si="44"/>
        <v>0.18036720831437336</v>
      </c>
      <c r="P209" s="31">
        <f t="shared" si="56"/>
        <v>0.18036720831437336</v>
      </c>
      <c r="Q209" s="31">
        <f t="shared" si="57"/>
        <v>0.65337939595889116</v>
      </c>
      <c r="R209" s="36">
        <f t="shared" si="58"/>
        <v>0.4246966073732793</v>
      </c>
      <c r="S209" s="31">
        <f t="shared" si="45"/>
        <v>0</v>
      </c>
      <c r="T209" s="31">
        <f t="shared" si="59"/>
        <v>0.65337939595889116</v>
      </c>
      <c r="U209" s="31"/>
      <c r="V209" s="31"/>
      <c r="W209" s="31"/>
      <c r="X209" s="31"/>
      <c r="Y209" s="31"/>
    </row>
    <row r="210" spans="1:25" x14ac:dyDescent="0.25">
      <c r="A210" s="31">
        <f t="shared" si="48"/>
        <v>137</v>
      </c>
      <c r="B210" s="31">
        <v>16</v>
      </c>
      <c r="C210" s="31">
        <v>42</v>
      </c>
      <c r="D210" s="35">
        <v>0.37202041651385753</v>
      </c>
      <c r="E210" s="35">
        <v>516.9</v>
      </c>
      <c r="F210" s="31">
        <v>6.25E-2</v>
      </c>
      <c r="G210" s="31">
        <v>560</v>
      </c>
      <c r="H210" s="36">
        <v>0.10569105691056911</v>
      </c>
      <c r="I210" s="36">
        <f t="shared" si="51"/>
        <v>-0.54709322796987847</v>
      </c>
      <c r="J210" s="36">
        <f t="shared" si="52"/>
        <v>0.29215734226535217</v>
      </c>
      <c r="K210" s="36">
        <f t="shared" si="53"/>
        <v>-0.66803766438059675</v>
      </c>
      <c r="L210" s="36">
        <f t="shared" si="54"/>
        <v>0.25205477528629716</v>
      </c>
      <c r="M210" s="36">
        <f t="shared" si="55"/>
        <v>10.794781006589119</v>
      </c>
      <c r="N210" s="35">
        <v>10.9</v>
      </c>
      <c r="O210" s="31">
        <f t="shared" si="44"/>
        <v>1.1071036574399097E-2</v>
      </c>
      <c r="P210" s="31">
        <f t="shared" si="56"/>
        <v>1.1071036574399097E-2</v>
      </c>
      <c r="Q210" s="31">
        <f t="shared" si="57"/>
        <v>9.6531186615487485E-3</v>
      </c>
      <c r="R210" s="36">
        <f t="shared" si="58"/>
        <v>0.10521899341088137</v>
      </c>
      <c r="S210" s="31">
        <f t="shared" si="45"/>
        <v>0</v>
      </c>
      <c r="T210" s="31">
        <f t="shared" si="59"/>
        <v>9.6531186615487485E-3</v>
      </c>
      <c r="U210" s="31"/>
      <c r="V210" s="31"/>
      <c r="W210" s="31"/>
      <c r="X210" s="31"/>
      <c r="Y210" s="31"/>
    </row>
    <row r="211" spans="1:25" x14ac:dyDescent="0.25">
      <c r="A211" s="31">
        <f t="shared" si="48"/>
        <v>138</v>
      </c>
      <c r="B211" s="31">
        <v>17</v>
      </c>
      <c r="C211" s="31">
        <v>19</v>
      </c>
      <c r="D211" s="35">
        <v>0.3723627269238457</v>
      </c>
      <c r="E211" s="35">
        <v>527.4</v>
      </c>
      <c r="F211" s="31">
        <v>6.25E-2</v>
      </c>
      <c r="G211" s="31">
        <v>560</v>
      </c>
      <c r="H211" s="36">
        <v>8.130081300813009E-3</v>
      </c>
      <c r="I211" s="36">
        <f t="shared" si="51"/>
        <v>-1.7544621804587297</v>
      </c>
      <c r="J211" s="36">
        <f t="shared" si="52"/>
        <v>3.9675672401224188E-2</v>
      </c>
      <c r="K211" s="36">
        <f t="shared" si="53"/>
        <v>-1.7880369968536489</v>
      </c>
      <c r="L211" s="36">
        <f t="shared" si="54"/>
        <v>3.6885019542094506E-2</v>
      </c>
      <c r="M211" s="36">
        <f t="shared" si="55"/>
        <v>0.27983175195247512</v>
      </c>
      <c r="N211" s="35">
        <v>0.6</v>
      </c>
      <c r="O211" s="31">
        <f t="shared" si="44"/>
        <v>0.1025077070578214</v>
      </c>
      <c r="P211" s="31">
        <f t="shared" si="56"/>
        <v>0.1025077070578214</v>
      </c>
      <c r="Q211" s="31">
        <f t="shared" si="57"/>
        <v>0.53361374674587481</v>
      </c>
      <c r="R211" s="36">
        <f t="shared" si="58"/>
        <v>0.32016824804752486</v>
      </c>
      <c r="S211" s="31">
        <f t="shared" si="45"/>
        <v>0</v>
      </c>
      <c r="T211" s="31">
        <f t="shared" si="59"/>
        <v>0.53361374674587481</v>
      </c>
      <c r="U211" s="31"/>
      <c r="V211" s="31"/>
      <c r="W211" s="31"/>
      <c r="X211" s="31"/>
      <c r="Y211" s="31"/>
    </row>
    <row r="212" spans="1:25" x14ac:dyDescent="0.25">
      <c r="A212" s="31">
        <f t="shared" si="48"/>
        <v>138</v>
      </c>
      <c r="B212" s="31">
        <v>17</v>
      </c>
      <c r="C212" s="31">
        <v>42</v>
      </c>
      <c r="D212" s="35">
        <v>0.3723627269238457</v>
      </c>
      <c r="E212" s="35">
        <v>527.4</v>
      </c>
      <c r="F212" s="31">
        <v>6.25E-2</v>
      </c>
      <c r="G212" s="31">
        <v>560</v>
      </c>
      <c r="H212" s="36">
        <v>0.1016260162601626</v>
      </c>
      <c r="I212" s="36">
        <f t="shared" si="51"/>
        <v>-0.39240550522726397</v>
      </c>
      <c r="J212" s="36">
        <f t="shared" si="52"/>
        <v>0.34737930949940454</v>
      </c>
      <c r="K212" s="36">
        <f t="shared" si="53"/>
        <v>-0.51111040697696741</v>
      </c>
      <c r="L212" s="36">
        <f t="shared" si="54"/>
        <v>0.30463687454801713</v>
      </c>
      <c r="M212" s="36">
        <f t="shared" si="55"/>
        <v>13.69133027273142</v>
      </c>
      <c r="N212" s="35">
        <v>13</v>
      </c>
      <c r="O212" s="31">
        <f t="shared" si="44"/>
        <v>0.47793754599490001</v>
      </c>
      <c r="P212" s="31">
        <f t="shared" si="56"/>
        <v>0.47793754599490001</v>
      </c>
      <c r="Q212" s="31">
        <f t="shared" si="57"/>
        <v>5.3179251748570792E-2</v>
      </c>
      <c r="R212" s="36">
        <f t="shared" si="58"/>
        <v>-0.69133027273142034</v>
      </c>
      <c r="S212" s="31">
        <f t="shared" si="45"/>
        <v>1</v>
      </c>
      <c r="T212" s="31">
        <f>ABS(N212-M212)/N212</f>
        <v>5.3179251748570792E-2</v>
      </c>
      <c r="U212" s="31"/>
      <c r="V212" s="31"/>
      <c r="W212" s="31"/>
      <c r="X212" s="31"/>
      <c r="Y212" s="31"/>
    </row>
    <row r="213" spans="1:25" x14ac:dyDescent="0.25">
      <c r="A213" s="31">
        <f t="shared" si="48"/>
        <v>139</v>
      </c>
      <c r="B213" s="31">
        <v>18</v>
      </c>
      <c r="C213" s="31">
        <v>19</v>
      </c>
      <c r="D213" s="35">
        <v>0.3747411274890794</v>
      </c>
      <c r="E213" s="35">
        <v>536</v>
      </c>
      <c r="F213" s="31">
        <v>6.25E-2</v>
      </c>
      <c r="G213" s="31">
        <v>560</v>
      </c>
      <c r="H213" s="36">
        <v>4.0650406504065045E-3</v>
      </c>
      <c r="I213" s="36">
        <f t="shared" si="51"/>
        <v>-1.810731764849522</v>
      </c>
      <c r="J213" s="36">
        <f t="shared" si="52"/>
        <v>3.5091191644226055E-2</v>
      </c>
      <c r="K213" s="36">
        <f t="shared" si="53"/>
        <v>-1.8346243864809357</v>
      </c>
      <c r="L213" s="36">
        <f t="shared" si="54"/>
        <v>3.3280681401547607E-2</v>
      </c>
      <c r="M213" s="36">
        <f t="shared" si="55"/>
        <v>0.17643159128027719</v>
      </c>
      <c r="N213" s="35">
        <v>0.5</v>
      </c>
      <c r="O213" s="31">
        <f t="shared" si="44"/>
        <v>0.10469651512141359</v>
      </c>
      <c r="P213" s="31">
        <f t="shared" si="56"/>
        <v>0.10469651512141359</v>
      </c>
      <c r="Q213" s="31">
        <f t="shared" si="57"/>
        <v>0.64713681743944562</v>
      </c>
      <c r="R213" s="36">
        <f t="shared" si="58"/>
        <v>0.32356840871972281</v>
      </c>
      <c r="S213" s="31">
        <f t="shared" si="45"/>
        <v>0</v>
      </c>
      <c r="T213" s="31">
        <f>ABS(N213-M213)/N213</f>
        <v>0.64713681743944562</v>
      </c>
      <c r="U213" s="31"/>
      <c r="V213" s="31"/>
      <c r="W213" s="31"/>
      <c r="X213" s="31"/>
      <c r="Y213" s="31"/>
    </row>
    <row r="214" spans="1:25" x14ac:dyDescent="0.25">
      <c r="A214" s="31">
        <f t="shared" si="48"/>
        <v>139</v>
      </c>
      <c r="B214" s="31">
        <v>18</v>
      </c>
      <c r="C214" s="31">
        <v>42</v>
      </c>
      <c r="D214" s="35">
        <v>0.3747411274890794</v>
      </c>
      <c r="E214" s="35">
        <v>536</v>
      </c>
      <c r="F214" s="31">
        <v>6.25E-2</v>
      </c>
      <c r="G214" s="31">
        <v>560</v>
      </c>
      <c r="H214" s="36">
        <v>9.7560975609756101E-2</v>
      </c>
      <c r="I214" s="36">
        <f t="shared" si="51"/>
        <v>-0.26360456862100651</v>
      </c>
      <c r="J214" s="36">
        <f t="shared" si="52"/>
        <v>0.39604231888258673</v>
      </c>
      <c r="K214" s="36">
        <f t="shared" si="53"/>
        <v>-0.38065403184970104</v>
      </c>
      <c r="L214" s="36">
        <f t="shared" si="54"/>
        <v>0.3517299912975439</v>
      </c>
      <c r="M214" s="36">
        <f t="shared" si="55"/>
        <v>16.507262789607552</v>
      </c>
      <c r="N214" s="35">
        <v>15.15</v>
      </c>
      <c r="O214" s="31">
        <f t="shared" si="44"/>
        <v>1.8421622800532722</v>
      </c>
      <c r="P214" s="31">
        <f t="shared" si="56"/>
        <v>1.8421622800532722</v>
      </c>
      <c r="Q214" s="31">
        <f t="shared" si="57"/>
        <v>8.9588302944392822E-2</v>
      </c>
      <c r="R214" s="36">
        <f t="shared" si="58"/>
        <v>-1.3572627896075513</v>
      </c>
      <c r="S214" s="31">
        <f t="shared" si="45"/>
        <v>1</v>
      </c>
      <c r="T214" s="31">
        <f t="shared" ref="T214:T228" si="60">ABS(N214-M214)/N214</f>
        <v>8.9588302944392822E-2</v>
      </c>
      <c r="U214" s="31"/>
      <c r="V214" s="31"/>
      <c r="W214" s="31"/>
      <c r="X214" s="31"/>
      <c r="Y214" s="31"/>
    </row>
    <row r="215" spans="1:25" x14ac:dyDescent="0.25">
      <c r="A215" s="31">
        <f t="shared" si="48"/>
        <v>139</v>
      </c>
      <c r="B215" s="31">
        <v>18</v>
      </c>
      <c r="C215" s="31">
        <v>60</v>
      </c>
      <c r="D215" s="35">
        <v>0.3747411274890794</v>
      </c>
      <c r="E215" s="35">
        <v>536</v>
      </c>
      <c r="F215" s="31">
        <v>6.25E-2</v>
      </c>
      <c r="G215" s="31">
        <v>560</v>
      </c>
      <c r="H215" s="36">
        <v>0.17073170731707318</v>
      </c>
      <c r="I215" s="36">
        <f t="shared" si="51"/>
        <v>-0.13655146448145478</v>
      </c>
      <c r="J215" s="36">
        <f t="shared" si="52"/>
        <v>0.44569267137357133</v>
      </c>
      <c r="K215" s="36">
        <f t="shared" si="53"/>
        <v>-0.29139334987981735</v>
      </c>
      <c r="L215" s="36">
        <f t="shared" si="54"/>
        <v>0.38537525000828643</v>
      </c>
      <c r="M215" s="36">
        <f t="shared" si="55"/>
        <v>25.371740982676243</v>
      </c>
      <c r="N215" s="35">
        <v>19.5</v>
      </c>
      <c r="O215" s="31">
        <f t="shared" si="44"/>
        <v>34.477342167639776</v>
      </c>
      <c r="P215" s="31">
        <f t="shared" si="56"/>
        <v>34.477342167639776</v>
      </c>
      <c r="Q215" s="31">
        <f t="shared" si="57"/>
        <v>0.30111492218852531</v>
      </c>
      <c r="R215" s="36">
        <f t="shared" si="58"/>
        <v>-5.8717409826762434</v>
      </c>
      <c r="S215" s="31">
        <f t="shared" si="45"/>
        <v>1</v>
      </c>
      <c r="T215" s="31">
        <f t="shared" si="60"/>
        <v>0.30111492218852531</v>
      </c>
      <c r="U215" s="31"/>
      <c r="V215" s="31"/>
      <c r="W215" s="31"/>
      <c r="X215" s="31"/>
      <c r="Y215" s="31"/>
    </row>
    <row r="216" spans="1:25" x14ac:dyDescent="0.25">
      <c r="A216" s="31">
        <f t="shared" si="48"/>
        <v>140</v>
      </c>
      <c r="B216" s="31">
        <v>19</v>
      </c>
      <c r="C216" s="31">
        <v>42</v>
      </c>
      <c r="D216" s="35">
        <v>0.37211799778895965</v>
      </c>
      <c r="E216" s="35">
        <v>534.85</v>
      </c>
      <c r="F216" s="31">
        <v>6.25E-2</v>
      </c>
      <c r="G216" s="31">
        <v>560</v>
      </c>
      <c r="H216" s="36">
        <v>9.3495934959349589E-2</v>
      </c>
      <c r="I216" s="36">
        <f t="shared" si="51"/>
        <v>-0.29559516786002688</v>
      </c>
      <c r="J216" s="36">
        <f t="shared" si="52"/>
        <v>0.3837696321537582</v>
      </c>
      <c r="K216" s="36">
        <f t="shared" si="53"/>
        <v>-0.40937807873210408</v>
      </c>
      <c r="L216" s="36">
        <f t="shared" si="54"/>
        <v>0.34113111215916819</v>
      </c>
      <c r="M216" s="36">
        <f t="shared" si="55"/>
        <v>15.338812765515257</v>
      </c>
      <c r="N216" s="35">
        <v>14.25</v>
      </c>
      <c r="O216" s="31">
        <f t="shared" si="44"/>
        <v>1.1855132383489826</v>
      </c>
      <c r="P216" s="31">
        <f t="shared" si="56"/>
        <v>1.1855132383489826</v>
      </c>
      <c r="Q216" s="31">
        <f t="shared" si="57"/>
        <v>7.6407913369491737E-2</v>
      </c>
      <c r="R216" s="36">
        <f t="shared" si="58"/>
        <v>-1.0888127655152573</v>
      </c>
      <c r="S216" s="31">
        <f t="shared" si="45"/>
        <v>1</v>
      </c>
      <c r="T216" s="31">
        <f t="shared" si="60"/>
        <v>7.6407913369491737E-2</v>
      </c>
      <c r="U216" s="31"/>
      <c r="V216" s="31"/>
      <c r="W216" s="31"/>
      <c r="X216" s="31"/>
      <c r="Y216" s="31"/>
    </row>
    <row r="217" spans="1:25" x14ac:dyDescent="0.25">
      <c r="A217" s="31">
        <f t="shared" si="48"/>
        <v>140</v>
      </c>
      <c r="B217" s="31">
        <v>19</v>
      </c>
      <c r="C217" s="31">
        <v>60</v>
      </c>
      <c r="D217" s="35">
        <v>0.37211799778895965</v>
      </c>
      <c r="E217" s="35">
        <v>534.85</v>
      </c>
      <c r="F217" s="31">
        <v>6.25E-2</v>
      </c>
      <c r="G217" s="31">
        <v>560</v>
      </c>
      <c r="H217" s="36">
        <v>0.16666666666666666</v>
      </c>
      <c r="I217" s="36">
        <f t="shared" si="51"/>
        <v>-0.15794505883411838</v>
      </c>
      <c r="J217" s="36">
        <f t="shared" si="52"/>
        <v>0.43725004592115557</v>
      </c>
      <c r="K217" s="36">
        <f t="shared" si="53"/>
        <v>-0.30986159528229673</v>
      </c>
      <c r="L217" s="36">
        <f t="shared" si="54"/>
        <v>0.37833310442807411</v>
      </c>
      <c r="M217" s="36">
        <f t="shared" si="55"/>
        <v>24.192137002734455</v>
      </c>
      <c r="N217" s="35">
        <v>20.95</v>
      </c>
      <c r="O217" s="31">
        <f t="shared" ref="O217:O236" si="61">(N217-M217)^2</f>
        <v>10.511452344499961</v>
      </c>
      <c r="P217" s="31">
        <f t="shared" si="56"/>
        <v>10.511452344499961</v>
      </c>
      <c r="Q217" s="31">
        <f t="shared" si="57"/>
        <v>0.15475594285128669</v>
      </c>
      <c r="R217" s="36">
        <f t="shared" si="58"/>
        <v>-3.2421370027344558</v>
      </c>
      <c r="S217" s="31">
        <f t="shared" ref="S217:S238" si="62">IF(R217&lt;0,1,0)</f>
        <v>1</v>
      </c>
      <c r="T217" s="31">
        <f t="shared" si="60"/>
        <v>0.15475594285128669</v>
      </c>
      <c r="U217" s="31"/>
      <c r="V217" s="31"/>
      <c r="W217" s="31"/>
      <c r="X217" s="31"/>
      <c r="Y217" s="31"/>
    </row>
    <row r="218" spans="1:25" x14ac:dyDescent="0.25">
      <c r="A218" s="31">
        <f t="shared" si="48"/>
        <v>141</v>
      </c>
      <c r="B218" s="31">
        <v>20</v>
      </c>
      <c r="C218" s="31">
        <v>42</v>
      </c>
      <c r="D218" s="35">
        <v>0.37204205636752746</v>
      </c>
      <c r="E218" s="35">
        <v>550.20000000000005</v>
      </c>
      <c r="F218" s="31">
        <v>6.25E-2</v>
      </c>
      <c r="G218" s="31">
        <v>560</v>
      </c>
      <c r="H218" s="36">
        <v>8.943089430894309E-2</v>
      </c>
      <c r="I218" s="36">
        <f t="shared" si="51"/>
        <v>-5.2815445094863266E-2</v>
      </c>
      <c r="J218" s="36">
        <f t="shared" si="52"/>
        <v>0.4789394776352226</v>
      </c>
      <c r="K218" s="36">
        <f t="shared" si="53"/>
        <v>-0.16407461695640813</v>
      </c>
      <c r="L218" s="36">
        <f t="shared" si="54"/>
        <v>0.43483620186493266</v>
      </c>
      <c r="M218" s="36">
        <f t="shared" si="55"/>
        <v>21.361503481265146</v>
      </c>
      <c r="N218" s="35">
        <v>19.05</v>
      </c>
      <c r="O218" s="31">
        <f t="shared" si="61"/>
        <v>5.3430483439008851</v>
      </c>
      <c r="P218" s="31">
        <f t="shared" si="56"/>
        <v>5.3430483439008851</v>
      </c>
      <c r="Q218" s="31">
        <f t="shared" si="57"/>
        <v>0.12133876542074253</v>
      </c>
      <c r="R218" s="36">
        <f t="shared" si="58"/>
        <v>-2.3115034812651452</v>
      </c>
      <c r="S218" s="31">
        <f t="shared" si="62"/>
        <v>1</v>
      </c>
      <c r="T218" s="31">
        <f t="shared" si="60"/>
        <v>0.12133876542074253</v>
      </c>
      <c r="U218" s="31"/>
      <c r="V218" s="31"/>
      <c r="W218" s="31"/>
      <c r="X218" s="31"/>
      <c r="Y218" s="31"/>
    </row>
    <row r="219" spans="1:25" x14ac:dyDescent="0.25">
      <c r="A219" s="31">
        <f t="shared" si="48"/>
        <v>141</v>
      </c>
      <c r="B219" s="31">
        <v>20</v>
      </c>
      <c r="C219" s="31">
        <v>60</v>
      </c>
      <c r="D219" s="35">
        <v>0.37204205636752746</v>
      </c>
      <c r="E219" s="35">
        <v>550.20000000000005</v>
      </c>
      <c r="F219" s="31">
        <v>6.25E-2</v>
      </c>
      <c r="G219" s="31">
        <v>560</v>
      </c>
      <c r="H219" s="36">
        <v>0.16260162601626016</v>
      </c>
      <c r="I219" s="36">
        <f t="shared" si="51"/>
        <v>2.5069298027875875E-2</v>
      </c>
      <c r="J219" s="36">
        <f t="shared" si="52"/>
        <v>0.51000015544654587</v>
      </c>
      <c r="K219" s="36">
        <f t="shared" si="53"/>
        <v>-0.12495253870577964</v>
      </c>
      <c r="L219" s="36">
        <f t="shared" si="54"/>
        <v>0.45028056219453211</v>
      </c>
      <c r="M219" s="36">
        <f t="shared" si="55"/>
        <v>30.994565800104567</v>
      </c>
      <c r="N219" s="35">
        <v>29</v>
      </c>
      <c r="O219" s="31">
        <f t="shared" si="61"/>
        <v>3.9782927309467722</v>
      </c>
      <c r="P219" s="31">
        <f t="shared" si="56"/>
        <v>3.9782927309467722</v>
      </c>
      <c r="Q219" s="31">
        <f t="shared" si="57"/>
        <v>6.8778131038088525E-2</v>
      </c>
      <c r="R219" s="36">
        <f t="shared" si="58"/>
        <v>-1.9945658001045672</v>
      </c>
      <c r="S219" s="31">
        <f t="shared" si="62"/>
        <v>1</v>
      </c>
      <c r="T219" s="31">
        <f t="shared" si="60"/>
        <v>6.8778131038088525E-2</v>
      </c>
      <c r="U219" s="31"/>
      <c r="V219" s="31"/>
      <c r="W219" s="31"/>
      <c r="X219" s="31"/>
      <c r="Y219" s="31"/>
    </row>
    <row r="220" spans="1:25" x14ac:dyDescent="0.25">
      <c r="A220" s="31">
        <f t="shared" si="48"/>
        <v>142</v>
      </c>
      <c r="B220" s="31">
        <v>21</v>
      </c>
      <c r="C220" s="31">
        <v>42</v>
      </c>
      <c r="D220" s="35">
        <v>0.37165343972651138</v>
      </c>
      <c r="E220" s="35">
        <v>553</v>
      </c>
      <c r="F220" s="31">
        <v>6.25E-2</v>
      </c>
      <c r="G220" s="31">
        <v>560</v>
      </c>
      <c r="H220" s="36">
        <v>8.5365853658536592E-2</v>
      </c>
      <c r="I220" s="36">
        <f t="shared" si="51"/>
        <v>-1.2411936839170816E-2</v>
      </c>
      <c r="J220" s="36">
        <f t="shared" si="52"/>
        <v>0.49504848074886271</v>
      </c>
      <c r="K220" s="36">
        <f t="shared" si="53"/>
        <v>-0.12099954083591653</v>
      </c>
      <c r="L220" s="36">
        <f t="shared" si="54"/>
        <v>0.45184569944139102</v>
      </c>
      <c r="M220" s="36">
        <f t="shared" si="55"/>
        <v>22.074649904925423</v>
      </c>
      <c r="N220" s="35">
        <v>19.2</v>
      </c>
      <c r="O220" s="31">
        <f t="shared" si="61"/>
        <v>8.2636120758877443</v>
      </c>
      <c r="P220" s="31">
        <f t="shared" si="56"/>
        <v>8.2636120758877443</v>
      </c>
      <c r="Q220" s="31">
        <f t="shared" si="57"/>
        <v>0.1497213492148658</v>
      </c>
      <c r="R220" s="36">
        <f t="shared" si="58"/>
        <v>-2.8746499049254233</v>
      </c>
      <c r="S220" s="31">
        <f t="shared" si="62"/>
        <v>1</v>
      </c>
      <c r="T220" s="31">
        <f t="shared" si="60"/>
        <v>0.1497213492148658</v>
      </c>
      <c r="U220" s="31"/>
      <c r="V220" s="31"/>
      <c r="W220" s="31"/>
      <c r="X220" s="31"/>
      <c r="Y220" s="31"/>
    </row>
    <row r="221" spans="1:25" x14ac:dyDescent="0.25">
      <c r="A221" s="31">
        <f t="shared" si="48"/>
        <v>142</v>
      </c>
      <c r="B221" s="31">
        <v>21</v>
      </c>
      <c r="C221" s="31">
        <v>60</v>
      </c>
      <c r="D221" s="35">
        <v>0.37165343972651138</v>
      </c>
      <c r="E221" s="35">
        <v>553</v>
      </c>
      <c r="F221" s="31">
        <v>6.25E-2</v>
      </c>
      <c r="G221" s="31">
        <v>560</v>
      </c>
      <c r="H221" s="36">
        <v>0.15853658536585366</v>
      </c>
      <c r="I221" s="36">
        <f t="shared" si="51"/>
        <v>5.5945336726125103E-2</v>
      </c>
      <c r="J221" s="36">
        <f t="shared" si="52"/>
        <v>0.5223073230615024</v>
      </c>
      <c r="K221" s="36">
        <f t="shared" si="53"/>
        <v>-9.2034623617353664E-2</v>
      </c>
      <c r="L221" s="36">
        <f t="shared" si="54"/>
        <v>0.46333526532585351</v>
      </c>
      <c r="M221" s="36">
        <f t="shared" si="55"/>
        <v>31.926451560272767</v>
      </c>
      <c r="N221" s="35">
        <v>28</v>
      </c>
      <c r="O221" s="31">
        <f t="shared" si="61"/>
        <v>15.417021855168446</v>
      </c>
      <c r="P221" s="31">
        <f t="shared" si="56"/>
        <v>15.417021855168446</v>
      </c>
      <c r="Q221" s="31">
        <f t="shared" si="57"/>
        <v>0.14023041286688454</v>
      </c>
      <c r="R221" s="36">
        <f t="shared" si="58"/>
        <v>-3.926451560272767</v>
      </c>
      <c r="S221" s="31">
        <f t="shared" si="62"/>
        <v>1</v>
      </c>
      <c r="T221" s="31">
        <f t="shared" si="60"/>
        <v>0.14023041286688454</v>
      </c>
      <c r="U221" s="31"/>
      <c r="V221" s="31"/>
      <c r="W221" s="31"/>
      <c r="X221" s="31"/>
      <c r="Y221" s="31"/>
    </row>
    <row r="222" spans="1:25" x14ac:dyDescent="0.25">
      <c r="A222" s="31">
        <f t="shared" si="48"/>
        <v>143</v>
      </c>
      <c r="B222" s="31">
        <v>22</v>
      </c>
      <c r="C222" s="31">
        <v>42</v>
      </c>
      <c r="D222" s="35">
        <v>0.37307731877639788</v>
      </c>
      <c r="E222" s="35">
        <v>563.04999999999995</v>
      </c>
      <c r="F222" s="31">
        <v>6.25E-2</v>
      </c>
      <c r="G222" s="31">
        <v>560</v>
      </c>
      <c r="H222" s="36">
        <v>8.1300813008130079E-2</v>
      </c>
      <c r="I222" s="36">
        <f t="shared" si="51"/>
        <v>0.1520159477052262</v>
      </c>
      <c r="J222" s="36">
        <f t="shared" si="52"/>
        <v>0.5604128213070958</v>
      </c>
      <c r="K222" s="36">
        <f t="shared" si="53"/>
        <v>4.5639302175020532E-2</v>
      </c>
      <c r="L222" s="36">
        <f t="shared" si="54"/>
        <v>0.51820112840542154</v>
      </c>
      <c r="M222" s="36">
        <f t="shared" si="55"/>
        <v>26.818623192277983</v>
      </c>
      <c r="N222" s="35">
        <v>24.7</v>
      </c>
      <c r="O222" s="31">
        <f t="shared" si="61"/>
        <v>4.4885642308581524</v>
      </c>
      <c r="P222" s="31">
        <f t="shared" si="56"/>
        <v>4.4885642308581524</v>
      </c>
      <c r="Q222" s="31">
        <f t="shared" si="57"/>
        <v>8.5774218310849526E-2</v>
      </c>
      <c r="R222" s="36">
        <f t="shared" si="58"/>
        <v>-2.1186231922779832</v>
      </c>
      <c r="S222" s="31">
        <f t="shared" si="62"/>
        <v>1</v>
      </c>
      <c r="T222" s="31">
        <f t="shared" si="60"/>
        <v>8.5774218310849526E-2</v>
      </c>
      <c r="U222" s="31"/>
      <c r="V222" s="31"/>
      <c r="W222" s="31"/>
      <c r="X222" s="31"/>
      <c r="Y222" s="31"/>
    </row>
    <row r="223" spans="1:25" x14ac:dyDescent="0.25">
      <c r="A223" s="31">
        <f t="shared" si="48"/>
        <v>144</v>
      </c>
      <c r="B223" s="31">
        <v>23</v>
      </c>
      <c r="C223" s="31">
        <v>42</v>
      </c>
      <c r="D223" s="35">
        <v>0.37312680346555488</v>
      </c>
      <c r="E223" s="35">
        <v>555.79999999999995</v>
      </c>
      <c r="F223" s="31">
        <v>6.25E-2</v>
      </c>
      <c r="G223" s="31">
        <v>560</v>
      </c>
      <c r="H223" s="36">
        <v>7.7235772357723581E-2</v>
      </c>
      <c r="I223" s="36">
        <f t="shared" si="51"/>
        <v>2.5801074271789581E-2</v>
      </c>
      <c r="J223" s="36">
        <f t="shared" si="52"/>
        <v>0.51029199750483722</v>
      </c>
      <c r="K223" s="36">
        <f t="shared" si="53"/>
        <v>-7.789580688616192E-2</v>
      </c>
      <c r="L223" s="36">
        <f t="shared" si="54"/>
        <v>0.46895546744893346</v>
      </c>
      <c r="M223" s="36">
        <f t="shared" si="55"/>
        <v>22.269880424749829</v>
      </c>
      <c r="N223" s="35">
        <v>19.95</v>
      </c>
      <c r="O223" s="31">
        <f t="shared" si="61"/>
        <v>5.3818451851374496</v>
      </c>
      <c r="P223" s="31">
        <f t="shared" si="56"/>
        <v>5.3818451851374496</v>
      </c>
      <c r="Q223" s="31">
        <f t="shared" si="57"/>
        <v>0.1162847330701669</v>
      </c>
      <c r="R223" s="36">
        <f t="shared" si="58"/>
        <v>-2.3198804247498295</v>
      </c>
      <c r="S223" s="31">
        <f t="shared" si="62"/>
        <v>1</v>
      </c>
      <c r="T223" s="31">
        <f t="shared" si="60"/>
        <v>0.1162847330701669</v>
      </c>
      <c r="U223" s="31"/>
      <c r="V223" s="31"/>
      <c r="W223" s="31"/>
      <c r="X223" s="31"/>
      <c r="Y223" s="31"/>
    </row>
    <row r="224" spans="1:25" x14ac:dyDescent="0.25">
      <c r="A224" s="31">
        <f t="shared" si="48"/>
        <v>145</v>
      </c>
      <c r="B224" s="31">
        <v>24</v>
      </c>
      <c r="C224" s="31">
        <v>42</v>
      </c>
      <c r="D224" s="35">
        <v>0.35032348851856226</v>
      </c>
      <c r="E224" s="35">
        <v>554.29999999999995</v>
      </c>
      <c r="F224" s="31">
        <v>6.25E-2</v>
      </c>
      <c r="G224" s="31">
        <v>560</v>
      </c>
      <c r="H224" s="36">
        <v>7.3170731707317069E-2</v>
      </c>
      <c r="I224" s="36">
        <f t="shared" si="51"/>
        <v>-1.2320876675870805E-2</v>
      </c>
      <c r="J224" s="36">
        <f t="shared" si="52"/>
        <v>0.49508480572039165</v>
      </c>
      <c r="K224" s="36">
        <f t="shared" si="53"/>
        <v>-0.10708369224825653</v>
      </c>
      <c r="L224" s="36">
        <f t="shared" si="54"/>
        <v>0.45736129223591276</v>
      </c>
      <c r="M224" s="36">
        <f t="shared" si="55"/>
        <v>19.471801093889155</v>
      </c>
      <c r="N224" s="35">
        <v>20.350000000000001</v>
      </c>
      <c r="O224" s="31">
        <f t="shared" si="61"/>
        <v>0.7712333186942868</v>
      </c>
      <c r="P224" s="31">
        <f t="shared" si="56"/>
        <v>0.7712333186942868</v>
      </c>
      <c r="Q224" s="31">
        <f t="shared" si="57"/>
        <v>4.3154737401024379E-2</v>
      </c>
      <c r="R224" s="36">
        <f t="shared" si="58"/>
        <v>0.87819890611084617</v>
      </c>
      <c r="S224" s="31">
        <f t="shared" si="62"/>
        <v>0</v>
      </c>
      <c r="T224" s="31">
        <f t="shared" si="60"/>
        <v>4.3154737401024379E-2</v>
      </c>
      <c r="U224" s="31"/>
      <c r="V224" s="31"/>
      <c r="W224" s="31"/>
      <c r="X224" s="31"/>
      <c r="Y224" s="31"/>
    </row>
    <row r="225" spans="1:25" x14ac:dyDescent="0.25">
      <c r="A225" s="31">
        <f t="shared" si="48"/>
        <v>145</v>
      </c>
      <c r="B225" s="31">
        <v>24</v>
      </c>
      <c r="C225" s="31">
        <v>60</v>
      </c>
      <c r="D225" s="35">
        <v>0.35032348851856226</v>
      </c>
      <c r="E225" s="35">
        <v>554.29999999999995</v>
      </c>
      <c r="F225" s="31">
        <v>6.25E-2</v>
      </c>
      <c r="G225" s="31">
        <v>560</v>
      </c>
      <c r="H225" s="36">
        <v>0.14634146341463414</v>
      </c>
      <c r="I225" s="36">
        <f t="shared" si="51"/>
        <v>5.8915895107626445E-2</v>
      </c>
      <c r="J225" s="36">
        <f t="shared" si="52"/>
        <v>0.52349045121088067</v>
      </c>
      <c r="K225" s="36">
        <f t="shared" si="53"/>
        <v>-7.5098963883501776E-2</v>
      </c>
      <c r="L225" s="36">
        <f t="shared" si="54"/>
        <v>0.47006798609987926</v>
      </c>
      <c r="M225" s="36">
        <f t="shared" si="55"/>
        <v>29.329373012939925</v>
      </c>
      <c r="N225" s="35">
        <v>29.9</v>
      </c>
      <c r="O225" s="31">
        <f t="shared" si="61"/>
        <v>0.32561515836125732</v>
      </c>
      <c r="P225" s="31">
        <f t="shared" si="56"/>
        <v>0.32561515836125732</v>
      </c>
      <c r="Q225" s="31">
        <f t="shared" si="57"/>
        <v>1.9084514617393765E-2</v>
      </c>
      <c r="R225" s="36">
        <f t="shared" si="58"/>
        <v>0.57062698706007353</v>
      </c>
      <c r="S225" s="31">
        <f t="shared" si="62"/>
        <v>0</v>
      </c>
      <c r="T225" s="31">
        <f t="shared" si="60"/>
        <v>1.9084514617393765E-2</v>
      </c>
      <c r="U225" s="31"/>
      <c r="V225" s="31"/>
      <c r="W225" s="31"/>
      <c r="X225" s="31"/>
      <c r="Y225" s="31"/>
    </row>
    <row r="226" spans="1:25" x14ac:dyDescent="0.25">
      <c r="A226" s="31">
        <f t="shared" si="48"/>
        <v>146</v>
      </c>
      <c r="B226" s="31">
        <v>25</v>
      </c>
      <c r="C226" s="31">
        <v>42</v>
      </c>
      <c r="D226" s="35">
        <v>0.35039047538240004</v>
      </c>
      <c r="E226" s="35">
        <v>554.45000000000005</v>
      </c>
      <c r="F226" s="31">
        <v>6.25E-2</v>
      </c>
      <c r="G226" s="31">
        <v>560</v>
      </c>
      <c r="H226" s="36">
        <v>6.910569105691057E-2</v>
      </c>
      <c r="I226" s="36">
        <f t="shared" si="51"/>
        <v>-1.5186902430623206E-2</v>
      </c>
      <c r="J226" s="36">
        <f t="shared" si="52"/>
        <v>0.49394153540239238</v>
      </c>
      <c r="K226" s="36">
        <f t="shared" si="53"/>
        <v>-0.10729741508192739</v>
      </c>
      <c r="L226" s="36">
        <f t="shared" si="54"/>
        <v>0.45727651758558285</v>
      </c>
      <c r="M226" s="36">
        <f t="shared" si="55"/>
        <v>18.894663735839799</v>
      </c>
      <c r="N226" s="35">
        <v>20</v>
      </c>
      <c r="O226" s="31">
        <f t="shared" si="61"/>
        <v>1.2217682568676289</v>
      </c>
      <c r="P226" s="31">
        <f t="shared" si="56"/>
        <v>1.2217682568676289</v>
      </c>
      <c r="Q226" s="31">
        <f t="shared" si="57"/>
        <v>5.5266813208010038E-2</v>
      </c>
      <c r="R226" s="36">
        <f t="shared" si="58"/>
        <v>1.1053362641602007</v>
      </c>
      <c r="S226" s="31">
        <f t="shared" si="62"/>
        <v>0</v>
      </c>
      <c r="T226" s="31">
        <f t="shared" si="60"/>
        <v>5.5266813208010038E-2</v>
      </c>
      <c r="U226" s="31"/>
      <c r="V226" s="31"/>
      <c r="W226" s="31"/>
      <c r="X226" s="31"/>
      <c r="Y226" s="31"/>
    </row>
    <row r="227" spans="1:25" x14ac:dyDescent="0.25">
      <c r="A227" s="31">
        <f t="shared" si="48"/>
        <v>147</v>
      </c>
      <c r="B227" s="31">
        <v>26</v>
      </c>
      <c r="C227" s="31">
        <v>42</v>
      </c>
      <c r="D227" s="35">
        <v>0.34653869125353881</v>
      </c>
      <c r="E227" s="35">
        <v>553.25</v>
      </c>
      <c r="F227" s="31">
        <v>6.25E-2</v>
      </c>
      <c r="G227" s="31">
        <v>560</v>
      </c>
      <c r="H227" s="36">
        <v>6.5040650406504072E-2</v>
      </c>
      <c r="I227" s="36">
        <f t="shared" si="51"/>
        <v>-4.7030128774869132E-2</v>
      </c>
      <c r="J227" s="36">
        <f t="shared" si="52"/>
        <v>0.48124460739979485</v>
      </c>
      <c r="K227" s="36">
        <f t="shared" si="53"/>
        <v>-0.13540812866235005</v>
      </c>
      <c r="L227" s="36">
        <f t="shared" si="54"/>
        <v>0.44614459879118218</v>
      </c>
      <c r="M227" s="36">
        <f t="shared" si="55"/>
        <v>17.421155980423748</v>
      </c>
      <c r="N227" s="35">
        <v>19.2</v>
      </c>
      <c r="O227" s="31">
        <f t="shared" si="61"/>
        <v>3.1642860459821942</v>
      </c>
      <c r="P227" s="31">
        <f t="shared" si="56"/>
        <v>3.1642860459821942</v>
      </c>
      <c r="Q227" s="31">
        <f t="shared" si="57"/>
        <v>9.2648126019596419E-2</v>
      </c>
      <c r="R227" s="36">
        <f t="shared" si="58"/>
        <v>1.7788440195762512</v>
      </c>
      <c r="S227" s="31">
        <f t="shared" si="62"/>
        <v>0</v>
      </c>
      <c r="T227" s="31">
        <f t="shared" si="60"/>
        <v>9.2648126019596419E-2</v>
      </c>
      <c r="U227" s="31"/>
      <c r="V227" s="31"/>
      <c r="W227" s="31"/>
      <c r="X227" s="31"/>
      <c r="Y227" s="31"/>
    </row>
    <row r="228" spans="1:25" x14ac:dyDescent="0.25">
      <c r="A228" s="31">
        <f t="shared" si="48"/>
        <v>148</v>
      </c>
      <c r="B228" s="31">
        <v>27</v>
      </c>
      <c r="C228" s="31">
        <v>42</v>
      </c>
      <c r="D228" s="35">
        <v>0.34635988821911895</v>
      </c>
      <c r="E228" s="35">
        <v>573.15</v>
      </c>
      <c r="F228" s="31">
        <v>6.25E-2</v>
      </c>
      <c r="G228" s="31">
        <v>560</v>
      </c>
      <c r="H228" s="36">
        <v>6.097560975609756E-2</v>
      </c>
      <c r="I228" s="36">
        <f t="shared" si="51"/>
        <v>0.35870494323744484</v>
      </c>
      <c r="J228" s="36">
        <f t="shared" si="52"/>
        <v>0.64009208499753945</v>
      </c>
      <c r="K228" s="36">
        <f t="shared" si="53"/>
        <v>0.27317746506587803</v>
      </c>
      <c r="L228" s="36">
        <f t="shared" si="54"/>
        <v>0.60764159916640892</v>
      </c>
      <c r="M228" s="36">
        <f t="shared" si="55"/>
        <v>27.883811185809009</v>
      </c>
      <c r="N228" s="35">
        <v>30.1</v>
      </c>
      <c r="O228" s="31">
        <f t="shared" si="61"/>
        <v>4.9114928601452785</v>
      </c>
      <c r="P228" s="31">
        <f t="shared" si="56"/>
        <v>4.9114928601452785</v>
      </c>
      <c r="Q228" s="31">
        <f t="shared" si="57"/>
        <v>7.3627535355182475E-2</v>
      </c>
      <c r="R228" s="36">
        <f t="shared" si="58"/>
        <v>2.2161888141909927</v>
      </c>
      <c r="S228" s="31">
        <f t="shared" si="62"/>
        <v>0</v>
      </c>
      <c r="T228" s="31">
        <f t="shared" si="60"/>
        <v>7.3627535355182475E-2</v>
      </c>
      <c r="U228" s="31"/>
      <c r="V228" s="31"/>
      <c r="W228" s="31"/>
      <c r="X228" s="31"/>
      <c r="Y228" s="31"/>
    </row>
    <row r="229" spans="1:25" x14ac:dyDescent="0.25">
      <c r="A229" s="31">
        <f t="shared" si="48"/>
        <v>148</v>
      </c>
      <c r="B229" s="31">
        <v>27</v>
      </c>
      <c r="C229" s="31">
        <v>60</v>
      </c>
      <c r="D229" s="35">
        <v>0.34635988821911895</v>
      </c>
      <c r="E229" s="35">
        <v>573.15</v>
      </c>
      <c r="F229" s="31">
        <v>6.25E-2</v>
      </c>
      <c r="G229" s="31">
        <v>560</v>
      </c>
      <c r="H229" s="36">
        <v>0.13414634146341464</v>
      </c>
      <c r="I229" s="36">
        <f t="shared" si="51"/>
        <v>0.31248598831453306</v>
      </c>
      <c r="J229" s="36">
        <f t="shared" si="52"/>
        <v>0.6226643949903492</v>
      </c>
      <c r="K229" s="36">
        <f t="shared" si="53"/>
        <v>0.18562823747031681</v>
      </c>
      <c r="L229" s="36">
        <f t="shared" si="54"/>
        <v>0.57363184594359717</v>
      </c>
      <c r="M229" s="36">
        <f t="shared" si="55"/>
        <v>38.32827682843805</v>
      </c>
      <c r="N229" s="35">
        <v>37.549999999999997</v>
      </c>
      <c r="O229" s="31">
        <f t="shared" si="61"/>
        <v>0.60571482168359358</v>
      </c>
      <c r="P229" s="31">
        <f t="shared" si="56"/>
        <v>0.60571482168359358</v>
      </c>
      <c r="Q229" s="31">
        <f t="shared" si="57"/>
        <v>2.072641354029434E-2</v>
      </c>
      <c r="R229" s="36">
        <f t="shared" si="58"/>
        <v>-0.77827682843805235</v>
      </c>
      <c r="S229" s="31">
        <f t="shared" si="62"/>
        <v>1</v>
      </c>
      <c r="T229" s="31">
        <f>ABS(N229-M229)/N229</f>
        <v>2.072641354029434E-2</v>
      </c>
      <c r="U229" s="31"/>
      <c r="V229" s="31"/>
      <c r="W229" s="31"/>
      <c r="X229" s="31"/>
      <c r="Y229" s="31"/>
    </row>
    <row r="230" spans="1:25" x14ac:dyDescent="0.25">
      <c r="A230" s="31">
        <f t="shared" si="48"/>
        <v>149</v>
      </c>
      <c r="B230" s="31">
        <v>28</v>
      </c>
      <c r="C230" s="31">
        <v>42</v>
      </c>
      <c r="D230" s="35">
        <v>0.34634813392791663</v>
      </c>
      <c r="E230" s="35">
        <v>577.5</v>
      </c>
      <c r="F230" s="31">
        <v>6.25E-2</v>
      </c>
      <c r="G230" s="31">
        <v>560</v>
      </c>
      <c r="H230" s="36">
        <v>5.6910569105691054E-2</v>
      </c>
      <c r="I230" s="36">
        <f t="shared" si="51"/>
        <v>0.45678872052141439</v>
      </c>
      <c r="J230" s="36">
        <f t="shared" si="52"/>
        <v>0.67608854305899657</v>
      </c>
      <c r="K230" s="36">
        <f t="shared" si="53"/>
        <v>0.37416413072857757</v>
      </c>
      <c r="L230" s="36">
        <f t="shared" si="54"/>
        <v>0.64585889574368016</v>
      </c>
      <c r="M230" s="36">
        <f t="shared" si="55"/>
        <v>30.044333692634495</v>
      </c>
      <c r="N230" s="35">
        <v>31.35</v>
      </c>
      <c r="O230" s="31">
        <f t="shared" si="61"/>
        <v>1.7047645061894758</v>
      </c>
      <c r="P230" s="31">
        <f t="shared" si="56"/>
        <v>1.7047645061894758</v>
      </c>
      <c r="Q230" s="31">
        <f t="shared" si="57"/>
        <v>4.1648048081834317E-2</v>
      </c>
      <c r="R230" s="36">
        <f t="shared" si="58"/>
        <v>1.3056663073655059</v>
      </c>
      <c r="S230" s="31">
        <f t="shared" si="62"/>
        <v>0</v>
      </c>
      <c r="T230" s="31">
        <f>ABS(N230-M230)/N230</f>
        <v>4.1648048081834317E-2</v>
      </c>
      <c r="U230" s="31"/>
      <c r="V230" s="31"/>
      <c r="W230" s="31"/>
      <c r="X230" s="31"/>
      <c r="Y230" s="31"/>
    </row>
    <row r="231" spans="1:25" x14ac:dyDescent="0.25">
      <c r="A231" s="31">
        <f t="shared" si="48"/>
        <v>149</v>
      </c>
      <c r="B231" s="31">
        <v>28</v>
      </c>
      <c r="C231" s="31">
        <v>60</v>
      </c>
      <c r="D231" s="35">
        <v>0.34634813392791663</v>
      </c>
      <c r="E231" s="35">
        <v>577.5</v>
      </c>
      <c r="F231" s="31">
        <v>6.25E-2</v>
      </c>
      <c r="G231" s="31">
        <v>560</v>
      </c>
      <c r="H231" s="36">
        <v>0.13008130081300814</v>
      </c>
      <c r="I231" s="36">
        <f t="shared" si="51"/>
        <v>0.37387992425544914</v>
      </c>
      <c r="J231" s="36">
        <f t="shared" si="52"/>
        <v>0.64575317340431293</v>
      </c>
      <c r="K231" s="36">
        <f t="shared" si="53"/>
        <v>0.24896328610083654</v>
      </c>
      <c r="L231" s="36">
        <f t="shared" si="54"/>
        <v>0.59830540959151568</v>
      </c>
      <c r="M231" s="36">
        <f t="shared" si="55"/>
        <v>40.584377187409928</v>
      </c>
      <c r="N231" s="35">
        <v>39</v>
      </c>
      <c r="O231" s="31">
        <f t="shared" si="61"/>
        <v>2.5102510719849924</v>
      </c>
      <c r="P231" s="31">
        <f t="shared" si="56"/>
        <v>2.5102510719849924</v>
      </c>
      <c r="Q231" s="31">
        <f t="shared" si="57"/>
        <v>4.0625056087434039E-2</v>
      </c>
      <c r="R231" s="36">
        <f t="shared" si="58"/>
        <v>-1.5843771874099275</v>
      </c>
      <c r="S231" s="31">
        <f t="shared" si="62"/>
        <v>1</v>
      </c>
      <c r="T231" s="31">
        <f>ABS(N231-M231)/N231</f>
        <v>4.0625056087434039E-2</v>
      </c>
      <c r="U231" s="31"/>
      <c r="V231" s="31"/>
      <c r="W231" s="31"/>
      <c r="X231" s="31"/>
      <c r="Y231" s="31"/>
    </row>
    <row r="232" spans="1:25" x14ac:dyDescent="0.25">
      <c r="A232" s="31">
        <f t="shared" si="48"/>
        <v>150</v>
      </c>
      <c r="B232" s="31">
        <v>29</v>
      </c>
      <c r="C232" s="31">
        <v>42</v>
      </c>
      <c r="D232" s="35">
        <v>0.35015379180799261</v>
      </c>
      <c r="E232" s="35">
        <v>585.95000000000005</v>
      </c>
      <c r="F232" s="31">
        <v>6.25E-2</v>
      </c>
      <c r="G232" s="31">
        <v>560</v>
      </c>
      <c r="H232" s="36">
        <v>5.2845528455284556E-2</v>
      </c>
      <c r="I232" s="36">
        <f t="shared" si="51"/>
        <v>0.64402593103461614</v>
      </c>
      <c r="J232" s="36">
        <f t="shared" si="52"/>
        <v>0.74022069051552331</v>
      </c>
      <c r="K232" s="36">
        <f t="shared" si="53"/>
        <v>0.56353203355023285</v>
      </c>
      <c r="L232" s="36">
        <f t="shared" si="54"/>
        <v>0.71346367330489902</v>
      </c>
      <c r="M232" s="36">
        <f t="shared" si="55"/>
        <v>35.510097476991803</v>
      </c>
      <c r="N232" s="35">
        <v>36.799999999999997</v>
      </c>
      <c r="O232" s="31">
        <f t="shared" si="61"/>
        <v>1.6638485188629062</v>
      </c>
      <c r="P232" s="31">
        <f t="shared" si="56"/>
        <v>1.6638485188629062</v>
      </c>
      <c r="Q232" s="31">
        <f t="shared" si="57"/>
        <v>3.5051698994787897E-2</v>
      </c>
      <c r="R232" s="36">
        <f t="shared" si="58"/>
        <v>1.2899025230081946</v>
      </c>
      <c r="S232" s="31">
        <f t="shared" si="62"/>
        <v>0</v>
      </c>
      <c r="T232" s="31">
        <f>ABS(N232-M232)/N232</f>
        <v>3.5051698994787897E-2</v>
      </c>
      <c r="U232" s="31"/>
      <c r="V232" s="31"/>
      <c r="W232" s="31"/>
      <c r="X232" s="31"/>
      <c r="Y232" s="31"/>
    </row>
    <row r="233" spans="1:25" x14ac:dyDescent="0.25">
      <c r="A233" s="31">
        <f t="shared" si="48"/>
        <v>150</v>
      </c>
      <c r="B233" s="31">
        <v>29</v>
      </c>
      <c r="C233" s="31">
        <v>60</v>
      </c>
      <c r="D233" s="35">
        <v>0.35015379180799261</v>
      </c>
      <c r="E233" s="35">
        <v>585.95000000000005</v>
      </c>
      <c r="F233" s="31">
        <v>6.25E-2</v>
      </c>
      <c r="G233" s="31">
        <v>560</v>
      </c>
      <c r="H233" s="36">
        <v>0.12601626016260162</v>
      </c>
      <c r="I233" s="36">
        <f t="shared" si="51"/>
        <v>0.48993431017183503</v>
      </c>
      <c r="J233" s="36">
        <f t="shared" si="52"/>
        <v>0.68790980833474669</v>
      </c>
      <c r="K233" s="36">
        <f t="shared" si="53"/>
        <v>0.36563402441839826</v>
      </c>
      <c r="L233" s="36">
        <f t="shared" si="54"/>
        <v>0.64268090863854299</v>
      </c>
      <c r="M233" s="36">
        <f t="shared" si="55"/>
        <v>46.002898531903099</v>
      </c>
      <c r="N233" s="35">
        <v>44</v>
      </c>
      <c r="O233" s="31">
        <f t="shared" si="61"/>
        <v>4.0116025290995907</v>
      </c>
      <c r="P233" s="31">
        <f t="shared" si="56"/>
        <v>4.0116025290995907</v>
      </c>
      <c r="Q233" s="31">
        <f t="shared" si="57"/>
        <v>4.5520421179615897E-2</v>
      </c>
      <c r="R233" s="36">
        <f t="shared" si="58"/>
        <v>-2.0028985319030994</v>
      </c>
      <c r="S233" s="31">
        <f t="shared" si="62"/>
        <v>1</v>
      </c>
      <c r="T233" s="31">
        <f>ABS(N233-M233)/N233</f>
        <v>4.5520421179615897E-2</v>
      </c>
      <c r="U233" s="31"/>
      <c r="V233" s="31"/>
      <c r="W233" s="31"/>
      <c r="X233" s="31"/>
      <c r="Y233" s="31"/>
    </row>
    <row r="234" spans="1:25" x14ac:dyDescent="0.25">
      <c r="A234" s="31">
        <f t="shared" si="48"/>
        <v>151</v>
      </c>
      <c r="B234" s="31">
        <v>30</v>
      </c>
      <c r="C234" s="31">
        <v>42</v>
      </c>
      <c r="D234" s="35">
        <v>0.34967523073188989</v>
      </c>
      <c r="E234" s="35">
        <v>576.70000000000005</v>
      </c>
      <c r="F234" s="31">
        <v>6.25E-2</v>
      </c>
      <c r="G234" s="31">
        <v>560</v>
      </c>
      <c r="H234" s="36">
        <v>4.878048780487805E-2</v>
      </c>
      <c r="I234" s="36">
        <f t="shared" si="51"/>
        <v>0.45858221750854544</v>
      </c>
      <c r="J234" s="36">
        <f t="shared" si="52"/>
        <v>0.67673289558931549</v>
      </c>
      <c r="K234" s="36">
        <f t="shared" si="53"/>
        <v>0.38135187878795207</v>
      </c>
      <c r="L234" s="36">
        <f t="shared" si="54"/>
        <v>0.64852891847074412</v>
      </c>
      <c r="M234" s="36">
        <f t="shared" si="55"/>
        <v>28.201224878997152</v>
      </c>
      <c r="N234" s="35">
        <v>30.2</v>
      </c>
      <c r="O234" s="31">
        <f t="shared" si="61"/>
        <v>3.995101984339946</v>
      </c>
      <c r="P234" s="31">
        <f t="shared" si="56"/>
        <v>3.995101984339946</v>
      </c>
      <c r="Q234" s="31">
        <f t="shared" si="57"/>
        <v>6.6184606655723413E-2</v>
      </c>
      <c r="R234" s="36">
        <f t="shared" si="58"/>
        <v>1.998775121002847</v>
      </c>
      <c r="S234" s="31">
        <f t="shared" si="62"/>
        <v>0</v>
      </c>
      <c r="T234" s="31">
        <f t="shared" ref="T234:T236" si="63">ABS(N234-M234)/N234</f>
        <v>6.6184606655723413E-2</v>
      </c>
      <c r="U234" s="31"/>
      <c r="V234" s="31"/>
      <c r="W234" s="31"/>
      <c r="X234" s="31"/>
      <c r="Y234" s="31"/>
    </row>
    <row r="235" spans="1:25" x14ac:dyDescent="0.25">
      <c r="A235" s="31">
        <f t="shared" si="48"/>
        <v>152</v>
      </c>
      <c r="B235" s="31">
        <v>31</v>
      </c>
      <c r="C235" s="31">
        <v>42</v>
      </c>
      <c r="D235" s="35">
        <v>0.3490492936489808</v>
      </c>
      <c r="E235" s="35">
        <v>568.79999999999995</v>
      </c>
      <c r="F235" s="31">
        <v>6.25E-2</v>
      </c>
      <c r="G235" s="31">
        <v>560</v>
      </c>
      <c r="H235" s="36">
        <v>4.4715447154471545E-2</v>
      </c>
      <c r="I235" s="36">
        <f t="shared" si="51"/>
        <v>0.28601484535553284</v>
      </c>
      <c r="J235" s="36">
        <f t="shared" si="52"/>
        <v>0.61256662432108322</v>
      </c>
      <c r="K235" s="36">
        <f t="shared" si="53"/>
        <v>0.21220478634980949</v>
      </c>
      <c r="L235" s="36">
        <f t="shared" si="54"/>
        <v>0.58402636359633353</v>
      </c>
      <c r="M235" s="36">
        <f t="shared" si="55"/>
        <v>22.285881268920718</v>
      </c>
      <c r="N235" s="35">
        <v>25.05</v>
      </c>
      <c r="O235" s="31">
        <f t="shared" si="61"/>
        <v>7.6403523595033418</v>
      </c>
      <c r="P235" s="31">
        <f t="shared" si="56"/>
        <v>7.6403523595033418</v>
      </c>
      <c r="Q235" s="31">
        <f t="shared" si="57"/>
        <v>0.11034406112092943</v>
      </c>
      <c r="R235" s="36">
        <f t="shared" si="58"/>
        <v>2.7641187310792823</v>
      </c>
      <c r="S235" s="31">
        <f t="shared" si="62"/>
        <v>0</v>
      </c>
      <c r="T235" s="31">
        <f t="shared" si="63"/>
        <v>0.11034406112092943</v>
      </c>
      <c r="U235" s="31"/>
      <c r="V235" s="31"/>
      <c r="W235" s="31"/>
      <c r="X235" s="31"/>
      <c r="Y235" s="31"/>
    </row>
    <row r="236" spans="1:25" x14ac:dyDescent="0.25">
      <c r="A236" s="31">
        <f t="shared" si="48"/>
        <v>152</v>
      </c>
      <c r="B236" s="31">
        <v>31</v>
      </c>
      <c r="C236" s="31">
        <v>60</v>
      </c>
      <c r="D236" s="35">
        <v>0.3490492936489808</v>
      </c>
      <c r="E236" s="35">
        <v>568.79999999999995</v>
      </c>
      <c r="F236" s="31">
        <v>6.25E-2</v>
      </c>
      <c r="G236" s="31">
        <v>560</v>
      </c>
      <c r="H236" s="36">
        <v>0.11788617886178862</v>
      </c>
      <c r="I236" s="36">
        <f t="shared" si="51"/>
        <v>0.25150365146147541</v>
      </c>
      <c r="J236" s="36">
        <f t="shared" si="52"/>
        <v>0.59928763027600485</v>
      </c>
      <c r="K236" s="36">
        <f t="shared" si="53"/>
        <v>0.13165912357698423</v>
      </c>
      <c r="L236" s="36">
        <f t="shared" si="54"/>
        <v>0.5523730406769225</v>
      </c>
      <c r="M236" s="36">
        <f t="shared" si="55"/>
        <v>33.81662597670072</v>
      </c>
      <c r="N236" s="35">
        <v>40.299999999999997</v>
      </c>
      <c r="O236" s="31">
        <f t="shared" si="61"/>
        <v>42.034138725991852</v>
      </c>
      <c r="P236" s="31">
        <f t="shared" si="56"/>
        <v>42.034138725991852</v>
      </c>
      <c r="Q236" s="31">
        <f t="shared" si="57"/>
        <v>0.16087776732752548</v>
      </c>
      <c r="R236" s="36">
        <f t="shared" si="58"/>
        <v>6.4833740232992767</v>
      </c>
      <c r="S236" s="31">
        <f t="shared" si="62"/>
        <v>0</v>
      </c>
      <c r="T236" s="31">
        <f t="shared" si="63"/>
        <v>0.16087776732752548</v>
      </c>
      <c r="U236" s="31"/>
      <c r="V236" s="31"/>
      <c r="W236" s="31"/>
      <c r="X236" s="31"/>
      <c r="Y236" s="31"/>
    </row>
    <row r="237" spans="1:25" x14ac:dyDescent="0.25">
      <c r="A237" s="31">
        <f t="shared" si="48"/>
        <v>153</v>
      </c>
      <c r="B237" s="31">
        <v>32</v>
      </c>
      <c r="C237" s="31">
        <v>42</v>
      </c>
      <c r="D237" s="35">
        <v>0.34477833124337909</v>
      </c>
      <c r="E237" s="35">
        <v>578.95000000000005</v>
      </c>
      <c r="F237" s="31">
        <v>6.25E-2</v>
      </c>
      <c r="G237" s="31">
        <v>560</v>
      </c>
      <c r="H237" s="36">
        <v>4.065040650406504E-2</v>
      </c>
      <c r="I237" s="36">
        <f t="shared" si="51"/>
        <v>0.55004852000220927</v>
      </c>
      <c r="J237" s="36">
        <f t="shared" si="52"/>
        <v>0.70885695262622961</v>
      </c>
      <c r="K237" s="36">
        <f t="shared" si="53"/>
        <v>0.48053449916258706</v>
      </c>
      <c r="L237" s="36">
        <f t="shared" si="54"/>
        <v>0.68457631093832827</v>
      </c>
      <c r="M237" s="36">
        <f t="shared" si="55"/>
        <v>28.002753046040652</v>
      </c>
      <c r="N237" s="35">
        <v>29.7</v>
      </c>
      <c r="O237" s="31">
        <f t="shared" ref="O237:O238" si="64">(N237-M237)^2</f>
        <v>2.8806472227242814</v>
      </c>
      <c r="P237" s="31">
        <f t="shared" si="56"/>
        <v>2.8806472227242814</v>
      </c>
      <c r="Q237" s="31">
        <f t="shared" si="57"/>
        <v>5.7146362086173297E-2</v>
      </c>
      <c r="R237" s="36">
        <f t="shared" si="58"/>
        <v>1.6972469539593469</v>
      </c>
      <c r="S237" s="31">
        <f t="shared" si="62"/>
        <v>0</v>
      </c>
      <c r="T237" s="31">
        <f t="shared" ref="T237" si="65">ABS(N237-M237)/N237</f>
        <v>5.7146362086173297E-2</v>
      </c>
      <c r="U237" s="31"/>
      <c r="V237" s="31"/>
      <c r="W237" s="31"/>
      <c r="X237" s="31"/>
      <c r="Y237" s="31"/>
    </row>
    <row r="238" spans="1:25" x14ac:dyDescent="0.25">
      <c r="A238" s="31">
        <f t="shared" si="48"/>
        <v>153</v>
      </c>
      <c r="B238" s="31">
        <v>32</v>
      </c>
      <c r="C238" s="31">
        <v>60</v>
      </c>
      <c r="D238" s="35">
        <v>0.34477833124337909</v>
      </c>
      <c r="E238" s="35">
        <v>578.95000000000005</v>
      </c>
      <c r="F238" s="31">
        <v>6.25E-2</v>
      </c>
      <c r="G238" s="31">
        <v>560</v>
      </c>
      <c r="H238" s="36">
        <v>0.11382113821138211</v>
      </c>
      <c r="I238" s="36">
        <f t="shared" si="51"/>
        <v>0.40542087767495477</v>
      </c>
      <c r="J238" s="36">
        <f t="shared" si="52"/>
        <v>0.65741591640330921</v>
      </c>
      <c r="K238" s="36">
        <f t="shared" si="53"/>
        <v>0.28910167263461756</v>
      </c>
      <c r="L238" s="36">
        <f t="shared" si="54"/>
        <v>0.61374821317523032</v>
      </c>
      <c r="M238" s="36">
        <f t="shared" si="55"/>
        <v>39.34828252282432</v>
      </c>
      <c r="N238" s="35">
        <v>38</v>
      </c>
      <c r="O238" s="31">
        <f t="shared" si="64"/>
        <v>1.8178657613535132</v>
      </c>
      <c r="P238" s="31">
        <f t="shared" si="56"/>
        <v>1.8178657613535132</v>
      </c>
      <c r="Q238" s="31">
        <f t="shared" si="57"/>
        <v>3.5481119021692632E-2</v>
      </c>
      <c r="R238" s="36">
        <f t="shared" si="58"/>
        <v>-1.34828252282432</v>
      </c>
      <c r="S238" s="31">
        <f t="shared" si="62"/>
        <v>1</v>
      </c>
      <c r="T238" s="31">
        <f>ABS(N238-M238)/N238</f>
        <v>3.5481119021692632E-2</v>
      </c>
      <c r="U238" s="31"/>
      <c r="V238" s="31"/>
      <c r="W238" s="31"/>
      <c r="X238" s="31"/>
      <c r="Y238" s="31"/>
    </row>
    <row r="239" spans="1:25" x14ac:dyDescent="0.25">
      <c r="A239" s="31">
        <f t="shared" si="48"/>
        <v>154</v>
      </c>
      <c r="B239" s="31">
        <v>33</v>
      </c>
      <c r="C239" s="31">
        <v>42</v>
      </c>
      <c r="D239" s="35">
        <v>0.34511113349529099</v>
      </c>
      <c r="E239" s="35">
        <v>567.54999999999995</v>
      </c>
      <c r="F239" s="31">
        <v>6.25E-2</v>
      </c>
      <c r="G239" s="31">
        <v>560</v>
      </c>
      <c r="H239" s="36">
        <v>3.6585365853658534E-2</v>
      </c>
      <c r="I239" s="36">
        <f t="shared" si="51"/>
        <v>0.27052297446295304</v>
      </c>
      <c r="J239" s="36">
        <f t="shared" si="52"/>
        <v>0.60662102773542381</v>
      </c>
      <c r="K239" s="36">
        <f t="shared" si="53"/>
        <v>0.20451252782230586</v>
      </c>
      <c r="L239" s="36">
        <f t="shared" si="54"/>
        <v>0.58102349845362589</v>
      </c>
      <c r="M239" s="36">
        <f t="shared" si="55"/>
        <v>19.657748706951793</v>
      </c>
      <c r="N239" s="35">
        <v>21.5</v>
      </c>
      <c r="O239" s="31"/>
      <c r="P239" s="31">
        <f t="shared" si="56"/>
        <v>3.3938898267377913</v>
      </c>
      <c r="Q239" s="31">
        <f t="shared" si="57"/>
        <v>8.5686106653404981E-2</v>
      </c>
      <c r="R239" s="36">
        <f t="shared" ref="R239:R302" si="66">N239-M239</f>
        <v>1.8422512930482071</v>
      </c>
      <c r="S239" s="31">
        <f t="shared" ref="S239:S302" si="67">IF(R239&lt;0,1,0)</f>
        <v>0</v>
      </c>
      <c r="T239" s="31">
        <f t="shared" ref="T239:T243" si="68">ABS(N239-M239)/N239</f>
        <v>8.5686106653404981E-2</v>
      </c>
      <c r="U239" s="31"/>
      <c r="V239" s="31"/>
      <c r="W239" s="31"/>
      <c r="X239" s="31"/>
      <c r="Y239" s="31"/>
    </row>
    <row r="240" spans="1:25" x14ac:dyDescent="0.25">
      <c r="A240" s="31">
        <f t="shared" si="48"/>
        <v>154</v>
      </c>
      <c r="B240" s="31">
        <v>33</v>
      </c>
      <c r="C240" s="31">
        <v>60</v>
      </c>
      <c r="D240" s="35">
        <v>0.34511113349529099</v>
      </c>
      <c r="E240" s="35">
        <v>567.54999999999995</v>
      </c>
      <c r="F240" s="31">
        <v>6.25E-2</v>
      </c>
      <c r="G240" s="31">
        <v>560</v>
      </c>
      <c r="H240" s="36">
        <v>0.10975609756097561</v>
      </c>
      <c r="I240" s="36">
        <f t="shared" si="51"/>
        <v>0.23429619918439781</v>
      </c>
      <c r="J240" s="36">
        <f t="shared" si="52"/>
        <v>0.59262248178599974</v>
      </c>
      <c r="K240" s="36">
        <f t="shared" si="53"/>
        <v>0.1199627517724826</v>
      </c>
      <c r="L240" s="36">
        <f t="shared" si="54"/>
        <v>0.54774367270177116</v>
      </c>
      <c r="M240" s="36">
        <f t="shared" si="55"/>
        <v>31.703369643542487</v>
      </c>
      <c r="N240" s="35">
        <v>34.549999999999997</v>
      </c>
      <c r="O240" s="31"/>
      <c r="P240" s="31">
        <f t="shared" si="56"/>
        <v>8.1033043863054104</v>
      </c>
      <c r="Q240" s="31">
        <f t="shared" si="57"/>
        <v>8.2391616684732563E-2</v>
      </c>
      <c r="R240" s="36">
        <f t="shared" si="66"/>
        <v>2.8466303564575099</v>
      </c>
      <c r="S240" s="31">
        <f t="shared" si="67"/>
        <v>0</v>
      </c>
      <c r="T240" s="31">
        <f t="shared" si="68"/>
        <v>8.2391616684732563E-2</v>
      </c>
      <c r="U240" s="31"/>
      <c r="V240" s="31"/>
      <c r="W240" s="31"/>
      <c r="X240" s="31"/>
      <c r="Y240" s="31"/>
    </row>
    <row r="241" spans="1:25" x14ac:dyDescent="0.25">
      <c r="A241" s="31">
        <f t="shared" si="48"/>
        <v>155</v>
      </c>
      <c r="B241" s="31">
        <v>34</v>
      </c>
      <c r="C241" s="31">
        <v>42</v>
      </c>
      <c r="D241" s="35">
        <v>0.34595598097301061</v>
      </c>
      <c r="E241" s="35">
        <v>580.15</v>
      </c>
      <c r="F241" s="31">
        <v>6.25E-2</v>
      </c>
      <c r="G241" s="31">
        <v>560</v>
      </c>
      <c r="H241" s="36">
        <v>3.2520325203252036E-2</v>
      </c>
      <c r="I241" s="36">
        <f t="shared" si="51"/>
        <v>0.63039022768125463</v>
      </c>
      <c r="J241" s="36">
        <f t="shared" si="52"/>
        <v>0.73578034853371488</v>
      </c>
      <c r="K241" s="36">
        <f t="shared" si="53"/>
        <v>0.56800262708626514</v>
      </c>
      <c r="L241" s="36">
        <f t="shared" si="54"/>
        <v>0.71498340795374349</v>
      </c>
      <c r="M241" s="36">
        <f t="shared" si="55"/>
        <v>27.28523652592105</v>
      </c>
      <c r="N241" s="35">
        <v>28.25</v>
      </c>
      <c r="O241" s="31"/>
      <c r="P241" s="31">
        <f t="shared" si="56"/>
        <v>0.93076856091688465</v>
      </c>
      <c r="Q241" s="31">
        <f t="shared" si="57"/>
        <v>3.4150919436423004E-2</v>
      </c>
      <c r="R241" s="36">
        <f t="shared" si="66"/>
        <v>0.96476347407894991</v>
      </c>
      <c r="S241" s="31">
        <f t="shared" si="67"/>
        <v>0</v>
      </c>
      <c r="T241" s="31">
        <f t="shared" si="68"/>
        <v>3.4150919436423004E-2</v>
      </c>
      <c r="U241" s="31"/>
      <c r="V241" s="31"/>
      <c r="W241" s="31"/>
      <c r="X241" s="31"/>
      <c r="Y241" s="31"/>
    </row>
    <row r="242" spans="1:25" x14ac:dyDescent="0.25">
      <c r="A242" s="31">
        <f t="shared" si="48"/>
        <v>155</v>
      </c>
      <c r="B242" s="31">
        <v>34</v>
      </c>
      <c r="C242" s="31">
        <v>60</v>
      </c>
      <c r="D242" s="35">
        <v>0.34595598097301061</v>
      </c>
      <c r="E242" s="35">
        <v>580.15</v>
      </c>
      <c r="F242" s="31">
        <v>6.25E-2</v>
      </c>
      <c r="G242" s="31">
        <v>560</v>
      </c>
      <c r="H242" s="36">
        <v>0.10569105691056911</v>
      </c>
      <c r="I242" s="36">
        <f t="shared" si="51"/>
        <v>0.42927074256150732</v>
      </c>
      <c r="J242" s="36">
        <f t="shared" si="52"/>
        <v>0.66613689698795175</v>
      </c>
      <c r="K242" s="36">
        <f t="shared" si="53"/>
        <v>0.31679989611230608</v>
      </c>
      <c r="L242" s="36">
        <f t="shared" si="54"/>
        <v>0.62430227847884467</v>
      </c>
      <c r="M242" s="36">
        <f t="shared" si="55"/>
        <v>39.151844847144162</v>
      </c>
      <c r="N242" s="35">
        <v>39.4</v>
      </c>
      <c r="O242" s="31"/>
      <c r="P242" s="31">
        <f t="shared" si="56"/>
        <v>6.1580979888903827E-2</v>
      </c>
      <c r="Q242" s="31">
        <f t="shared" si="57"/>
        <v>6.2983541333968785E-3</v>
      </c>
      <c r="R242" s="36">
        <f t="shared" si="66"/>
        <v>0.248155152855837</v>
      </c>
      <c r="S242" s="31">
        <f t="shared" si="67"/>
        <v>0</v>
      </c>
      <c r="T242" s="31">
        <f t="shared" si="68"/>
        <v>6.2983541333968785E-3</v>
      </c>
      <c r="U242" s="31"/>
      <c r="V242" s="31"/>
      <c r="W242" s="31"/>
      <c r="X242" s="31"/>
      <c r="Y242" s="31"/>
    </row>
    <row r="243" spans="1:25" x14ac:dyDescent="0.25">
      <c r="A243" s="31">
        <f t="shared" ref="A243:A272" si="69">$A$177+B243</f>
        <v>156</v>
      </c>
      <c r="B243" s="31">
        <v>35</v>
      </c>
      <c r="C243" s="31">
        <v>42</v>
      </c>
      <c r="D243" s="35">
        <v>0.34635884613317669</v>
      </c>
      <c r="E243" s="35">
        <v>599.4</v>
      </c>
      <c r="F243" s="31">
        <v>6.25E-2</v>
      </c>
      <c r="G243" s="31">
        <v>560</v>
      </c>
      <c r="H243" s="36">
        <v>2.8455284552845527E-2</v>
      </c>
      <c r="I243" s="36">
        <f t="shared" si="51"/>
        <v>1.2233829974313568</v>
      </c>
      <c r="J243" s="36">
        <f t="shared" si="52"/>
        <v>0.88940746392027425</v>
      </c>
      <c r="K243" s="36">
        <f t="shared" si="53"/>
        <v>1.1649567826869329</v>
      </c>
      <c r="L243" s="36">
        <f t="shared" si="54"/>
        <v>0.87798175654116861</v>
      </c>
      <c r="M243" s="36">
        <f t="shared" si="55"/>
        <v>42.314685844544897</v>
      </c>
      <c r="N243" s="35">
        <v>42.45</v>
      </c>
      <c r="O243" s="31"/>
      <c r="P243" s="31">
        <f t="shared" si="56"/>
        <v>1.8309920666528548E-2</v>
      </c>
      <c r="Q243" s="31">
        <f t="shared" si="57"/>
        <v>3.1876126137834115E-3</v>
      </c>
      <c r="R243" s="36">
        <f t="shared" si="66"/>
        <v>0.13531415545510583</v>
      </c>
      <c r="S243" s="31">
        <f t="shared" si="67"/>
        <v>0</v>
      </c>
      <c r="T243" s="31">
        <f t="shared" si="68"/>
        <v>3.1876126137834115E-3</v>
      </c>
      <c r="U243" s="31"/>
      <c r="V243" s="31"/>
      <c r="W243" s="31"/>
      <c r="X243" s="31"/>
      <c r="Y243" s="31"/>
    </row>
    <row r="244" spans="1:25" x14ac:dyDescent="0.25">
      <c r="A244" s="31">
        <f t="shared" si="69"/>
        <v>156</v>
      </c>
      <c r="B244" s="31">
        <v>35</v>
      </c>
      <c r="C244" s="31">
        <v>60</v>
      </c>
      <c r="D244" s="35">
        <v>0.34635884613317669</v>
      </c>
      <c r="E244" s="35">
        <v>599.4</v>
      </c>
      <c r="F244" s="31">
        <v>6.25E-2</v>
      </c>
      <c r="G244" s="31">
        <v>560</v>
      </c>
      <c r="H244" s="36">
        <v>0.1016260162601626</v>
      </c>
      <c r="I244" s="36">
        <f t="shared" si="51"/>
        <v>0.72852085183269955</v>
      </c>
      <c r="J244" s="36">
        <f t="shared" si="52"/>
        <v>0.76685259548609086</v>
      </c>
      <c r="K244" s="36">
        <f t="shared" si="53"/>
        <v>0.61810568450369885</v>
      </c>
      <c r="L244" s="36">
        <f t="shared" si="54"/>
        <v>0.73174716229412762</v>
      </c>
      <c r="M244" s="36">
        <f t="shared" si="55"/>
        <v>52.467545661386396</v>
      </c>
      <c r="N244" s="35">
        <v>50.4</v>
      </c>
      <c r="O244" s="31"/>
      <c r="P244" s="31">
        <f t="shared" si="56"/>
        <v>4.2747450619177148</v>
      </c>
      <c r="Q244" s="31">
        <f t="shared" si="57"/>
        <v>4.1022731376714229E-2</v>
      </c>
      <c r="R244" s="36">
        <f t="shared" si="66"/>
        <v>-2.0675456613863972</v>
      </c>
      <c r="S244" s="31">
        <f t="shared" si="67"/>
        <v>1</v>
      </c>
      <c r="T244" s="31"/>
      <c r="U244" s="31"/>
      <c r="V244" s="31"/>
      <c r="W244" s="31"/>
      <c r="X244" s="31"/>
      <c r="Y244" s="31"/>
    </row>
    <row r="245" spans="1:25" x14ac:dyDescent="0.25">
      <c r="A245" s="31">
        <f t="shared" si="69"/>
        <v>157</v>
      </c>
      <c r="B245" s="31">
        <v>36</v>
      </c>
      <c r="C245" s="31">
        <v>42</v>
      </c>
      <c r="D245" s="35">
        <v>0.33751449266986172</v>
      </c>
      <c r="E245" s="35">
        <v>582.15</v>
      </c>
      <c r="F245" s="31">
        <v>6.25E-2</v>
      </c>
      <c r="G245" s="31">
        <v>560</v>
      </c>
      <c r="H245" s="36">
        <v>2.4390243902439025E-2</v>
      </c>
      <c r="I245" s="36">
        <f t="shared" si="51"/>
        <v>0.79120194438373692</v>
      </c>
      <c r="J245" s="36">
        <f t="shared" si="52"/>
        <v>0.78558692147705012</v>
      </c>
      <c r="K245" s="36">
        <f t="shared" si="53"/>
        <v>0.73849103637156022</v>
      </c>
      <c r="L245" s="36">
        <f t="shared" si="54"/>
        <v>0.76989194392027072</v>
      </c>
      <c r="M245" s="36">
        <f t="shared" si="55"/>
        <v>26.846661893571763</v>
      </c>
      <c r="N245" s="35">
        <v>28.1</v>
      </c>
      <c r="O245" s="31">
        <f t="shared" ref="O245:O308" si="70">(N245-M245)^2</f>
        <v>1.5708564090251214</v>
      </c>
      <c r="P245" s="31">
        <f t="shared" si="56"/>
        <v>1.5708564090251214</v>
      </c>
      <c r="Q245" s="31">
        <f t="shared" si="57"/>
        <v>4.4602779588193524E-2</v>
      </c>
      <c r="R245" s="36">
        <f t="shared" si="66"/>
        <v>1.2533381064282381</v>
      </c>
      <c r="S245" s="31">
        <f t="shared" si="67"/>
        <v>0</v>
      </c>
      <c r="T245" s="31">
        <f t="shared" ref="T245:T247" si="71">ABS(N245-M245)/N245</f>
        <v>4.4602779588193524E-2</v>
      </c>
      <c r="U245" s="31"/>
      <c r="V245" s="31"/>
      <c r="W245" s="31"/>
      <c r="X245" s="31"/>
      <c r="Y245" s="31"/>
    </row>
    <row r="246" spans="1:25" x14ac:dyDescent="0.25">
      <c r="A246" s="31">
        <f t="shared" si="69"/>
        <v>157</v>
      </c>
      <c r="B246" s="31">
        <v>36</v>
      </c>
      <c r="C246" s="31">
        <v>60</v>
      </c>
      <c r="D246" s="35">
        <v>0.33751449266986172</v>
      </c>
      <c r="E246" s="35">
        <v>582.15</v>
      </c>
      <c r="F246" s="31">
        <v>6.25E-2</v>
      </c>
      <c r="G246" s="31">
        <v>560</v>
      </c>
      <c r="H246" s="36">
        <v>9.7560975609756101E-2</v>
      </c>
      <c r="I246" s="36">
        <f t="shared" si="51"/>
        <v>0.47851389094570912</v>
      </c>
      <c r="J246" s="36">
        <f t="shared" si="52"/>
        <v>0.68385775507566104</v>
      </c>
      <c r="K246" s="36">
        <f t="shared" si="53"/>
        <v>0.37309207492135577</v>
      </c>
      <c r="L246" s="36">
        <f t="shared" si="54"/>
        <v>0.64546004158011261</v>
      </c>
      <c r="M246" s="36">
        <f t="shared" si="55"/>
        <v>38.847472824951581</v>
      </c>
      <c r="N246" s="35">
        <v>38.9</v>
      </c>
      <c r="O246" s="31">
        <f t="shared" si="70"/>
        <v>2.7591041185671436E-3</v>
      </c>
      <c r="P246" s="31">
        <f t="shared" si="56"/>
        <v>2.7591041185671436E-3</v>
      </c>
      <c r="Q246" s="31">
        <f t="shared" si="57"/>
        <v>1.3503129832498195E-3</v>
      </c>
      <c r="R246" s="36">
        <f t="shared" si="66"/>
        <v>5.2527175048417973E-2</v>
      </c>
      <c r="S246" s="31">
        <f t="shared" si="67"/>
        <v>0</v>
      </c>
      <c r="T246" s="31">
        <f t="shared" si="71"/>
        <v>1.3503129832498195E-3</v>
      </c>
      <c r="U246" s="31"/>
      <c r="V246" s="31"/>
      <c r="W246" s="31"/>
      <c r="X246" s="31"/>
      <c r="Y246" s="31"/>
    </row>
    <row r="247" spans="1:25" x14ac:dyDescent="0.25">
      <c r="A247" s="31">
        <f t="shared" si="69"/>
        <v>158</v>
      </c>
      <c r="B247" s="31">
        <v>37</v>
      </c>
      <c r="C247" s="31">
        <v>42</v>
      </c>
      <c r="D247" s="35">
        <v>0.34072245123871836</v>
      </c>
      <c r="E247" s="35">
        <v>571.65</v>
      </c>
      <c r="F247" s="31">
        <v>6.25E-2</v>
      </c>
      <c r="G247" s="31">
        <v>560</v>
      </c>
      <c r="H247" s="36">
        <v>2.032520325203252E-2</v>
      </c>
      <c r="I247" s="36">
        <f t="shared" si="51"/>
        <v>0.47431736633304211</v>
      </c>
      <c r="J247" s="36">
        <f t="shared" si="52"/>
        <v>0.68236319532318823</v>
      </c>
      <c r="K247" s="36">
        <f t="shared" si="53"/>
        <v>0.42574176337427966</v>
      </c>
      <c r="L247" s="36">
        <f t="shared" si="54"/>
        <v>0.66485198671219004</v>
      </c>
      <c r="M247" s="36">
        <f t="shared" si="55"/>
        <v>18.228471577599805</v>
      </c>
      <c r="N247" s="35">
        <v>18.45</v>
      </c>
      <c r="O247" s="31">
        <f t="shared" si="70"/>
        <v>4.9074841931118822E-2</v>
      </c>
      <c r="P247" s="31">
        <f t="shared" si="56"/>
        <v>4.9074841931118822E-2</v>
      </c>
      <c r="Q247" s="31">
        <f t="shared" si="57"/>
        <v>1.2006960563696158E-2</v>
      </c>
      <c r="R247" s="36">
        <f t="shared" si="66"/>
        <v>0.2215284224001941</v>
      </c>
      <c r="S247" s="31">
        <f t="shared" si="67"/>
        <v>0</v>
      </c>
      <c r="T247" s="31">
        <f t="shared" si="71"/>
        <v>1.2006960563696158E-2</v>
      </c>
      <c r="U247" s="31"/>
      <c r="V247" s="31"/>
      <c r="W247" s="31"/>
      <c r="X247" s="31"/>
      <c r="Y247" s="31"/>
    </row>
    <row r="248" spans="1:25" x14ac:dyDescent="0.25">
      <c r="A248" s="31">
        <f t="shared" si="69"/>
        <v>158</v>
      </c>
      <c r="B248" s="31">
        <v>37</v>
      </c>
      <c r="C248" s="31">
        <v>60</v>
      </c>
      <c r="D248" s="35">
        <v>0.34072245123871836</v>
      </c>
      <c r="E248" s="35">
        <v>571.65</v>
      </c>
      <c r="F248" s="31">
        <v>6.25E-2</v>
      </c>
      <c r="G248" s="31">
        <v>560</v>
      </c>
      <c r="H248" s="36">
        <v>9.3495934959349589E-2</v>
      </c>
      <c r="I248" s="36">
        <f t="shared" si="51"/>
        <v>0.30581442758858762</v>
      </c>
      <c r="J248" s="36">
        <f t="shared" si="52"/>
        <v>0.62012702860138402</v>
      </c>
      <c r="K248" s="36">
        <f t="shared" si="53"/>
        <v>0.20163136594748526</v>
      </c>
      <c r="L248" s="36">
        <f t="shared" si="54"/>
        <v>0.57989753883215589</v>
      </c>
      <c r="M248" s="36">
        <f t="shared" si="55"/>
        <v>31.645092724867311</v>
      </c>
      <c r="N248" s="35">
        <v>31.5</v>
      </c>
      <c r="O248" s="31">
        <f t="shared" si="70"/>
        <v>2.1051898809421227E-2</v>
      </c>
      <c r="P248" s="31">
        <f t="shared" si="56"/>
        <v>2.1051898809421227E-2</v>
      </c>
      <c r="Q248" s="31">
        <f t="shared" si="57"/>
        <v>4.6061182497559071E-3</v>
      </c>
      <c r="R248" s="36">
        <f t="shared" si="66"/>
        <v>-0.14509272486731106</v>
      </c>
      <c r="S248" s="31">
        <f t="shared" si="67"/>
        <v>1</v>
      </c>
      <c r="T248" s="31">
        <f>ABS(N248-M248)/N248</f>
        <v>4.6061182497559071E-3</v>
      </c>
      <c r="U248" s="31"/>
      <c r="V248" s="31"/>
      <c r="W248" s="31"/>
      <c r="X248" s="31"/>
      <c r="Y248" s="31"/>
    </row>
    <row r="249" spans="1:25" x14ac:dyDescent="0.25">
      <c r="A249" s="31">
        <f t="shared" si="69"/>
        <v>159</v>
      </c>
      <c r="B249" s="31">
        <v>38</v>
      </c>
      <c r="C249" s="31">
        <v>42</v>
      </c>
      <c r="D249" s="35">
        <v>0.34239823896239724</v>
      </c>
      <c r="E249" s="35">
        <v>575.6</v>
      </c>
      <c r="F249" s="31">
        <v>6.25E-2</v>
      </c>
      <c r="G249" s="31">
        <v>560</v>
      </c>
      <c r="H249" s="36">
        <v>1.6260162601626018E-2</v>
      </c>
      <c r="I249" s="36">
        <f t="shared" si="51"/>
        <v>0.67441365915080986</v>
      </c>
      <c r="J249" s="36">
        <f t="shared" si="52"/>
        <v>0.74997581942794489</v>
      </c>
      <c r="K249" s="36">
        <f t="shared" si="53"/>
        <v>0.63075263039954577</v>
      </c>
      <c r="L249" s="36">
        <f t="shared" si="54"/>
        <v>0.73589885972233848</v>
      </c>
      <c r="M249" s="36">
        <f t="shared" si="55"/>
        <v>20.001311712369613</v>
      </c>
      <c r="N249" s="35">
        <v>20.5</v>
      </c>
      <c r="O249" s="31">
        <f t="shared" si="70"/>
        <v>0.24869000821972723</v>
      </c>
      <c r="P249" s="31">
        <f t="shared" si="56"/>
        <v>0.24869000821972723</v>
      </c>
      <c r="Q249" s="31">
        <f t="shared" si="57"/>
        <v>2.4326257933189592E-2</v>
      </c>
      <c r="R249" s="36">
        <f t="shared" si="66"/>
        <v>0.49868828763038664</v>
      </c>
      <c r="S249" s="31">
        <f t="shared" si="67"/>
        <v>0</v>
      </c>
      <c r="T249" s="31">
        <f t="shared" ref="T249" si="72">ABS(N249-M249)/N249</f>
        <v>2.4326257933189592E-2</v>
      </c>
      <c r="U249" s="31"/>
      <c r="V249" s="31"/>
      <c r="W249" s="31"/>
      <c r="X249" s="31"/>
      <c r="Y249" s="31"/>
    </row>
    <row r="250" spans="1:25" x14ac:dyDescent="0.25">
      <c r="A250" s="31">
        <f t="shared" si="69"/>
        <v>159</v>
      </c>
      <c r="B250" s="31">
        <v>38</v>
      </c>
      <c r="C250" s="31">
        <v>60</v>
      </c>
      <c r="D250" s="35">
        <v>0.34239823896239724</v>
      </c>
      <c r="E250" s="35">
        <v>575.6</v>
      </c>
      <c r="F250" s="31">
        <v>6.25E-2</v>
      </c>
      <c r="G250" s="31">
        <v>560</v>
      </c>
      <c r="H250" s="36">
        <v>8.943089430894309E-2</v>
      </c>
      <c r="I250" s="36">
        <f t="shared" si="51"/>
        <v>0.37412188730550805</v>
      </c>
      <c r="J250" s="36">
        <f t="shared" si="52"/>
        <v>0.64584318226834503</v>
      </c>
      <c r="K250" s="36">
        <f t="shared" si="53"/>
        <v>0.27172769863299145</v>
      </c>
      <c r="L250" s="36">
        <f t="shared" si="54"/>
        <v>0.60708429903926742</v>
      </c>
      <c r="M250" s="36">
        <f t="shared" si="55"/>
        <v>33.675050761513489</v>
      </c>
      <c r="N250" s="35">
        <v>33.5</v>
      </c>
      <c r="O250" s="31">
        <f t="shared" si="70"/>
        <v>3.064276910645251E-2</v>
      </c>
      <c r="P250" s="31">
        <f t="shared" si="56"/>
        <v>3.064276910645251E-2</v>
      </c>
      <c r="Q250" s="31">
        <f t="shared" si="57"/>
        <v>5.2253958660743076E-3</v>
      </c>
      <c r="R250" s="36">
        <f t="shared" si="66"/>
        <v>-0.17505076151348931</v>
      </c>
      <c r="S250" s="31">
        <f t="shared" si="67"/>
        <v>1</v>
      </c>
      <c r="T250" s="31">
        <f>ABS(N250-M250)/N250</f>
        <v>5.2253958660743076E-3</v>
      </c>
      <c r="U250" s="31"/>
      <c r="V250" s="31"/>
      <c r="W250" s="31"/>
      <c r="X250" s="31"/>
      <c r="Y250" s="31"/>
    </row>
    <row r="251" spans="1:25" x14ac:dyDescent="0.25">
      <c r="A251" s="31">
        <f t="shared" si="69"/>
        <v>160</v>
      </c>
      <c r="B251" s="31">
        <v>39</v>
      </c>
      <c r="C251" s="31">
        <v>42</v>
      </c>
      <c r="D251" s="35">
        <v>0.34321325566255301</v>
      </c>
      <c r="E251" s="35">
        <v>581.20000000000005</v>
      </c>
      <c r="F251" s="31">
        <v>6.25E-2</v>
      </c>
      <c r="G251" s="31">
        <v>560</v>
      </c>
      <c r="H251" s="36">
        <v>1.2195121951219513E-2</v>
      </c>
      <c r="I251" s="36">
        <f t="shared" si="51"/>
        <v>1.0194462625933893</v>
      </c>
      <c r="J251" s="36">
        <f t="shared" si="52"/>
        <v>0.84600442371244799</v>
      </c>
      <c r="K251" s="36">
        <f t="shared" si="53"/>
        <v>0.98154469900145713</v>
      </c>
      <c r="L251" s="36">
        <f t="shared" si="54"/>
        <v>0.83683789847371237</v>
      </c>
      <c r="M251" s="36">
        <f t="shared" si="55"/>
        <v>23.425598735799099</v>
      </c>
      <c r="N251" s="35">
        <v>23.45</v>
      </c>
      <c r="O251" s="31">
        <f t="shared" si="70"/>
        <v>5.9542169460214268E-4</v>
      </c>
      <c r="P251" s="31">
        <f t="shared" si="56"/>
        <v>5.9542169460214268E-4</v>
      </c>
      <c r="Q251" s="31">
        <f t="shared" si="57"/>
        <v>1.0405656375650485E-3</v>
      </c>
      <c r="R251" s="36">
        <f t="shared" si="66"/>
        <v>2.4401264200900386E-2</v>
      </c>
      <c r="S251" s="31">
        <f t="shared" si="67"/>
        <v>0</v>
      </c>
      <c r="T251" s="31">
        <f t="shared" ref="T251" si="73">ABS(N251-M251)/N251</f>
        <v>1.0405656375650485E-3</v>
      </c>
      <c r="U251" s="31"/>
      <c r="V251" s="31"/>
      <c r="W251" s="31"/>
      <c r="X251" s="31"/>
      <c r="Y251" s="31"/>
    </row>
    <row r="252" spans="1:25" x14ac:dyDescent="0.25">
      <c r="A252" s="31">
        <f t="shared" si="69"/>
        <v>160</v>
      </c>
      <c r="B252" s="31">
        <v>39</v>
      </c>
      <c r="C252" s="31">
        <v>60</v>
      </c>
      <c r="D252" s="35">
        <v>0.34321325566255301</v>
      </c>
      <c r="E252" s="35">
        <v>581.20000000000005</v>
      </c>
      <c r="F252" s="31">
        <v>6.25E-2</v>
      </c>
      <c r="G252" s="31">
        <v>560</v>
      </c>
      <c r="H252" s="36">
        <v>8.5365853658536592E-2</v>
      </c>
      <c r="I252" s="36">
        <f t="shared" si="51"/>
        <v>0.47389567781601216</v>
      </c>
      <c r="J252" s="36">
        <f t="shared" si="52"/>
        <v>0.68221284923454151</v>
      </c>
      <c r="K252" s="36">
        <f t="shared" si="53"/>
        <v>0.37361756625125958</v>
      </c>
      <c r="L252" s="36">
        <f t="shared" si="54"/>
        <v>0.64565556853318307</v>
      </c>
      <c r="M252" s="36">
        <f t="shared" si="55"/>
        <v>36.858945385762638</v>
      </c>
      <c r="N252" s="35">
        <v>36.799999999999997</v>
      </c>
      <c r="O252" s="31">
        <f t="shared" si="70"/>
        <v>3.4745585027065565E-3</v>
      </c>
      <c r="P252" s="31">
        <f t="shared" si="56"/>
        <v>3.4745585027065565E-3</v>
      </c>
      <c r="Q252" s="31">
        <f t="shared" si="57"/>
        <v>1.6017767870282872E-3</v>
      </c>
      <c r="R252" s="36">
        <f t="shared" si="66"/>
        <v>-5.8945385762640967E-2</v>
      </c>
      <c r="S252" s="31">
        <f t="shared" si="67"/>
        <v>1</v>
      </c>
      <c r="T252" s="31">
        <f t="shared" ref="T252:T267" si="74">ABS(N252-M252)/N252</f>
        <v>1.6017767870282872E-3</v>
      </c>
      <c r="U252" s="31"/>
      <c r="V252" s="31"/>
      <c r="W252" s="31"/>
      <c r="X252" s="31"/>
      <c r="Y252" s="31"/>
    </row>
    <row r="253" spans="1:25" x14ac:dyDescent="0.25">
      <c r="A253" s="31">
        <f t="shared" si="69"/>
        <v>161</v>
      </c>
      <c r="B253" s="31">
        <v>40</v>
      </c>
      <c r="C253" s="31">
        <v>42</v>
      </c>
      <c r="D253" s="35">
        <v>0.33201742024165121</v>
      </c>
      <c r="E253" s="35">
        <v>590.35</v>
      </c>
      <c r="F253" s="31">
        <v>6.25E-2</v>
      </c>
      <c r="G253" s="31">
        <v>560</v>
      </c>
      <c r="H253" s="36">
        <v>8.130081300813009E-3</v>
      </c>
      <c r="I253" s="36">
        <f t="shared" si="51"/>
        <v>1.7949372047471588</v>
      </c>
      <c r="J253" s="36">
        <f t="shared" si="52"/>
        <v>0.96366814729658401</v>
      </c>
      <c r="K253" s="36">
        <f t="shared" si="53"/>
        <v>1.7650002021459075</v>
      </c>
      <c r="L253" s="36">
        <f t="shared" si="54"/>
        <v>0.96121813413027668</v>
      </c>
      <c r="M253" s="36">
        <f t="shared" si="55"/>
        <v>30.89278351939447</v>
      </c>
      <c r="N253" s="35">
        <v>29.9</v>
      </c>
      <c r="O253" s="31">
        <f t="shared" si="70"/>
        <v>0.9856191163812732</v>
      </c>
      <c r="P253" s="31">
        <f t="shared" si="56"/>
        <v>0.9856191163812732</v>
      </c>
      <c r="Q253" s="31">
        <f t="shared" si="57"/>
        <v>3.3203462187106077E-2</v>
      </c>
      <c r="R253" s="36">
        <f t="shared" si="66"/>
        <v>-0.99278351939447163</v>
      </c>
      <c r="S253" s="31">
        <f t="shared" si="67"/>
        <v>1</v>
      </c>
      <c r="T253" s="31">
        <f t="shared" si="74"/>
        <v>3.3203462187106077E-2</v>
      </c>
      <c r="U253" s="31"/>
      <c r="V253" s="31"/>
      <c r="W253" s="31"/>
      <c r="X253" s="31"/>
      <c r="Y253" s="31"/>
    </row>
    <row r="254" spans="1:25" x14ac:dyDescent="0.25">
      <c r="A254" s="31">
        <f t="shared" si="69"/>
        <v>161</v>
      </c>
      <c r="B254" s="31">
        <v>40</v>
      </c>
      <c r="C254" s="31">
        <v>60</v>
      </c>
      <c r="D254" s="35">
        <v>0.33201742024165121</v>
      </c>
      <c r="E254" s="35">
        <v>590.35</v>
      </c>
      <c r="F254" s="31">
        <v>6.25E-2</v>
      </c>
      <c r="G254" s="31">
        <v>560</v>
      </c>
      <c r="H254" s="36">
        <v>8.1300813008130079E-2</v>
      </c>
      <c r="I254" s="36">
        <f t="shared" si="51"/>
        <v>0.6585169763621419</v>
      </c>
      <c r="J254" s="36">
        <f t="shared" si="52"/>
        <v>0.74489700394243341</v>
      </c>
      <c r="K254" s="36">
        <f t="shared" si="53"/>
        <v>0.56384786182380231</v>
      </c>
      <c r="L254" s="36">
        <f t="shared" si="54"/>
        <v>0.71357116213253491</v>
      </c>
      <c r="M254" s="36">
        <f t="shared" si="55"/>
        <v>42.175432498818793</v>
      </c>
      <c r="N254" s="35">
        <v>42</v>
      </c>
      <c r="O254" s="31">
        <f t="shared" si="70"/>
        <v>3.0776561641805873E-2</v>
      </c>
      <c r="P254" s="31">
        <f t="shared" si="56"/>
        <v>3.0776561641805873E-2</v>
      </c>
      <c r="Q254" s="31">
        <f t="shared" si="57"/>
        <v>4.1769642575903137E-3</v>
      </c>
      <c r="R254" s="36">
        <f t="shared" si="66"/>
        <v>-0.17543249881879319</v>
      </c>
      <c r="S254" s="31">
        <f t="shared" si="67"/>
        <v>1</v>
      </c>
      <c r="T254" s="31">
        <f t="shared" si="74"/>
        <v>4.1769642575903137E-3</v>
      </c>
      <c r="U254" s="31"/>
      <c r="V254" s="31"/>
      <c r="W254" s="31"/>
      <c r="X254" s="31"/>
      <c r="Y254" s="31"/>
    </row>
    <row r="255" spans="1:25" x14ac:dyDescent="0.25">
      <c r="A255" s="31">
        <f t="shared" si="69"/>
        <v>162</v>
      </c>
      <c r="B255" s="31">
        <v>41</v>
      </c>
      <c r="C255" s="31">
        <v>42</v>
      </c>
      <c r="D255" s="35">
        <v>0.33230537711932145</v>
      </c>
      <c r="E255" s="35">
        <v>594.20000000000005</v>
      </c>
      <c r="F255" s="31">
        <v>6.25E-2</v>
      </c>
      <c r="G255" s="31">
        <v>560</v>
      </c>
      <c r="H255" s="36">
        <v>4.0650406504065045E-3</v>
      </c>
      <c r="I255" s="36">
        <f t="shared" si="51"/>
        <v>2.8204862045036623</v>
      </c>
      <c r="J255" s="36">
        <f t="shared" si="52"/>
        <v>0.99760245323896313</v>
      </c>
      <c r="K255" s="36">
        <f t="shared" si="53"/>
        <v>2.7992991874959614</v>
      </c>
      <c r="L255" s="36">
        <f t="shared" si="54"/>
        <v>0.99743931697640809</v>
      </c>
      <c r="M255" s="36">
        <f t="shared" si="55"/>
        <v>34.351254279822342</v>
      </c>
      <c r="N255" s="35">
        <v>33.25</v>
      </c>
      <c r="O255" s="31">
        <f t="shared" si="70"/>
        <v>1.2127609888270254</v>
      </c>
      <c r="P255" s="31">
        <f t="shared" si="56"/>
        <v>1.2127609888270254</v>
      </c>
      <c r="Q255" s="31">
        <f t="shared" si="57"/>
        <v>3.3120429468341116E-2</v>
      </c>
      <c r="R255" s="36">
        <f t="shared" si="66"/>
        <v>-1.1012542798223421</v>
      </c>
      <c r="S255" s="31">
        <f t="shared" si="67"/>
        <v>1</v>
      </c>
      <c r="T255" s="31">
        <f t="shared" si="74"/>
        <v>3.3120429468341116E-2</v>
      </c>
      <c r="U255" s="31"/>
      <c r="V255" s="31"/>
      <c r="W255" s="31"/>
      <c r="X255" s="31"/>
      <c r="Y255" s="31"/>
    </row>
    <row r="256" spans="1:25" x14ac:dyDescent="0.25">
      <c r="A256" s="31">
        <f t="shared" si="69"/>
        <v>162</v>
      </c>
      <c r="B256" s="31">
        <v>41</v>
      </c>
      <c r="C256" s="31">
        <v>60</v>
      </c>
      <c r="D256" s="35">
        <v>0.33230537711932145</v>
      </c>
      <c r="E256" s="35">
        <v>594.20000000000005</v>
      </c>
      <c r="F256" s="31">
        <v>6.25E-2</v>
      </c>
      <c r="G256" s="31">
        <v>560</v>
      </c>
      <c r="H256" s="36">
        <v>7.7235772357723581E-2</v>
      </c>
      <c r="I256" s="36">
        <f t="shared" si="51"/>
        <v>0.74032850640762948</v>
      </c>
      <c r="J256" s="36">
        <f t="shared" si="52"/>
        <v>0.77044965604406068</v>
      </c>
      <c r="K256" s="36">
        <f t="shared" si="53"/>
        <v>0.64797644035598334</v>
      </c>
      <c r="L256" s="36">
        <f t="shared" si="54"/>
        <v>0.74149990580476</v>
      </c>
      <c r="M256" s="36">
        <f t="shared" si="55"/>
        <v>44.56086927030799</v>
      </c>
      <c r="N256" s="35">
        <v>48</v>
      </c>
      <c r="O256" s="31">
        <f t="shared" si="70"/>
        <v>11.8276201759119</v>
      </c>
      <c r="P256" s="31">
        <f t="shared" si="56"/>
        <v>11.8276201759119</v>
      </c>
      <c r="Q256" s="31">
        <f t="shared" si="57"/>
        <v>7.1648556868583554E-2</v>
      </c>
      <c r="R256" s="36">
        <f t="shared" si="66"/>
        <v>3.4391307296920104</v>
      </c>
      <c r="S256" s="31">
        <f t="shared" si="67"/>
        <v>0</v>
      </c>
      <c r="T256" s="31">
        <f t="shared" si="74"/>
        <v>7.1648556868583554E-2</v>
      </c>
      <c r="U256" s="31"/>
      <c r="V256" s="31"/>
      <c r="W256" s="31"/>
      <c r="X256" s="31"/>
      <c r="Y256" s="31"/>
    </row>
    <row r="257" spans="1:25" x14ac:dyDescent="0.25">
      <c r="A257" s="31">
        <f t="shared" si="69"/>
        <v>163</v>
      </c>
      <c r="B257" s="31">
        <v>42</v>
      </c>
      <c r="C257" s="31">
        <v>60</v>
      </c>
      <c r="D257" s="35">
        <v>0.33276088918179936</v>
      </c>
      <c r="E257" s="35">
        <v>608.35</v>
      </c>
      <c r="F257" s="31">
        <v>6.25E-2</v>
      </c>
      <c r="G257" s="31">
        <v>560</v>
      </c>
      <c r="H257" s="36">
        <v>7.3170731707317069E-2</v>
      </c>
      <c r="I257" s="36">
        <f t="shared" si="51"/>
        <v>1.0158393676213608</v>
      </c>
      <c r="J257" s="36">
        <f t="shared" si="52"/>
        <v>0.84514705711179861</v>
      </c>
      <c r="K257" s="36">
        <f t="shared" si="53"/>
        <v>0.92582725080731199</v>
      </c>
      <c r="L257" s="36">
        <f t="shared" si="54"/>
        <v>0.82273211856508732</v>
      </c>
      <c r="M257" s="36">
        <f t="shared" si="55"/>
        <v>55.517412194131055</v>
      </c>
      <c r="N257" s="35">
        <v>55.7</v>
      </c>
      <c r="O257" s="31">
        <f t="shared" si="70"/>
        <v>3.3338306852036752E-2</v>
      </c>
      <c r="P257" s="31">
        <f t="shared" si="56"/>
        <v>3.3338306852036752E-2</v>
      </c>
      <c r="Q257" s="31">
        <f t="shared" si="57"/>
        <v>3.278057555995481E-3</v>
      </c>
      <c r="R257" s="36">
        <f t="shared" si="66"/>
        <v>0.18258780586894829</v>
      </c>
      <c r="S257" s="31">
        <f t="shared" si="67"/>
        <v>0</v>
      </c>
      <c r="T257" s="31">
        <f t="shared" si="74"/>
        <v>3.278057555995481E-3</v>
      </c>
      <c r="U257" s="31"/>
      <c r="V257" s="31"/>
      <c r="W257" s="31"/>
      <c r="X257" s="31"/>
      <c r="Y257" s="31"/>
    </row>
    <row r="258" spans="1:25" x14ac:dyDescent="0.25">
      <c r="A258" s="31">
        <f t="shared" si="69"/>
        <v>164</v>
      </c>
      <c r="B258" s="31">
        <v>43</v>
      </c>
      <c r="C258" s="31">
        <v>60</v>
      </c>
      <c r="D258" s="35">
        <v>0.33292732825445637</v>
      </c>
      <c r="E258" s="35">
        <v>600.5</v>
      </c>
      <c r="F258" s="31">
        <v>6.25E-2</v>
      </c>
      <c r="G258" s="31">
        <v>560</v>
      </c>
      <c r="H258" s="36">
        <v>6.910569105691057E-2</v>
      </c>
      <c r="I258" s="36">
        <f t="shared" si="51"/>
        <v>0.89093913974100936</v>
      </c>
      <c r="J258" s="36">
        <f t="shared" si="52"/>
        <v>0.81351908938001094</v>
      </c>
      <c r="K258" s="36">
        <f t="shared" si="53"/>
        <v>0.80341933245264219</v>
      </c>
      <c r="L258" s="36">
        <f t="shared" si="54"/>
        <v>0.7891337976421825</v>
      </c>
      <c r="M258" s="36">
        <f t="shared" si="55"/>
        <v>48.507847806309201</v>
      </c>
      <c r="N258" s="35">
        <v>50.75</v>
      </c>
      <c r="O258" s="31">
        <f t="shared" si="70"/>
        <v>5.0272464596724635</v>
      </c>
      <c r="P258" s="31">
        <f t="shared" si="56"/>
        <v>5.0272464596724635</v>
      </c>
      <c r="Q258" s="31">
        <f t="shared" si="57"/>
        <v>4.4180338791936932E-2</v>
      </c>
      <c r="R258" s="36">
        <f t="shared" si="66"/>
        <v>2.2421521936907993</v>
      </c>
      <c r="S258" s="31">
        <f t="shared" si="67"/>
        <v>0</v>
      </c>
      <c r="T258" s="31">
        <f t="shared" si="74"/>
        <v>4.4180338791936932E-2</v>
      </c>
      <c r="U258" s="31"/>
      <c r="V258" s="31"/>
      <c r="W258" s="31"/>
      <c r="X258" s="31"/>
      <c r="Y258" s="31"/>
    </row>
    <row r="259" spans="1:25" x14ac:dyDescent="0.25">
      <c r="A259" s="31">
        <f t="shared" si="69"/>
        <v>165</v>
      </c>
      <c r="B259" s="31">
        <v>44</v>
      </c>
      <c r="C259" s="31">
        <v>60</v>
      </c>
      <c r="D259" s="35">
        <v>0.33459533211065906</v>
      </c>
      <c r="E259" s="35">
        <v>600.75</v>
      </c>
      <c r="F259" s="31">
        <v>6.25E-2</v>
      </c>
      <c r="G259" s="31">
        <v>560</v>
      </c>
      <c r="H259" s="36">
        <v>6.5040650406504072E-2</v>
      </c>
      <c r="I259" s="36">
        <f t="shared" ref="I259:I322" si="75">(LN(E259/G259)+(F259+(D259^2)/2)*H259)/(D259*H259^0.5)</f>
        <v>0.91346555842392119</v>
      </c>
      <c r="J259" s="36">
        <f t="shared" ref="J259:J322" si="76">NORMSDIST(I259)</f>
        <v>0.81950113016461934</v>
      </c>
      <c r="K259" s="36">
        <f t="shared" ref="K259:K322" si="77">I259-(D259*H259^(0.5))</f>
        <v>0.82813348160254119</v>
      </c>
      <c r="L259" s="36">
        <f t="shared" ref="L259:L322" si="78">NORMSDIST(K259)</f>
        <v>0.79620254509205857</v>
      </c>
      <c r="M259" s="36">
        <f t="shared" ref="M259:M322" si="79">(E259*J259)-(G259*(EXP(-F259*H259))*L259)</f>
        <v>48.25069335005378</v>
      </c>
      <c r="N259" s="35">
        <v>49.85</v>
      </c>
      <c r="O259" s="31">
        <f t="shared" si="70"/>
        <v>2.5577817605622064</v>
      </c>
      <c r="P259" s="31">
        <f t="shared" ref="P259:P322" si="80">(N259-M259)^2</f>
        <v>2.5577817605622064</v>
      </c>
      <c r="Q259" s="31">
        <f t="shared" ref="Q259:Q322" si="81">ABS(N259-M259)/N259</f>
        <v>3.2082380139342462E-2</v>
      </c>
      <c r="R259" s="36">
        <f t="shared" si="66"/>
        <v>1.5993066499462216</v>
      </c>
      <c r="S259" s="31">
        <f t="shared" si="67"/>
        <v>0</v>
      </c>
      <c r="T259" s="31">
        <f t="shared" si="74"/>
        <v>3.2082380139342462E-2</v>
      </c>
      <c r="U259" s="31"/>
      <c r="V259" s="31"/>
      <c r="W259" s="31"/>
      <c r="X259" s="31"/>
      <c r="Y259" s="31"/>
    </row>
    <row r="260" spans="1:25" x14ac:dyDescent="0.25">
      <c r="A260" s="31">
        <f t="shared" si="69"/>
        <v>166</v>
      </c>
      <c r="B260" s="31">
        <v>45</v>
      </c>
      <c r="C260" s="31">
        <v>60</v>
      </c>
      <c r="D260" s="35">
        <v>0.33270740566303619</v>
      </c>
      <c r="E260" s="35">
        <v>593.04999999999995</v>
      </c>
      <c r="F260" s="31">
        <v>6.25E-2</v>
      </c>
      <c r="G260" s="31">
        <v>560</v>
      </c>
      <c r="H260" s="36">
        <v>6.097560975609756E-2</v>
      </c>
      <c r="I260" s="36">
        <f t="shared" si="75"/>
        <v>0.78542700735276594</v>
      </c>
      <c r="J260" s="36">
        <f t="shared" si="76"/>
        <v>0.78389837440759802</v>
      </c>
      <c r="K260" s="36">
        <f t="shared" si="77"/>
        <v>0.70327076945329536</v>
      </c>
      <c r="L260" s="36">
        <f t="shared" si="78"/>
        <v>0.759056488312708</v>
      </c>
      <c r="M260" s="36">
        <f t="shared" si="79"/>
        <v>41.43615226088275</v>
      </c>
      <c r="N260" s="35">
        <v>43.25</v>
      </c>
      <c r="O260" s="31">
        <f t="shared" si="70"/>
        <v>3.2900436207007595</v>
      </c>
      <c r="P260" s="31">
        <f t="shared" si="80"/>
        <v>3.2900436207007595</v>
      </c>
      <c r="Q260" s="31">
        <f t="shared" si="81"/>
        <v>4.1938676048953759E-2</v>
      </c>
      <c r="R260" s="36">
        <f t="shared" si="66"/>
        <v>1.8138477391172501</v>
      </c>
      <c r="S260" s="31">
        <f t="shared" si="67"/>
        <v>0</v>
      </c>
      <c r="T260" s="31">
        <f t="shared" si="74"/>
        <v>4.1938676048953759E-2</v>
      </c>
      <c r="U260" s="31"/>
      <c r="V260" s="31"/>
      <c r="W260" s="31"/>
      <c r="X260" s="31"/>
      <c r="Y260" s="31"/>
    </row>
    <row r="261" spans="1:25" x14ac:dyDescent="0.25">
      <c r="A261" s="31">
        <f t="shared" si="69"/>
        <v>167</v>
      </c>
      <c r="B261" s="31">
        <v>46</v>
      </c>
      <c r="C261" s="31">
        <v>60</v>
      </c>
      <c r="D261" s="35">
        <v>0.33258199551637752</v>
      </c>
      <c r="E261" s="35">
        <v>594.4</v>
      </c>
      <c r="F261" s="31">
        <v>6.25E-2</v>
      </c>
      <c r="G261" s="31">
        <v>560</v>
      </c>
      <c r="H261" s="36">
        <v>5.6910569105691054E-2</v>
      </c>
      <c r="I261" s="36">
        <f t="shared" si="75"/>
        <v>0.83589139148472902</v>
      </c>
      <c r="J261" s="36">
        <f t="shared" si="76"/>
        <v>0.7983919971279223</v>
      </c>
      <c r="K261" s="36">
        <f t="shared" si="77"/>
        <v>0.75655084288589369</v>
      </c>
      <c r="L261" s="36">
        <f t="shared" si="78"/>
        <v>0.77534049941991789</v>
      </c>
      <c r="M261" s="36">
        <f t="shared" si="79"/>
        <v>41.915157482630946</v>
      </c>
      <c r="N261" s="35">
        <v>43.4</v>
      </c>
      <c r="O261" s="31">
        <f t="shared" si="70"/>
        <v>2.2047573013868664</v>
      </c>
      <c r="P261" s="31">
        <f t="shared" si="80"/>
        <v>2.2047573013868664</v>
      </c>
      <c r="Q261" s="31">
        <f t="shared" si="81"/>
        <v>3.4212961229701681E-2</v>
      </c>
      <c r="R261" s="36">
        <f t="shared" si="66"/>
        <v>1.4848425173690529</v>
      </c>
      <c r="S261" s="31">
        <f t="shared" si="67"/>
        <v>0</v>
      </c>
      <c r="T261" s="31">
        <f t="shared" si="74"/>
        <v>3.4212961229701681E-2</v>
      </c>
      <c r="U261" s="31"/>
      <c r="V261" s="31"/>
      <c r="W261" s="31"/>
      <c r="X261" s="31"/>
      <c r="Y261" s="31"/>
    </row>
    <row r="262" spans="1:25" x14ac:dyDescent="0.25">
      <c r="A262" s="31">
        <f t="shared" si="69"/>
        <v>168</v>
      </c>
      <c r="B262" s="31">
        <v>47</v>
      </c>
      <c r="C262" s="31">
        <v>60</v>
      </c>
      <c r="D262" s="35">
        <v>0.33208873569300645</v>
      </c>
      <c r="E262" s="35">
        <v>600.29999999999995</v>
      </c>
      <c r="F262" s="31">
        <v>6.25E-2</v>
      </c>
      <c r="G262" s="31">
        <v>560</v>
      </c>
      <c r="H262" s="36">
        <v>5.2845528455284556E-2</v>
      </c>
      <c r="I262" s="36">
        <f t="shared" si="75"/>
        <v>0.99172788093979358</v>
      </c>
      <c r="J262" s="36">
        <f t="shared" si="76"/>
        <v>0.83933485674003583</v>
      </c>
      <c r="K262" s="36">
        <f t="shared" si="77"/>
        <v>0.91538680661194693</v>
      </c>
      <c r="L262" s="36">
        <f t="shared" si="78"/>
        <v>0.82000569894875064</v>
      </c>
      <c r="M262" s="36">
        <f t="shared" si="79"/>
        <v>46.163698377125058</v>
      </c>
      <c r="N262" s="35">
        <v>52.15</v>
      </c>
      <c r="O262" s="31">
        <f t="shared" si="70"/>
        <v>35.835807120035142</v>
      </c>
      <c r="P262" s="31">
        <f t="shared" si="80"/>
        <v>35.835807120035142</v>
      </c>
      <c r="Q262" s="31">
        <f t="shared" si="81"/>
        <v>0.11479005988254919</v>
      </c>
      <c r="R262" s="36">
        <f t="shared" si="66"/>
        <v>5.9863016228749402</v>
      </c>
      <c r="S262" s="31">
        <f t="shared" si="67"/>
        <v>0</v>
      </c>
      <c r="T262" s="31">
        <f t="shared" si="74"/>
        <v>0.11479005988254919</v>
      </c>
      <c r="U262" s="31"/>
      <c r="V262" s="31"/>
      <c r="W262" s="31"/>
      <c r="X262" s="31"/>
      <c r="Y262" s="31"/>
    </row>
    <row r="263" spans="1:25" x14ac:dyDescent="0.25">
      <c r="A263" s="31">
        <f t="shared" si="69"/>
        <v>169</v>
      </c>
      <c r="B263" s="31">
        <v>48</v>
      </c>
      <c r="C263" s="31">
        <v>60</v>
      </c>
      <c r="D263" s="35">
        <v>0.33117060484753402</v>
      </c>
      <c r="E263" s="35">
        <v>619.15</v>
      </c>
      <c r="F263" s="31">
        <v>6.25E-2</v>
      </c>
      <c r="G263" s="31">
        <v>560</v>
      </c>
      <c r="H263" s="36">
        <v>4.878048780487805E-2</v>
      </c>
      <c r="I263" s="36">
        <f t="shared" si="75"/>
        <v>1.4510483927856372</v>
      </c>
      <c r="J263" s="36">
        <f t="shared" si="76"/>
        <v>0.92661680731217078</v>
      </c>
      <c r="K263" s="36">
        <f t="shared" si="77"/>
        <v>1.3779050422167509</v>
      </c>
      <c r="L263" s="36">
        <f t="shared" si="78"/>
        <v>0.91588369600784592</v>
      </c>
      <c r="M263" s="36">
        <f t="shared" si="79"/>
        <v>62.381249079852978</v>
      </c>
      <c r="N263" s="35">
        <v>64.25</v>
      </c>
      <c r="O263" s="31">
        <f t="shared" si="70"/>
        <v>3.4922300015503414</v>
      </c>
      <c r="P263" s="31">
        <f t="shared" si="80"/>
        <v>3.4922300015503414</v>
      </c>
      <c r="Q263" s="31">
        <f t="shared" si="81"/>
        <v>2.9085617434194896E-2</v>
      </c>
      <c r="R263" s="36">
        <f t="shared" si="66"/>
        <v>1.868750920147022</v>
      </c>
      <c r="S263" s="31">
        <f t="shared" si="67"/>
        <v>0</v>
      </c>
      <c r="T263" s="31">
        <f t="shared" si="74"/>
        <v>2.9085617434194896E-2</v>
      </c>
      <c r="U263" s="31"/>
      <c r="V263" s="31"/>
      <c r="W263" s="31"/>
      <c r="X263" s="31"/>
      <c r="Y263" s="31"/>
    </row>
    <row r="264" spans="1:25" x14ac:dyDescent="0.25">
      <c r="A264" s="31">
        <f t="shared" si="69"/>
        <v>170</v>
      </c>
      <c r="B264" s="31">
        <v>49</v>
      </c>
      <c r="C264" s="31">
        <v>60</v>
      </c>
      <c r="D264" s="35">
        <v>0.32491576393019983</v>
      </c>
      <c r="E264" s="35">
        <v>613.65</v>
      </c>
      <c r="F264" s="31">
        <v>6.25E-2</v>
      </c>
      <c r="G264" s="31">
        <v>560</v>
      </c>
      <c r="H264" s="36">
        <v>4.4715447154471545E-2</v>
      </c>
      <c r="I264" s="36">
        <f t="shared" si="75"/>
        <v>1.4066003476104378</v>
      </c>
      <c r="J264" s="36">
        <f t="shared" si="76"/>
        <v>0.92022703502106551</v>
      </c>
      <c r="K264" s="36">
        <f t="shared" si="77"/>
        <v>1.3378935713930502</v>
      </c>
      <c r="L264" s="36">
        <f t="shared" si="78"/>
        <v>0.90953443346921392</v>
      </c>
      <c r="M264" s="36">
        <f t="shared" si="79"/>
        <v>56.779508430382862</v>
      </c>
      <c r="N264" s="35">
        <v>58.55</v>
      </c>
      <c r="O264" s="31">
        <f t="shared" si="70"/>
        <v>3.1346403980853483</v>
      </c>
      <c r="P264" s="31">
        <f t="shared" si="80"/>
        <v>3.1346403980853483</v>
      </c>
      <c r="Q264" s="31">
        <f t="shared" si="81"/>
        <v>3.0238967884152614E-2</v>
      </c>
      <c r="R264" s="36">
        <f t="shared" si="66"/>
        <v>1.7704915696171355</v>
      </c>
      <c r="S264" s="31">
        <f t="shared" si="67"/>
        <v>0</v>
      </c>
      <c r="T264" s="31">
        <f t="shared" si="74"/>
        <v>3.0238967884152614E-2</v>
      </c>
      <c r="U264" s="31"/>
      <c r="V264" s="31"/>
      <c r="W264" s="31"/>
      <c r="X264" s="31"/>
      <c r="Y264" s="31"/>
    </row>
    <row r="265" spans="1:25" x14ac:dyDescent="0.25">
      <c r="A265" s="31">
        <f t="shared" si="69"/>
        <v>171</v>
      </c>
      <c r="B265" s="31">
        <v>50</v>
      </c>
      <c r="C265" s="31">
        <v>60</v>
      </c>
      <c r="D265" s="35">
        <v>0.32572829741226311</v>
      </c>
      <c r="E265" s="35">
        <v>592.1</v>
      </c>
      <c r="F265" s="31">
        <v>6.25E-2</v>
      </c>
      <c r="G265" s="31">
        <v>560</v>
      </c>
      <c r="H265" s="36">
        <v>4.065040650406504E-2</v>
      </c>
      <c r="I265" s="36">
        <f t="shared" si="75"/>
        <v>0.92025243427308978</v>
      </c>
      <c r="J265" s="36">
        <f t="shared" si="76"/>
        <v>0.82127957034406196</v>
      </c>
      <c r="K265" s="36">
        <f t="shared" si="77"/>
        <v>0.85457927096055186</v>
      </c>
      <c r="L265" s="36">
        <f t="shared" si="78"/>
        <v>0.8036079463310879</v>
      </c>
      <c r="M265" s="36">
        <f t="shared" si="79"/>
        <v>37.401077104137016</v>
      </c>
      <c r="N265" s="35">
        <v>41.55</v>
      </c>
      <c r="O265" s="31">
        <f t="shared" si="70"/>
        <v>17.213561195816062</v>
      </c>
      <c r="P265" s="31">
        <f t="shared" si="80"/>
        <v>17.213561195816062</v>
      </c>
      <c r="Q265" s="31">
        <f t="shared" si="81"/>
        <v>9.9853739972634928E-2</v>
      </c>
      <c r="R265" s="36">
        <f t="shared" si="66"/>
        <v>4.1489228958629809</v>
      </c>
      <c r="S265" s="31">
        <f t="shared" si="67"/>
        <v>0</v>
      </c>
      <c r="T265" s="31">
        <f t="shared" si="74"/>
        <v>9.9853739972634928E-2</v>
      </c>
      <c r="U265" s="31"/>
      <c r="V265" s="31"/>
      <c r="W265" s="31"/>
      <c r="X265" s="31"/>
      <c r="Y265" s="31"/>
    </row>
    <row r="266" spans="1:25" x14ac:dyDescent="0.25">
      <c r="A266" s="31">
        <f t="shared" si="69"/>
        <v>172</v>
      </c>
      <c r="B266" s="31">
        <v>51</v>
      </c>
      <c r="C266" s="31">
        <v>60</v>
      </c>
      <c r="D266" s="35">
        <v>0.32568171474436125</v>
      </c>
      <c r="E266" s="35">
        <v>605.54999999999995</v>
      </c>
      <c r="F266" s="31">
        <v>6.25E-2</v>
      </c>
      <c r="G266" s="31">
        <v>560</v>
      </c>
      <c r="H266" s="36">
        <v>3.6585365853658534E-2</v>
      </c>
      <c r="I266" s="36">
        <f t="shared" si="75"/>
        <v>1.3231941042872262</v>
      </c>
      <c r="J266" s="36">
        <f t="shared" si="76"/>
        <v>0.90711458192774552</v>
      </c>
      <c r="K266" s="36">
        <f t="shared" si="77"/>
        <v>1.2608999811297636</v>
      </c>
      <c r="L266" s="36">
        <f t="shared" si="78"/>
        <v>0.89632755749529791</v>
      </c>
      <c r="M266" s="36">
        <f t="shared" si="79"/>
        <v>48.506228196358393</v>
      </c>
      <c r="N266" s="35">
        <v>50.8</v>
      </c>
      <c r="O266" s="31">
        <f t="shared" si="70"/>
        <v>5.261389087181259</v>
      </c>
      <c r="P266" s="31">
        <f t="shared" si="80"/>
        <v>5.261389087181259</v>
      </c>
      <c r="Q266" s="31">
        <f t="shared" si="81"/>
        <v>4.5152988260661504E-2</v>
      </c>
      <c r="R266" s="36">
        <f t="shared" si="66"/>
        <v>2.2937718036416044</v>
      </c>
      <c r="S266" s="31">
        <f t="shared" si="67"/>
        <v>0</v>
      </c>
      <c r="T266" s="31">
        <f t="shared" si="74"/>
        <v>4.5152988260661504E-2</v>
      </c>
      <c r="U266" s="31"/>
      <c r="V266" s="31"/>
      <c r="W266" s="31"/>
      <c r="X266" s="31"/>
      <c r="Y266" s="31"/>
    </row>
    <row r="267" spans="1:25" x14ac:dyDescent="0.25">
      <c r="A267" s="31">
        <f t="shared" si="69"/>
        <v>173</v>
      </c>
      <c r="B267" s="31">
        <v>52</v>
      </c>
      <c r="C267" s="31">
        <v>60</v>
      </c>
      <c r="D267" s="35">
        <v>0.32898039170850174</v>
      </c>
      <c r="E267" s="35">
        <v>615</v>
      </c>
      <c r="F267" s="31">
        <v>6.25E-2</v>
      </c>
      <c r="G267" s="31">
        <v>560</v>
      </c>
      <c r="H267" s="36">
        <v>3.2520325203252036E-2</v>
      </c>
      <c r="I267" s="36">
        <f t="shared" si="75"/>
        <v>1.6430785045767584</v>
      </c>
      <c r="J267" s="36">
        <f t="shared" si="76"/>
        <v>0.94981665417553518</v>
      </c>
      <c r="K267" s="36">
        <f t="shared" si="77"/>
        <v>1.5837521786558477</v>
      </c>
      <c r="L267" s="36">
        <f t="shared" si="78"/>
        <v>0.94337493718382315</v>
      </c>
      <c r="M267" s="36">
        <f t="shared" si="79"/>
        <v>56.919947105445203</v>
      </c>
      <c r="N267" s="35">
        <v>59.8</v>
      </c>
      <c r="O267" s="31">
        <f t="shared" si="70"/>
        <v>8.2947046754334472</v>
      </c>
      <c r="P267" s="31">
        <f t="shared" si="80"/>
        <v>8.2947046754334472</v>
      </c>
      <c r="Q267" s="31">
        <f t="shared" si="81"/>
        <v>4.8161419641384512E-2</v>
      </c>
      <c r="R267" s="36">
        <f t="shared" si="66"/>
        <v>2.8800528945547939</v>
      </c>
      <c r="S267" s="31">
        <f t="shared" si="67"/>
        <v>0</v>
      </c>
      <c r="T267" s="31">
        <f t="shared" si="74"/>
        <v>4.8161419641384512E-2</v>
      </c>
      <c r="U267" s="31"/>
      <c r="V267" s="31"/>
      <c r="W267" s="31"/>
      <c r="X267" s="31"/>
      <c r="Y267" s="31"/>
    </row>
    <row r="268" spans="1:25" x14ac:dyDescent="0.25">
      <c r="A268" s="31">
        <f t="shared" si="69"/>
        <v>175</v>
      </c>
      <c r="B268" s="31">
        <v>54</v>
      </c>
      <c r="C268" s="31">
        <v>60</v>
      </c>
      <c r="D268" s="35">
        <v>0.32955273953863051</v>
      </c>
      <c r="E268" s="35">
        <v>612.75</v>
      </c>
      <c r="F268" s="31">
        <v>6.25E-2</v>
      </c>
      <c r="G268" s="31">
        <v>560</v>
      </c>
      <c r="H268" s="36">
        <v>2.4390243902439025E-2</v>
      </c>
      <c r="I268" s="36">
        <f t="shared" si="75"/>
        <v>1.8044221372157074</v>
      </c>
      <c r="J268" s="36">
        <f t="shared" si="76"/>
        <v>0.9644174223641413</v>
      </c>
      <c r="K268" s="36">
        <f t="shared" si="77"/>
        <v>1.7529546461412635</v>
      </c>
      <c r="L268" s="36">
        <f t="shared" si="78"/>
        <v>0.96019510380241824</v>
      </c>
      <c r="M268" s="36">
        <f t="shared" si="79"/>
        <v>54.056571733615101</v>
      </c>
      <c r="N268" s="35">
        <v>54</v>
      </c>
      <c r="O268" s="31">
        <f t="shared" si="70"/>
        <v>3.2003610442179527E-3</v>
      </c>
      <c r="P268" s="31">
        <f t="shared" si="80"/>
        <v>3.2003610442179527E-3</v>
      </c>
      <c r="Q268" s="31">
        <f t="shared" si="81"/>
        <v>1.0476246965759452E-3</v>
      </c>
      <c r="R268" s="36">
        <f t="shared" si="66"/>
        <v>-5.6571733615101039E-2</v>
      </c>
      <c r="S268" s="31">
        <f t="shared" si="67"/>
        <v>1</v>
      </c>
      <c r="T268" s="31">
        <f>ABS(N268-M268)/N268</f>
        <v>1.0476246965759452E-3</v>
      </c>
      <c r="U268" s="31"/>
      <c r="V268" s="31"/>
      <c r="W268" s="31"/>
      <c r="X268" s="31"/>
      <c r="Y268" s="31"/>
    </row>
    <row r="269" spans="1:25" x14ac:dyDescent="0.25">
      <c r="A269" s="31">
        <f t="shared" si="69"/>
        <v>176</v>
      </c>
      <c r="B269" s="31">
        <v>55</v>
      </c>
      <c r="C269" s="31">
        <v>60</v>
      </c>
      <c r="D269" s="35">
        <v>0.32385565842163172</v>
      </c>
      <c r="E269" s="35">
        <v>621.20000000000005</v>
      </c>
      <c r="F269" s="31">
        <v>6.25E-2</v>
      </c>
      <c r="G269" s="31">
        <v>560</v>
      </c>
      <c r="H269" s="36">
        <v>2.032520325203252E-2</v>
      </c>
      <c r="I269" s="36">
        <f t="shared" si="75"/>
        <v>2.2969525328174547</v>
      </c>
      <c r="J269" s="36">
        <f t="shared" si="76"/>
        <v>0.98918926115065675</v>
      </c>
      <c r="K269" s="36">
        <f t="shared" si="77"/>
        <v>2.250781569259741</v>
      </c>
      <c r="L269" s="36">
        <f t="shared" si="78"/>
        <v>0.98780031227969745</v>
      </c>
      <c r="M269" s="36">
        <f t="shared" si="79"/>
        <v>62.018451482308478</v>
      </c>
      <c r="N269" s="35">
        <v>69.349999999999994</v>
      </c>
      <c r="O269" s="31">
        <f t="shared" si="70"/>
        <v>53.751603667264668</v>
      </c>
      <c r="P269" s="31">
        <f t="shared" si="80"/>
        <v>53.751603667264668</v>
      </c>
      <c r="Q269" s="31">
        <f t="shared" si="81"/>
        <v>0.10571807523708027</v>
      </c>
      <c r="R269" s="36">
        <f t="shared" si="66"/>
        <v>7.3315485176915161</v>
      </c>
      <c r="S269" s="31">
        <f t="shared" si="67"/>
        <v>0</v>
      </c>
      <c r="T269" s="31">
        <f t="shared" ref="T269" si="82">ABS(N269-M269)/N269</f>
        <v>0.10571807523708027</v>
      </c>
      <c r="U269" s="31"/>
      <c r="V269" s="31"/>
      <c r="W269" s="31"/>
      <c r="X269" s="31"/>
      <c r="Y269" s="31"/>
    </row>
    <row r="270" spans="1:25" x14ac:dyDescent="0.25">
      <c r="A270" s="31">
        <f t="shared" si="69"/>
        <v>177</v>
      </c>
      <c r="B270" s="31">
        <v>56</v>
      </c>
      <c r="C270" s="31">
        <v>60</v>
      </c>
      <c r="D270" s="35">
        <v>0.32111869079301331</v>
      </c>
      <c r="E270" s="35">
        <v>625.15</v>
      </c>
      <c r="F270" s="31">
        <v>6.25E-2</v>
      </c>
      <c r="G270" s="31">
        <v>560</v>
      </c>
      <c r="H270" s="36">
        <v>1.6260162601626018E-2</v>
      </c>
      <c r="I270" s="36">
        <f t="shared" si="75"/>
        <v>2.732994323562576</v>
      </c>
      <c r="J270" s="36">
        <f t="shared" si="76"/>
        <v>0.99686192930212891</v>
      </c>
      <c r="K270" s="36">
        <f t="shared" si="77"/>
        <v>2.6920467636867738</v>
      </c>
      <c r="L270" s="36">
        <f t="shared" si="78"/>
        <v>0.99644925065033974</v>
      </c>
      <c r="M270" s="36">
        <f t="shared" si="79"/>
        <v>65.743451623101805</v>
      </c>
      <c r="N270" s="35">
        <v>64</v>
      </c>
      <c r="O270" s="31">
        <f t="shared" si="70"/>
        <v>3.0396235620963186</v>
      </c>
      <c r="P270" s="31">
        <f t="shared" si="80"/>
        <v>3.0396235620963186</v>
      </c>
      <c r="Q270" s="31">
        <f t="shared" si="81"/>
        <v>2.7241431610965705E-2</v>
      </c>
      <c r="R270" s="36">
        <f t="shared" si="66"/>
        <v>-1.7434516231018051</v>
      </c>
      <c r="S270" s="31">
        <f t="shared" si="67"/>
        <v>1</v>
      </c>
      <c r="T270" s="31">
        <f>ABS(N270-M270)/N270</f>
        <v>2.7241431610965705E-2</v>
      </c>
      <c r="U270" s="31"/>
      <c r="V270" s="31"/>
      <c r="W270" s="31"/>
      <c r="X270" s="31"/>
      <c r="Y270" s="31"/>
    </row>
    <row r="271" spans="1:25" x14ac:dyDescent="0.25">
      <c r="A271" s="31">
        <f t="shared" si="69"/>
        <v>179</v>
      </c>
      <c r="B271" s="31">
        <v>58</v>
      </c>
      <c r="C271" s="31">
        <v>60</v>
      </c>
      <c r="D271" s="35">
        <v>0.32066390106041565</v>
      </c>
      <c r="E271" s="35">
        <v>601</v>
      </c>
      <c r="F271" s="31">
        <v>6.25E-2</v>
      </c>
      <c r="G271" s="31">
        <v>560</v>
      </c>
      <c r="H271" s="36">
        <v>8.130081300813009E-3</v>
      </c>
      <c r="I271" s="36">
        <f t="shared" si="75"/>
        <v>2.4758258032883775</v>
      </c>
      <c r="J271" s="36">
        <f t="shared" si="76"/>
        <v>0.99335357914194577</v>
      </c>
      <c r="K271" s="36">
        <f t="shared" si="77"/>
        <v>2.4469125130363598</v>
      </c>
      <c r="L271" s="36">
        <f t="shared" si="78"/>
        <v>0.99279570955548846</v>
      </c>
      <c r="M271" s="36">
        <f t="shared" si="79"/>
        <v>41.322334795477104</v>
      </c>
      <c r="N271" s="35">
        <v>42.95</v>
      </c>
      <c r="O271" s="31">
        <f t="shared" si="70"/>
        <v>2.6492940180145692</v>
      </c>
      <c r="P271" s="31">
        <f t="shared" si="80"/>
        <v>2.6492940180145692</v>
      </c>
      <c r="Q271" s="31">
        <f t="shared" si="81"/>
        <v>3.7896745157692632E-2</v>
      </c>
      <c r="R271" s="36">
        <f t="shared" si="66"/>
        <v>1.6276652045228985</v>
      </c>
      <c r="S271" s="31">
        <f t="shared" si="67"/>
        <v>0</v>
      </c>
      <c r="T271" s="31">
        <f t="shared" ref="T271:T281" si="83">ABS(N271-M271)/N271</f>
        <v>3.7896745157692632E-2</v>
      </c>
      <c r="U271" s="31"/>
      <c r="V271" s="31"/>
      <c r="W271" s="31"/>
      <c r="X271" s="31"/>
      <c r="Y271" s="31"/>
    </row>
    <row r="272" spans="1:25" x14ac:dyDescent="0.25">
      <c r="A272" s="31">
        <f t="shared" si="69"/>
        <v>180</v>
      </c>
      <c r="B272" s="31">
        <v>59</v>
      </c>
      <c r="C272" s="31">
        <v>60</v>
      </c>
      <c r="D272" s="35">
        <v>0.32120509805024239</v>
      </c>
      <c r="E272" s="35">
        <v>608.9</v>
      </c>
      <c r="F272" s="31">
        <v>6.25E-2</v>
      </c>
      <c r="G272" s="31">
        <v>560</v>
      </c>
      <c r="H272" s="36">
        <v>4.0650406504065045E-3</v>
      </c>
      <c r="I272" s="36">
        <f t="shared" si="75"/>
        <v>4.110544672992388</v>
      </c>
      <c r="J272" s="36">
        <f t="shared" si="76"/>
        <v>0.99998026365497505</v>
      </c>
      <c r="K272" s="36">
        <f t="shared" si="77"/>
        <v>4.090065383928982</v>
      </c>
      <c r="L272" s="36">
        <f t="shared" si="78"/>
        <v>0.99997843741997328</v>
      </c>
      <c r="M272" s="36">
        <f t="shared" si="79"/>
        <v>49.042312867434362</v>
      </c>
      <c r="N272" s="35">
        <v>49.9</v>
      </c>
      <c r="O272" s="31">
        <f t="shared" si="70"/>
        <v>0.73562721736866454</v>
      </c>
      <c r="P272" s="31">
        <f t="shared" si="80"/>
        <v>0.73562721736866454</v>
      </c>
      <c r="Q272" s="31">
        <f t="shared" si="81"/>
        <v>1.7188118889090921E-2</v>
      </c>
      <c r="R272" s="36">
        <f t="shared" si="66"/>
        <v>0.857687132565637</v>
      </c>
      <c r="S272" s="31">
        <f t="shared" si="67"/>
        <v>0</v>
      </c>
      <c r="T272" s="31">
        <f t="shared" si="83"/>
        <v>1.7188118889090921E-2</v>
      </c>
      <c r="U272" s="31"/>
      <c r="V272" s="31"/>
      <c r="W272" s="31"/>
      <c r="X272" s="31"/>
      <c r="Y272" s="31"/>
    </row>
    <row r="273" spans="1:25" x14ac:dyDescent="0.25">
      <c r="A273" s="31">
        <f>$A$272+B273</f>
        <v>181</v>
      </c>
      <c r="B273" s="31">
        <v>1</v>
      </c>
      <c r="C273" s="31">
        <v>17</v>
      </c>
      <c r="D273" s="35">
        <v>0.31955314445306554</v>
      </c>
      <c r="E273" s="35">
        <v>583.20000000000005</v>
      </c>
      <c r="F273" s="31">
        <v>6.25E-2</v>
      </c>
      <c r="G273" s="31">
        <v>540</v>
      </c>
      <c r="H273" s="36">
        <v>6.5040650406504072E-2</v>
      </c>
      <c r="I273" s="36">
        <f t="shared" si="75"/>
        <v>1.0349835177909683</v>
      </c>
      <c r="J273" s="36">
        <f t="shared" si="76"/>
        <v>0.84966169568746297</v>
      </c>
      <c r="K273" s="36">
        <f t="shared" si="77"/>
        <v>0.95348766039519239</v>
      </c>
      <c r="L273" s="36">
        <f t="shared" si="78"/>
        <v>0.82982847732810905</v>
      </c>
      <c r="M273" s="36">
        <f t="shared" si="79"/>
        <v>49.233200498156236</v>
      </c>
      <c r="N273" s="35">
        <v>51.35</v>
      </c>
      <c r="O273" s="31">
        <f t="shared" si="70"/>
        <v>4.480840131006012</v>
      </c>
      <c r="P273" s="31">
        <f t="shared" si="80"/>
        <v>4.480840131006012</v>
      </c>
      <c r="Q273" s="31">
        <f t="shared" si="81"/>
        <v>4.1222969850900973E-2</v>
      </c>
      <c r="R273" s="36">
        <f t="shared" si="66"/>
        <v>2.1167995018437651</v>
      </c>
      <c r="S273" s="31">
        <f t="shared" si="67"/>
        <v>0</v>
      </c>
      <c r="T273" s="31">
        <f t="shared" si="83"/>
        <v>4.1222969850900973E-2</v>
      </c>
      <c r="U273" s="31"/>
      <c r="V273" s="31"/>
      <c r="W273" s="31"/>
      <c r="X273" s="31"/>
      <c r="Y273" s="31"/>
    </row>
    <row r="274" spans="1:25" x14ac:dyDescent="0.25">
      <c r="A274" s="31">
        <f t="shared" ref="A274:A337" si="84">$A$272+B274</f>
        <v>182</v>
      </c>
      <c r="B274" s="31">
        <v>2</v>
      </c>
      <c r="C274" s="31">
        <v>17</v>
      </c>
      <c r="D274" s="35">
        <v>0.3160775462189836</v>
      </c>
      <c r="E274" s="35">
        <v>579.6</v>
      </c>
      <c r="F274" s="31">
        <v>6.25E-2</v>
      </c>
      <c r="G274" s="31">
        <v>540</v>
      </c>
      <c r="H274" s="36">
        <v>6.097560975609756E-2</v>
      </c>
      <c r="I274" s="36">
        <f t="shared" si="75"/>
        <v>0.99456941885302463</v>
      </c>
      <c r="J274" s="36">
        <f t="shared" si="76"/>
        <v>0.84002713642648763</v>
      </c>
      <c r="K274" s="36">
        <f t="shared" si="77"/>
        <v>0.91651963204380749</v>
      </c>
      <c r="L274" s="36">
        <f t="shared" si="78"/>
        <v>0.82030279232315206</v>
      </c>
      <c r="M274" s="36">
        <f t="shared" si="79"/>
        <v>45.601130927071267</v>
      </c>
      <c r="N274" s="35">
        <v>49.8</v>
      </c>
      <c r="O274" s="31">
        <f t="shared" si="70"/>
        <v>17.630501491597371</v>
      </c>
      <c r="P274" s="31">
        <f t="shared" si="80"/>
        <v>17.630501491597371</v>
      </c>
      <c r="Q274" s="31">
        <f t="shared" si="81"/>
        <v>8.4314640018649203E-2</v>
      </c>
      <c r="R274" s="36">
        <f t="shared" si="66"/>
        <v>4.1988690729287299</v>
      </c>
      <c r="S274" s="31">
        <f t="shared" si="67"/>
        <v>0</v>
      </c>
      <c r="T274" s="31">
        <f t="shared" si="83"/>
        <v>8.4314640018649203E-2</v>
      </c>
      <c r="U274" s="31"/>
      <c r="V274" s="31"/>
      <c r="W274" s="31"/>
      <c r="X274" s="31"/>
      <c r="Y274" s="31"/>
    </row>
    <row r="275" spans="1:25" x14ac:dyDescent="0.25">
      <c r="A275" s="31">
        <f t="shared" si="84"/>
        <v>183</v>
      </c>
      <c r="B275" s="31">
        <v>3</v>
      </c>
      <c r="C275" s="31">
        <v>17</v>
      </c>
      <c r="D275" s="35">
        <v>0.32363896052345315</v>
      </c>
      <c r="E275" s="35">
        <v>582.29999999999995</v>
      </c>
      <c r="F275" s="31">
        <v>6.25E-2</v>
      </c>
      <c r="G275" s="31">
        <v>540</v>
      </c>
      <c r="H275" s="36">
        <v>5.6910569105691054E-2</v>
      </c>
      <c r="I275" s="36">
        <f t="shared" si="75"/>
        <v>1.06148287115746</v>
      </c>
      <c r="J275" s="36">
        <f t="shared" si="76"/>
        <v>0.85576474341082498</v>
      </c>
      <c r="K275" s="36">
        <f t="shared" si="77"/>
        <v>0.984275767279153</v>
      </c>
      <c r="L275" s="36">
        <f t="shared" si="78"/>
        <v>0.83751002950947318</v>
      </c>
      <c r="M275" s="36">
        <f t="shared" si="79"/>
        <v>47.662168730629901</v>
      </c>
      <c r="N275" s="35">
        <v>52.65</v>
      </c>
      <c r="O275" s="31">
        <f t="shared" si="70"/>
        <v>24.87846077170612</v>
      </c>
      <c r="P275" s="31">
        <f t="shared" si="80"/>
        <v>24.87846077170612</v>
      </c>
      <c r="Q275" s="31">
        <f t="shared" si="81"/>
        <v>9.4735636645206039E-2</v>
      </c>
      <c r="R275" s="36">
        <f t="shared" si="66"/>
        <v>4.9878312693700977</v>
      </c>
      <c r="S275" s="31">
        <f t="shared" si="67"/>
        <v>0</v>
      </c>
      <c r="T275" s="31">
        <f t="shared" si="83"/>
        <v>9.4735636645206039E-2</v>
      </c>
      <c r="U275" s="31"/>
      <c r="V275" s="31"/>
      <c r="W275" s="31"/>
      <c r="X275" s="31"/>
      <c r="Y275" s="31"/>
    </row>
    <row r="276" spans="1:25" x14ac:dyDescent="0.25">
      <c r="A276" s="31">
        <f t="shared" si="84"/>
        <v>184</v>
      </c>
      <c r="B276" s="31">
        <v>4</v>
      </c>
      <c r="C276" s="31">
        <v>17</v>
      </c>
      <c r="D276" s="35">
        <v>0.32366548619407404</v>
      </c>
      <c r="E276" s="35">
        <v>568</v>
      </c>
      <c r="F276" s="31">
        <v>6.25E-2</v>
      </c>
      <c r="G276" s="31">
        <v>540</v>
      </c>
      <c r="H276" s="36">
        <v>5.2845528455284556E-2</v>
      </c>
      <c r="I276" s="36">
        <f t="shared" si="75"/>
        <v>0.76101560058385864</v>
      </c>
      <c r="J276" s="36">
        <f t="shared" si="76"/>
        <v>0.77667612538747066</v>
      </c>
      <c r="K276" s="36">
        <f t="shared" si="77"/>
        <v>0.68661087593296832</v>
      </c>
      <c r="L276" s="36">
        <f t="shared" si="78"/>
        <v>0.75383601349474361</v>
      </c>
      <c r="M276" s="36">
        <f t="shared" si="79"/>
        <v>35.422868156627203</v>
      </c>
      <c r="N276" s="35">
        <v>41.1</v>
      </c>
      <c r="O276" s="31">
        <f t="shared" si="70"/>
        <v>32.229825967037428</v>
      </c>
      <c r="P276" s="31">
        <f t="shared" si="80"/>
        <v>32.229825967037428</v>
      </c>
      <c r="Q276" s="31">
        <f t="shared" si="81"/>
        <v>0.13812972854921651</v>
      </c>
      <c r="R276" s="36">
        <f t="shared" si="66"/>
        <v>5.6771318433727984</v>
      </c>
      <c r="S276" s="31">
        <f t="shared" si="67"/>
        <v>0</v>
      </c>
      <c r="T276" s="31">
        <f t="shared" si="83"/>
        <v>0.13812972854921651</v>
      </c>
      <c r="U276" s="31"/>
      <c r="V276" s="31"/>
      <c r="W276" s="31"/>
      <c r="X276" s="31"/>
      <c r="Y276" s="31"/>
    </row>
    <row r="277" spans="1:25" x14ac:dyDescent="0.25">
      <c r="A277" s="31">
        <f t="shared" si="84"/>
        <v>185</v>
      </c>
      <c r="B277" s="31">
        <v>5</v>
      </c>
      <c r="C277" s="31">
        <v>17</v>
      </c>
      <c r="D277" s="35">
        <v>0.32028024905997332</v>
      </c>
      <c r="E277" s="35">
        <v>559.79999999999995</v>
      </c>
      <c r="F277" s="31">
        <v>6.25E-2</v>
      </c>
      <c r="G277" s="31">
        <v>540</v>
      </c>
      <c r="H277" s="36">
        <v>4.878048780487805E-2</v>
      </c>
      <c r="I277" s="36">
        <f t="shared" si="75"/>
        <v>0.58753587075378266</v>
      </c>
      <c r="J277" s="36">
        <f t="shared" si="76"/>
        <v>0.72157806670303681</v>
      </c>
      <c r="K277" s="36">
        <f t="shared" si="77"/>
        <v>0.51679779740313303</v>
      </c>
      <c r="L277" s="36">
        <f t="shared" si="78"/>
        <v>0.69735134111314989</v>
      </c>
      <c r="M277" s="36">
        <f t="shared" si="79"/>
        <v>28.516007624369365</v>
      </c>
      <c r="N277" s="35">
        <v>36.5</v>
      </c>
      <c r="O277" s="31">
        <f t="shared" si="70"/>
        <v>63.744134254128106</v>
      </c>
      <c r="P277" s="31">
        <f t="shared" si="80"/>
        <v>63.744134254128106</v>
      </c>
      <c r="Q277" s="31">
        <f t="shared" si="81"/>
        <v>0.21873951714056533</v>
      </c>
      <c r="R277" s="36">
        <f t="shared" si="66"/>
        <v>7.9839923756306348</v>
      </c>
      <c r="S277" s="31">
        <f t="shared" si="67"/>
        <v>0</v>
      </c>
      <c r="T277" s="31">
        <f t="shared" si="83"/>
        <v>0.21873951714056533</v>
      </c>
      <c r="U277" s="31"/>
      <c r="V277" s="31"/>
      <c r="W277" s="31"/>
      <c r="X277" s="31"/>
      <c r="Y277" s="31"/>
    </row>
    <row r="278" spans="1:25" x14ac:dyDescent="0.25">
      <c r="A278" s="31">
        <f t="shared" si="84"/>
        <v>186</v>
      </c>
      <c r="B278" s="31">
        <v>6</v>
      </c>
      <c r="C278" s="31">
        <v>17</v>
      </c>
      <c r="D278" s="35">
        <v>0.31658437702379288</v>
      </c>
      <c r="E278" s="35">
        <v>572.5</v>
      </c>
      <c r="F278" s="31">
        <v>6.25E-2</v>
      </c>
      <c r="G278" s="31">
        <v>540</v>
      </c>
      <c r="H278" s="36">
        <v>4.4715447154471545E-2</v>
      </c>
      <c r="I278" s="36">
        <f t="shared" si="75"/>
        <v>0.94822781691905667</v>
      </c>
      <c r="J278" s="36">
        <f t="shared" si="76"/>
        <v>0.82849325554781283</v>
      </c>
      <c r="K278" s="36">
        <f t="shared" si="77"/>
        <v>0.88128279805328202</v>
      </c>
      <c r="L278" s="36">
        <f t="shared" si="78"/>
        <v>0.81091761285819985</v>
      </c>
      <c r="M278" s="36">
        <f t="shared" si="79"/>
        <v>37.638962721227529</v>
      </c>
      <c r="N278" s="35">
        <v>43.55</v>
      </c>
      <c r="O278" s="31">
        <f t="shared" si="70"/>
        <v>34.940361711037831</v>
      </c>
      <c r="P278" s="31">
        <f t="shared" si="80"/>
        <v>34.940361711037831</v>
      </c>
      <c r="Q278" s="31">
        <f t="shared" si="81"/>
        <v>0.13572990307169849</v>
      </c>
      <c r="R278" s="36">
        <f t="shared" si="66"/>
        <v>5.9110372787724685</v>
      </c>
      <c r="S278" s="31">
        <f t="shared" si="67"/>
        <v>0</v>
      </c>
      <c r="T278" s="31">
        <f t="shared" si="83"/>
        <v>0.13572990307169849</v>
      </c>
      <c r="U278" s="31"/>
      <c r="V278" s="31"/>
      <c r="W278" s="31"/>
      <c r="X278" s="31"/>
      <c r="Y278" s="31"/>
    </row>
    <row r="279" spans="1:25" x14ac:dyDescent="0.25">
      <c r="A279" s="31">
        <f t="shared" si="84"/>
        <v>187</v>
      </c>
      <c r="B279" s="31">
        <v>7</v>
      </c>
      <c r="C279" s="31">
        <v>17</v>
      </c>
      <c r="D279" s="35">
        <v>0.31807146137721348</v>
      </c>
      <c r="E279" s="35">
        <v>583.65</v>
      </c>
      <c r="F279" s="31">
        <v>6.25E-2</v>
      </c>
      <c r="G279" s="31">
        <v>540</v>
      </c>
      <c r="H279" s="36">
        <v>4.065040650406504E-2</v>
      </c>
      <c r="I279" s="36">
        <f t="shared" si="75"/>
        <v>1.2837995302006204</v>
      </c>
      <c r="J279" s="36">
        <f t="shared" si="76"/>
        <v>0.90039394598680844</v>
      </c>
      <c r="K279" s="36">
        <f t="shared" si="77"/>
        <v>1.2196701340319935</v>
      </c>
      <c r="L279" s="36">
        <f t="shared" si="78"/>
        <v>0.88870502613335234</v>
      </c>
      <c r="M279" s="36">
        <f t="shared" si="79"/>
        <v>46.831924861812524</v>
      </c>
      <c r="N279" s="35">
        <v>48.4</v>
      </c>
      <c r="O279" s="31">
        <f t="shared" si="70"/>
        <v>2.4588596390016666</v>
      </c>
      <c r="P279" s="31">
        <f t="shared" si="80"/>
        <v>2.4588596390016666</v>
      </c>
      <c r="Q279" s="31">
        <f t="shared" si="81"/>
        <v>3.2398246656765994E-2</v>
      </c>
      <c r="R279" s="36">
        <f t="shared" si="66"/>
        <v>1.5680751381874742</v>
      </c>
      <c r="S279" s="31">
        <f t="shared" si="67"/>
        <v>0</v>
      </c>
      <c r="T279" s="31">
        <f t="shared" si="83"/>
        <v>3.2398246656765994E-2</v>
      </c>
      <c r="U279" s="31"/>
      <c r="V279" s="31"/>
      <c r="W279" s="31"/>
      <c r="X279" s="31"/>
      <c r="Y279" s="31"/>
    </row>
    <row r="280" spans="1:25" x14ac:dyDescent="0.25">
      <c r="A280" s="31">
        <f t="shared" si="84"/>
        <v>188</v>
      </c>
      <c r="B280" s="31">
        <v>8</v>
      </c>
      <c r="C280" s="31">
        <v>17</v>
      </c>
      <c r="D280" s="35">
        <v>0.318694921193933</v>
      </c>
      <c r="E280" s="35">
        <v>555.15</v>
      </c>
      <c r="F280" s="31">
        <v>6.25E-2</v>
      </c>
      <c r="G280" s="31">
        <v>540</v>
      </c>
      <c r="H280" s="36">
        <v>3.6585365853658534E-2</v>
      </c>
      <c r="I280" s="36">
        <f t="shared" si="75"/>
        <v>0.52189791186036949</v>
      </c>
      <c r="J280" s="36">
        <f t="shared" si="76"/>
        <v>0.69912929386031319</v>
      </c>
      <c r="K280" s="36">
        <f t="shared" si="77"/>
        <v>0.46094017376292729</v>
      </c>
      <c r="L280" s="36">
        <f t="shared" si="78"/>
        <v>0.67757923598235203</v>
      </c>
      <c r="M280" s="36">
        <f t="shared" si="79"/>
        <v>23.064529347725511</v>
      </c>
      <c r="N280" s="35">
        <v>31.05</v>
      </c>
      <c r="O280" s="31">
        <f t="shared" si="70"/>
        <v>63.767741538337162</v>
      </c>
      <c r="P280" s="31">
        <f t="shared" si="80"/>
        <v>63.767741538337162</v>
      </c>
      <c r="Q280" s="31">
        <f t="shared" si="81"/>
        <v>0.257181019396924</v>
      </c>
      <c r="R280" s="36">
        <f t="shared" si="66"/>
        <v>7.9854706522744898</v>
      </c>
      <c r="S280" s="31">
        <f t="shared" si="67"/>
        <v>0</v>
      </c>
      <c r="T280" s="31">
        <f t="shared" si="83"/>
        <v>0.257181019396924</v>
      </c>
      <c r="U280" s="31"/>
      <c r="V280" s="31"/>
      <c r="W280" s="31"/>
      <c r="X280" s="31"/>
      <c r="Y280" s="31"/>
    </row>
    <row r="281" spans="1:25" x14ac:dyDescent="0.25">
      <c r="A281" s="31">
        <f t="shared" si="84"/>
        <v>188</v>
      </c>
      <c r="B281" s="31">
        <v>8</v>
      </c>
      <c r="C281" s="31">
        <v>40</v>
      </c>
      <c r="D281" s="35">
        <v>0.318694921193933</v>
      </c>
      <c r="E281" s="35">
        <v>555.15</v>
      </c>
      <c r="F281" s="31">
        <v>6.25E-2</v>
      </c>
      <c r="G281" s="31">
        <v>540</v>
      </c>
      <c r="H281" s="36">
        <v>0.13008130081300814</v>
      </c>
      <c r="I281" s="36">
        <f t="shared" si="75"/>
        <v>0.36892401014527471</v>
      </c>
      <c r="J281" s="36">
        <f t="shared" si="76"/>
        <v>0.64390781686123222</v>
      </c>
      <c r="K281" s="36">
        <f t="shared" si="77"/>
        <v>0.25398099687995485</v>
      </c>
      <c r="L281" s="36">
        <f t="shared" si="78"/>
        <v>0.60024488043485369</v>
      </c>
      <c r="M281" s="36">
        <f t="shared" si="79"/>
        <v>35.957727211436406</v>
      </c>
      <c r="N281" s="35">
        <v>46.5</v>
      </c>
      <c r="O281" s="31">
        <f t="shared" si="70"/>
        <v>111.1395155484884</v>
      </c>
      <c r="P281" s="31">
        <f t="shared" si="80"/>
        <v>111.1395155484884</v>
      </c>
      <c r="Q281" s="31">
        <f t="shared" si="81"/>
        <v>0.22671554384007728</v>
      </c>
      <c r="R281" s="36">
        <f t="shared" si="66"/>
        <v>10.542272788563594</v>
      </c>
      <c r="S281" s="31">
        <f t="shared" si="67"/>
        <v>0</v>
      </c>
      <c r="T281" s="31">
        <f t="shared" si="83"/>
        <v>0.22671554384007728</v>
      </c>
      <c r="U281" s="31"/>
      <c r="V281" s="31"/>
      <c r="W281" s="31"/>
      <c r="X281" s="31"/>
      <c r="Y281" s="31"/>
    </row>
    <row r="282" spans="1:25" x14ac:dyDescent="0.25">
      <c r="A282" s="31">
        <f t="shared" si="84"/>
        <v>189</v>
      </c>
      <c r="B282" s="31">
        <v>9</v>
      </c>
      <c r="C282" s="31">
        <v>17</v>
      </c>
      <c r="D282" s="35">
        <v>0.31806247976327323</v>
      </c>
      <c r="E282" s="35">
        <v>576.5</v>
      </c>
      <c r="F282" s="31">
        <v>6.25E-2</v>
      </c>
      <c r="G282" s="31">
        <v>540</v>
      </c>
      <c r="H282" s="36">
        <v>3.2520325203252036E-2</v>
      </c>
      <c r="I282" s="36">
        <f t="shared" si="75"/>
        <v>1.2044407857201886</v>
      </c>
      <c r="J282" s="36">
        <f t="shared" si="76"/>
        <v>0.88579037201457023</v>
      </c>
      <c r="K282" s="36">
        <f t="shared" si="77"/>
        <v>1.1470833297342751</v>
      </c>
      <c r="L282" s="36">
        <f t="shared" si="78"/>
        <v>0.87432640855947852</v>
      </c>
      <c r="M282" s="36">
        <f t="shared" si="79"/>
        <v>39.480540820421083</v>
      </c>
      <c r="N282" s="35">
        <v>39</v>
      </c>
      <c r="O282" s="31">
        <f t="shared" si="70"/>
        <v>0.23091948009096799</v>
      </c>
      <c r="P282" s="31">
        <f t="shared" si="80"/>
        <v>0.23091948009096799</v>
      </c>
      <c r="Q282" s="31">
        <f t="shared" si="81"/>
        <v>1.23215594979765E-2</v>
      </c>
      <c r="R282" s="36">
        <f t="shared" si="66"/>
        <v>-0.48054082042108348</v>
      </c>
      <c r="S282" s="31">
        <f t="shared" si="67"/>
        <v>1</v>
      </c>
      <c r="T282" s="31">
        <f>ABS(N282-M282)/N282</f>
        <v>1.23215594979765E-2</v>
      </c>
      <c r="U282" s="31"/>
      <c r="V282" s="31"/>
      <c r="W282" s="31"/>
      <c r="X282" s="31"/>
      <c r="Y282" s="31"/>
    </row>
    <row r="283" spans="1:25" x14ac:dyDescent="0.25">
      <c r="A283" s="31">
        <f t="shared" si="84"/>
        <v>189</v>
      </c>
      <c r="B283" s="31">
        <v>9</v>
      </c>
      <c r="C283" s="31">
        <v>40</v>
      </c>
      <c r="D283" s="35">
        <v>0.31806247976327323</v>
      </c>
      <c r="E283" s="35">
        <v>576.5</v>
      </c>
      <c r="F283" s="31">
        <v>6.25E-2</v>
      </c>
      <c r="G283" s="31">
        <v>540</v>
      </c>
      <c r="H283" s="36">
        <v>0.12601626016260162</v>
      </c>
      <c r="I283" s="36">
        <f t="shared" si="75"/>
        <v>0.70549622344988594</v>
      </c>
      <c r="J283" s="36">
        <f t="shared" si="76"/>
        <v>0.75974925933192083</v>
      </c>
      <c r="K283" s="36">
        <f t="shared" si="77"/>
        <v>0.59258795843329348</v>
      </c>
      <c r="L283" s="36">
        <f t="shared" si="78"/>
        <v>0.7232715301382765</v>
      </c>
      <c r="M283" s="36">
        <f t="shared" si="79"/>
        <v>50.492848826914326</v>
      </c>
      <c r="N283" s="35">
        <v>56</v>
      </c>
      <c r="O283" s="31">
        <f t="shared" si="70"/>
        <v>30.328714043218916</v>
      </c>
      <c r="P283" s="31">
        <f t="shared" si="80"/>
        <v>30.328714043218916</v>
      </c>
      <c r="Q283" s="31">
        <f t="shared" si="81"/>
        <v>9.8341985233672755E-2</v>
      </c>
      <c r="R283" s="36">
        <f t="shared" si="66"/>
        <v>5.5071511730856741</v>
      </c>
      <c r="S283" s="31">
        <f t="shared" si="67"/>
        <v>0</v>
      </c>
      <c r="T283" s="31">
        <f t="shared" ref="T283:T309" si="85">ABS(N283-M283)/N283</f>
        <v>9.8341985233672755E-2</v>
      </c>
      <c r="U283" s="31"/>
      <c r="V283" s="31"/>
      <c r="W283" s="31"/>
      <c r="X283" s="31"/>
      <c r="Y283" s="31"/>
    </row>
    <row r="284" spans="1:25" x14ac:dyDescent="0.25">
      <c r="A284" s="31">
        <f t="shared" si="84"/>
        <v>190</v>
      </c>
      <c r="B284" s="31">
        <v>10</v>
      </c>
      <c r="C284" s="31">
        <v>17</v>
      </c>
      <c r="D284" s="35">
        <v>0.31892023958942173</v>
      </c>
      <c r="E284" s="35">
        <v>570</v>
      </c>
      <c r="F284" s="31">
        <v>6.25E-2</v>
      </c>
      <c r="G284" s="31">
        <v>540</v>
      </c>
      <c r="H284" s="36">
        <v>2.8455284552845527E-2</v>
      </c>
      <c r="I284" s="36">
        <f t="shared" si="75"/>
        <v>1.0649673301691405</v>
      </c>
      <c r="J284" s="36">
        <f t="shared" si="76"/>
        <v>0.85655464297483552</v>
      </c>
      <c r="K284" s="36">
        <f t="shared" si="77"/>
        <v>1.0111696500676479</v>
      </c>
      <c r="L284" s="36">
        <f t="shared" si="78"/>
        <v>0.84403238043641649</v>
      </c>
      <c r="M284" s="36">
        <f t="shared" si="79"/>
        <v>33.268520574618947</v>
      </c>
      <c r="N284" s="35">
        <v>38.049999999999997</v>
      </c>
      <c r="O284" s="31">
        <f t="shared" si="70"/>
        <v>22.8625454953423</v>
      </c>
      <c r="P284" s="31">
        <f t="shared" si="80"/>
        <v>22.8625454953423</v>
      </c>
      <c r="Q284" s="31">
        <f t="shared" si="81"/>
        <v>0.1256630597997648</v>
      </c>
      <c r="R284" s="36">
        <f t="shared" si="66"/>
        <v>4.7814794253810504</v>
      </c>
      <c r="S284" s="31">
        <f t="shared" si="67"/>
        <v>0</v>
      </c>
      <c r="T284" s="31">
        <f t="shared" si="85"/>
        <v>0.1256630597997648</v>
      </c>
      <c r="U284" s="31"/>
      <c r="V284" s="31"/>
      <c r="W284" s="31"/>
      <c r="X284" s="31"/>
      <c r="Y284" s="31"/>
    </row>
    <row r="285" spans="1:25" x14ac:dyDescent="0.25">
      <c r="A285" s="31">
        <f t="shared" si="84"/>
        <v>190</v>
      </c>
      <c r="B285" s="31">
        <v>10</v>
      </c>
      <c r="C285" s="31">
        <v>40</v>
      </c>
      <c r="D285" s="35">
        <v>0.31892023958942173</v>
      </c>
      <c r="E285" s="35">
        <v>570</v>
      </c>
      <c r="F285" s="31">
        <v>6.25E-2</v>
      </c>
      <c r="G285" s="31">
        <v>540</v>
      </c>
      <c r="H285" s="36">
        <v>0.12195121951219512</v>
      </c>
      <c r="I285" s="36">
        <f t="shared" si="75"/>
        <v>0.60958898081449897</v>
      </c>
      <c r="J285" s="36">
        <f t="shared" si="76"/>
        <v>0.72893294356525029</v>
      </c>
      <c r="K285" s="36">
        <f t="shared" si="77"/>
        <v>0.49821720218282672</v>
      </c>
      <c r="L285" s="36">
        <f t="shared" si="78"/>
        <v>0.69083452047922922</v>
      </c>
      <c r="M285" s="36">
        <f t="shared" si="79"/>
        <v>45.273702011989144</v>
      </c>
      <c r="N285" s="35">
        <v>48.55</v>
      </c>
      <c r="O285" s="31">
        <f t="shared" si="70"/>
        <v>10.734128506243964</v>
      </c>
      <c r="P285" s="31">
        <f t="shared" si="80"/>
        <v>10.734128506243964</v>
      </c>
      <c r="Q285" s="31">
        <f t="shared" si="81"/>
        <v>6.7482965767473813E-2</v>
      </c>
      <c r="R285" s="36">
        <f t="shared" si="66"/>
        <v>3.2762979880108531</v>
      </c>
      <c r="S285" s="31">
        <f t="shared" si="67"/>
        <v>0</v>
      </c>
      <c r="T285" s="31">
        <f t="shared" si="85"/>
        <v>6.7482965767473813E-2</v>
      </c>
      <c r="U285" s="31"/>
      <c r="V285" s="31"/>
      <c r="W285" s="31"/>
      <c r="X285" s="31"/>
      <c r="Y285" s="31"/>
    </row>
    <row r="286" spans="1:25" x14ac:dyDescent="0.25">
      <c r="A286" s="31">
        <f t="shared" si="84"/>
        <v>191</v>
      </c>
      <c r="B286" s="31">
        <v>11</v>
      </c>
      <c r="C286" s="31">
        <v>17</v>
      </c>
      <c r="D286" s="35">
        <v>0.32574744497017011</v>
      </c>
      <c r="E286" s="35">
        <v>572.79999999999995</v>
      </c>
      <c r="F286" s="31">
        <v>6.25E-2</v>
      </c>
      <c r="G286" s="31">
        <v>540</v>
      </c>
      <c r="H286" s="36">
        <v>2.4390243902439025E-2</v>
      </c>
      <c r="I286" s="36">
        <f t="shared" si="75"/>
        <v>1.2145078946339316</v>
      </c>
      <c r="J286" s="36">
        <f t="shared" si="76"/>
        <v>0.88772308150219592</v>
      </c>
      <c r="K286" s="36">
        <f t="shared" si="77"/>
        <v>1.1636346907273385</v>
      </c>
      <c r="L286" s="36">
        <f t="shared" si="78"/>
        <v>0.87771395671332786</v>
      </c>
      <c r="M286" s="36">
        <f t="shared" si="79"/>
        <v>35.244202486546442</v>
      </c>
      <c r="N286" s="35">
        <v>36.9</v>
      </c>
      <c r="O286" s="31">
        <f t="shared" si="70"/>
        <v>2.7416654055589813</v>
      </c>
      <c r="P286" s="31">
        <f t="shared" si="80"/>
        <v>2.7416654055589813</v>
      </c>
      <c r="Q286" s="31">
        <f t="shared" si="81"/>
        <v>4.4872561340204793E-2</v>
      </c>
      <c r="R286" s="36">
        <f t="shared" si="66"/>
        <v>1.6557975134535567</v>
      </c>
      <c r="S286" s="31">
        <f t="shared" si="67"/>
        <v>0</v>
      </c>
      <c r="T286" s="31">
        <f t="shared" si="85"/>
        <v>4.4872561340204793E-2</v>
      </c>
      <c r="U286" s="31"/>
      <c r="V286" s="31"/>
      <c r="W286" s="31"/>
      <c r="X286" s="31"/>
      <c r="Y286" s="31"/>
    </row>
    <row r="287" spans="1:25" x14ac:dyDescent="0.25">
      <c r="A287" s="31">
        <f t="shared" si="84"/>
        <v>191</v>
      </c>
      <c r="B287" s="31">
        <v>11</v>
      </c>
      <c r="C287" s="31">
        <v>40</v>
      </c>
      <c r="D287" s="35">
        <v>0.32574744497017011</v>
      </c>
      <c r="E287" s="35">
        <v>572.79999999999995</v>
      </c>
      <c r="F287" s="31">
        <v>6.25E-2</v>
      </c>
      <c r="G287" s="31">
        <v>540</v>
      </c>
      <c r="H287" s="36">
        <v>0.11788617886178862</v>
      </c>
      <c r="I287" s="36">
        <f t="shared" si="75"/>
        <v>0.64902841370599962</v>
      </c>
      <c r="J287" s="36">
        <f t="shared" si="76"/>
        <v>0.74183999461885897</v>
      </c>
      <c r="K287" s="36">
        <f t="shared" si="77"/>
        <v>0.5371844722846808</v>
      </c>
      <c r="L287" s="36">
        <f t="shared" si="78"/>
        <v>0.7044299020256809</v>
      </c>
      <c r="M287" s="36">
        <f t="shared" si="79"/>
        <v>47.326188242066223</v>
      </c>
      <c r="N287" s="35">
        <v>51.4</v>
      </c>
      <c r="O287" s="31">
        <f t="shared" si="70"/>
        <v>16.595942239079477</v>
      </c>
      <c r="P287" s="31">
        <f t="shared" si="80"/>
        <v>16.595942239079477</v>
      </c>
      <c r="Q287" s="31">
        <f t="shared" si="81"/>
        <v>7.9257038092096804E-2</v>
      </c>
      <c r="R287" s="36">
        <f t="shared" si="66"/>
        <v>4.0738117579337754</v>
      </c>
      <c r="S287" s="31">
        <f t="shared" si="67"/>
        <v>0</v>
      </c>
      <c r="T287" s="31">
        <f t="shared" si="85"/>
        <v>7.9257038092096804E-2</v>
      </c>
      <c r="U287" s="31"/>
      <c r="V287" s="31"/>
      <c r="W287" s="31"/>
      <c r="X287" s="31"/>
      <c r="Y287" s="31"/>
    </row>
    <row r="288" spans="1:25" x14ac:dyDescent="0.25">
      <c r="A288" s="31">
        <f t="shared" si="84"/>
        <v>192</v>
      </c>
      <c r="B288" s="31">
        <v>12</v>
      </c>
      <c r="C288" s="31">
        <v>17</v>
      </c>
      <c r="D288" s="35">
        <v>0.33001006693136253</v>
      </c>
      <c r="E288" s="35">
        <v>554.65</v>
      </c>
      <c r="F288" s="31">
        <v>6.25E-2</v>
      </c>
      <c r="G288" s="31">
        <v>540</v>
      </c>
      <c r="H288" s="36">
        <v>2.032520325203252E-2</v>
      </c>
      <c r="I288" s="36">
        <f t="shared" si="75"/>
        <v>0.61947397918726321</v>
      </c>
      <c r="J288" s="36">
        <f t="shared" si="76"/>
        <v>0.7321979206851521</v>
      </c>
      <c r="K288" s="36">
        <f t="shared" si="77"/>
        <v>0.5724256032279661</v>
      </c>
      <c r="L288" s="36">
        <f t="shared" si="78"/>
        <v>0.7164831627909336</v>
      </c>
      <c r="M288" s="36">
        <f t="shared" si="79"/>
        <v>19.703846731486465</v>
      </c>
      <c r="N288" s="35">
        <v>22</v>
      </c>
      <c r="O288" s="31">
        <f t="shared" si="70"/>
        <v>5.2723198325053913</v>
      </c>
      <c r="P288" s="31">
        <f t="shared" si="80"/>
        <v>5.2723198325053913</v>
      </c>
      <c r="Q288" s="31">
        <f t="shared" si="81"/>
        <v>0.1043706031142516</v>
      </c>
      <c r="R288" s="36">
        <f t="shared" si="66"/>
        <v>2.2961532685135353</v>
      </c>
      <c r="S288" s="31">
        <f t="shared" si="67"/>
        <v>0</v>
      </c>
      <c r="T288" s="31">
        <f t="shared" si="85"/>
        <v>0.1043706031142516</v>
      </c>
      <c r="U288" s="31"/>
      <c r="V288" s="31"/>
      <c r="W288" s="31"/>
      <c r="X288" s="31"/>
      <c r="Y288" s="31"/>
    </row>
    <row r="289" spans="1:25" x14ac:dyDescent="0.25">
      <c r="A289" s="31">
        <f t="shared" si="84"/>
        <v>192</v>
      </c>
      <c r="B289" s="31">
        <v>12</v>
      </c>
      <c r="C289" s="31">
        <v>40</v>
      </c>
      <c r="D289" s="35">
        <v>0.33001006693136253</v>
      </c>
      <c r="E289" s="35">
        <v>554.65</v>
      </c>
      <c r="F289" s="31">
        <v>6.25E-2</v>
      </c>
      <c r="G289" s="31">
        <v>540</v>
      </c>
      <c r="H289" s="36">
        <v>0.11382113821138211</v>
      </c>
      <c r="I289" s="36">
        <f t="shared" si="75"/>
        <v>0.35998800637716621</v>
      </c>
      <c r="J289" s="36">
        <f t="shared" si="76"/>
        <v>0.64057194866553546</v>
      </c>
      <c r="K289" s="36">
        <f t="shared" si="77"/>
        <v>0.24865122804097919</v>
      </c>
      <c r="L289" s="36">
        <f t="shared" si="78"/>
        <v>0.59818471079017144</v>
      </c>
      <c r="M289" s="36">
        <f t="shared" si="79"/>
        <v>34.563238087938259</v>
      </c>
      <c r="N289" s="35">
        <v>37.4</v>
      </c>
      <c r="O289" s="31">
        <f t="shared" si="70"/>
        <v>8.0472181457241749</v>
      </c>
      <c r="P289" s="31">
        <f t="shared" si="80"/>
        <v>8.0472181457241749</v>
      </c>
      <c r="Q289" s="31">
        <f t="shared" si="81"/>
        <v>7.5849248985608006E-2</v>
      </c>
      <c r="R289" s="36">
        <f t="shared" si="66"/>
        <v>2.8367619120617391</v>
      </c>
      <c r="S289" s="31">
        <f t="shared" si="67"/>
        <v>0</v>
      </c>
      <c r="T289" s="31">
        <f t="shared" si="85"/>
        <v>7.5849248985608006E-2</v>
      </c>
      <c r="U289" s="31"/>
      <c r="V289" s="31"/>
      <c r="W289" s="31"/>
      <c r="X289" s="31"/>
      <c r="Y289" s="31"/>
    </row>
    <row r="290" spans="1:25" x14ac:dyDescent="0.25">
      <c r="A290" s="31">
        <f t="shared" si="84"/>
        <v>193</v>
      </c>
      <c r="B290" s="31">
        <v>13</v>
      </c>
      <c r="C290" s="31">
        <v>17</v>
      </c>
      <c r="D290" s="35">
        <v>0.33033329512972626</v>
      </c>
      <c r="E290" s="35">
        <v>554.95000000000005</v>
      </c>
      <c r="F290" s="31">
        <v>6.25E-2</v>
      </c>
      <c r="G290" s="31">
        <v>540</v>
      </c>
      <c r="H290" s="36">
        <v>1.6260162601626018E-2</v>
      </c>
      <c r="I290" s="36">
        <f t="shared" si="75"/>
        <v>0.69350706794711525</v>
      </c>
      <c r="J290" s="36">
        <f t="shared" si="76"/>
        <v>0.75600430409150565</v>
      </c>
      <c r="K290" s="36">
        <f t="shared" si="77"/>
        <v>0.65138450464227671</v>
      </c>
      <c r="L290" s="36">
        <f t="shared" si="78"/>
        <v>0.74260084463857101</v>
      </c>
      <c r="M290" s="36">
        <f t="shared" si="79"/>
        <v>18.947450299010484</v>
      </c>
      <c r="N290" s="35">
        <v>20.65</v>
      </c>
      <c r="O290" s="31">
        <f t="shared" si="70"/>
        <v>2.8986754843394862</v>
      </c>
      <c r="P290" s="31">
        <f t="shared" si="80"/>
        <v>2.8986754843394862</v>
      </c>
      <c r="Q290" s="31">
        <f t="shared" si="81"/>
        <v>8.2447927408693208E-2</v>
      </c>
      <c r="R290" s="36">
        <f t="shared" si="66"/>
        <v>1.7025497009895147</v>
      </c>
      <c r="S290" s="31">
        <f t="shared" si="67"/>
        <v>0</v>
      </c>
      <c r="T290" s="31">
        <f t="shared" si="85"/>
        <v>8.2447927408693208E-2</v>
      </c>
      <c r="U290" s="31"/>
      <c r="V290" s="31"/>
      <c r="W290" s="31"/>
      <c r="X290" s="31"/>
      <c r="Y290" s="31"/>
    </row>
    <row r="291" spans="1:25" x14ac:dyDescent="0.25">
      <c r="A291" s="31">
        <f t="shared" si="84"/>
        <v>193</v>
      </c>
      <c r="B291" s="31">
        <v>13</v>
      </c>
      <c r="C291" s="31">
        <v>40</v>
      </c>
      <c r="D291" s="35">
        <v>0.33033329512972626</v>
      </c>
      <c r="E291" s="35">
        <v>554.95000000000005</v>
      </c>
      <c r="F291" s="31">
        <v>6.25E-2</v>
      </c>
      <c r="G291" s="31">
        <v>540</v>
      </c>
      <c r="H291" s="36">
        <v>0.10975609756097561</v>
      </c>
      <c r="I291" s="36">
        <f t="shared" si="75"/>
        <v>0.36693899208828612</v>
      </c>
      <c r="J291" s="36">
        <f t="shared" si="76"/>
        <v>0.6431677372080179</v>
      </c>
      <c r="K291" s="36">
        <f t="shared" si="77"/>
        <v>0.25750136240476107</v>
      </c>
      <c r="L291" s="36">
        <f t="shared" si="78"/>
        <v>0.60160411814478976</v>
      </c>
      <c r="M291" s="36">
        <f t="shared" si="79"/>
        <v>34.28058897883767</v>
      </c>
      <c r="N291" s="35">
        <v>39</v>
      </c>
      <c r="O291" s="31">
        <f t="shared" si="70"/>
        <v>22.272840386668463</v>
      </c>
      <c r="P291" s="31">
        <f t="shared" si="80"/>
        <v>22.272840386668463</v>
      </c>
      <c r="Q291" s="31">
        <f t="shared" si="81"/>
        <v>0.1210105390041623</v>
      </c>
      <c r="R291" s="36">
        <f t="shared" si="66"/>
        <v>4.7194110211623297</v>
      </c>
      <c r="S291" s="31">
        <f t="shared" si="67"/>
        <v>0</v>
      </c>
      <c r="T291" s="31">
        <f t="shared" si="85"/>
        <v>0.1210105390041623</v>
      </c>
      <c r="U291" s="31"/>
      <c r="V291" s="31"/>
      <c r="W291" s="31"/>
      <c r="X291" s="31"/>
      <c r="Y291" s="31"/>
    </row>
    <row r="292" spans="1:25" x14ac:dyDescent="0.25">
      <c r="A292" s="31">
        <f t="shared" si="84"/>
        <v>194</v>
      </c>
      <c r="B292" s="31">
        <v>14</v>
      </c>
      <c r="C292" s="31">
        <v>17</v>
      </c>
      <c r="D292" s="35">
        <v>0.33023191874676266</v>
      </c>
      <c r="E292" s="35">
        <v>544.75</v>
      </c>
      <c r="F292" s="31">
        <v>6.25E-2</v>
      </c>
      <c r="G292" s="31">
        <v>540</v>
      </c>
      <c r="H292" s="36">
        <v>1.2195121951219513E-2</v>
      </c>
      <c r="I292" s="36">
        <f t="shared" si="75"/>
        <v>0.27928549193306523</v>
      </c>
      <c r="J292" s="36">
        <f t="shared" si="76"/>
        <v>0.60998713036951191</v>
      </c>
      <c r="K292" s="36">
        <f t="shared" si="77"/>
        <v>0.24281747718723551</v>
      </c>
      <c r="L292" s="36">
        <f t="shared" si="78"/>
        <v>0.595926602071019</v>
      </c>
      <c r="M292" s="36">
        <f t="shared" si="79"/>
        <v>10.735305369142566</v>
      </c>
      <c r="N292" s="35">
        <v>12</v>
      </c>
      <c r="O292" s="31">
        <f t="shared" si="70"/>
        <v>1.5994525093196219</v>
      </c>
      <c r="P292" s="31">
        <f t="shared" si="80"/>
        <v>1.5994525093196219</v>
      </c>
      <c r="Q292" s="31">
        <f t="shared" si="81"/>
        <v>0.10539121923811952</v>
      </c>
      <c r="R292" s="36">
        <f t="shared" si="66"/>
        <v>1.2646946308574343</v>
      </c>
      <c r="S292" s="31">
        <f t="shared" si="67"/>
        <v>0</v>
      </c>
      <c r="T292" s="31">
        <f t="shared" si="85"/>
        <v>0.10539121923811952</v>
      </c>
      <c r="U292" s="31"/>
      <c r="V292" s="31"/>
      <c r="W292" s="31"/>
      <c r="X292" s="31"/>
      <c r="Y292" s="31"/>
    </row>
    <row r="293" spans="1:25" x14ac:dyDescent="0.25">
      <c r="A293" s="31">
        <f t="shared" si="84"/>
        <v>194</v>
      </c>
      <c r="B293" s="31">
        <v>14</v>
      </c>
      <c r="C293" s="31">
        <v>40</v>
      </c>
      <c r="D293" s="35">
        <v>0.33023191874676266</v>
      </c>
      <c r="E293" s="35">
        <v>544.75</v>
      </c>
      <c r="F293" s="31">
        <v>6.25E-2</v>
      </c>
      <c r="G293" s="31">
        <v>540</v>
      </c>
      <c r="H293" s="36">
        <v>0.10569105691056911</v>
      </c>
      <c r="I293" s="36">
        <f t="shared" si="75"/>
        <v>0.19678377367102795</v>
      </c>
      <c r="J293" s="36">
        <f t="shared" si="76"/>
        <v>0.57800162521461773</v>
      </c>
      <c r="K293" s="36">
        <f t="shared" si="77"/>
        <v>8.9424845169399331E-2</v>
      </c>
      <c r="L293" s="36">
        <f t="shared" si="78"/>
        <v>0.53562786051098898</v>
      </c>
      <c r="M293" s="36">
        <f t="shared" si="79"/>
        <v>27.531667807420604</v>
      </c>
      <c r="N293" s="35">
        <v>32.799999999999997</v>
      </c>
      <c r="O293" s="31">
        <f t="shared" si="70"/>
        <v>27.755324091368397</v>
      </c>
      <c r="P293" s="31">
        <f t="shared" si="80"/>
        <v>27.755324091368397</v>
      </c>
      <c r="Q293" s="31">
        <f t="shared" si="81"/>
        <v>0.16061988392010346</v>
      </c>
      <c r="R293" s="36">
        <f t="shared" si="66"/>
        <v>5.2683321925793933</v>
      </c>
      <c r="S293" s="31">
        <f t="shared" si="67"/>
        <v>0</v>
      </c>
      <c r="T293" s="31">
        <f t="shared" si="85"/>
        <v>0.16061988392010346</v>
      </c>
      <c r="U293" s="31"/>
      <c r="V293" s="31"/>
      <c r="W293" s="31"/>
      <c r="X293" s="31"/>
      <c r="Y293" s="31"/>
    </row>
    <row r="294" spans="1:25" x14ac:dyDescent="0.25">
      <c r="A294" s="31">
        <f t="shared" si="84"/>
        <v>195</v>
      </c>
      <c r="B294" s="31">
        <v>15</v>
      </c>
      <c r="C294" s="31">
        <v>17</v>
      </c>
      <c r="D294" s="35">
        <v>0.33295536121984343</v>
      </c>
      <c r="E294" s="35">
        <v>545.6</v>
      </c>
      <c r="F294" s="31">
        <v>6.25E-2</v>
      </c>
      <c r="G294" s="31">
        <v>540</v>
      </c>
      <c r="H294" s="36">
        <v>8.130081300813009E-3</v>
      </c>
      <c r="I294" s="36">
        <f t="shared" si="75"/>
        <v>0.37558805352981262</v>
      </c>
      <c r="J294" s="36">
        <f t="shared" si="76"/>
        <v>0.64638841325178453</v>
      </c>
      <c r="K294" s="36">
        <f t="shared" si="77"/>
        <v>0.34556647963864667</v>
      </c>
      <c r="L294" s="36">
        <f t="shared" si="78"/>
        <v>0.63516572948719963</v>
      </c>
      <c r="M294" s="36">
        <f t="shared" si="79"/>
        <v>9.8542633547288574</v>
      </c>
      <c r="N294" s="35">
        <v>10.55</v>
      </c>
      <c r="O294" s="31">
        <f t="shared" si="70"/>
        <v>0.4840494795731447</v>
      </c>
      <c r="P294" s="31">
        <f t="shared" si="80"/>
        <v>0.4840494795731447</v>
      </c>
      <c r="Q294" s="31">
        <f t="shared" si="81"/>
        <v>6.5946601447501738E-2</v>
      </c>
      <c r="R294" s="36">
        <f t="shared" si="66"/>
        <v>0.69573664527114332</v>
      </c>
      <c r="S294" s="31">
        <f t="shared" si="67"/>
        <v>0</v>
      </c>
      <c r="T294" s="31">
        <f t="shared" si="85"/>
        <v>6.5946601447501738E-2</v>
      </c>
      <c r="U294" s="31"/>
      <c r="V294" s="31"/>
      <c r="W294" s="31"/>
      <c r="X294" s="31"/>
      <c r="Y294" s="31"/>
    </row>
    <row r="295" spans="1:25" x14ac:dyDescent="0.25">
      <c r="A295" s="31">
        <f t="shared" si="84"/>
        <v>195</v>
      </c>
      <c r="B295" s="31">
        <v>15</v>
      </c>
      <c r="C295" s="31">
        <v>40</v>
      </c>
      <c r="D295" s="35">
        <v>0.33295536121984343</v>
      </c>
      <c r="E295" s="35">
        <v>545.6</v>
      </c>
      <c r="F295" s="31">
        <v>6.25E-2</v>
      </c>
      <c r="G295" s="31">
        <v>540</v>
      </c>
      <c r="H295" s="36">
        <v>0.1016260162601626</v>
      </c>
      <c r="I295" s="36">
        <f t="shared" si="75"/>
        <v>0.21011121580959083</v>
      </c>
      <c r="J295" s="36">
        <f t="shared" si="76"/>
        <v>0.58320956404188407</v>
      </c>
      <c r="K295" s="36">
        <f t="shared" si="77"/>
        <v>0.1039689234079087</v>
      </c>
      <c r="L295" s="36">
        <f t="shared" si="78"/>
        <v>0.54140299479406784</v>
      </c>
      <c r="M295" s="36">
        <f t="shared" si="79"/>
        <v>27.692582351838951</v>
      </c>
      <c r="N295" s="35">
        <v>33.35</v>
      </c>
      <c r="O295" s="31">
        <f t="shared" si="70"/>
        <v>32.006374445724113</v>
      </c>
      <c r="P295" s="31">
        <f t="shared" si="80"/>
        <v>32.006374445724113</v>
      </c>
      <c r="Q295" s="31">
        <f t="shared" si="81"/>
        <v>0.16963771058953675</v>
      </c>
      <c r="R295" s="36">
        <f t="shared" si="66"/>
        <v>5.6574176481610507</v>
      </c>
      <c r="S295" s="31">
        <f t="shared" si="67"/>
        <v>0</v>
      </c>
      <c r="T295" s="31">
        <f t="shared" si="85"/>
        <v>0.16963771058953675</v>
      </c>
      <c r="U295" s="31"/>
      <c r="V295" s="31"/>
      <c r="W295" s="31"/>
      <c r="X295" s="31"/>
      <c r="Y295" s="31"/>
    </row>
    <row r="296" spans="1:25" x14ac:dyDescent="0.25">
      <c r="A296" s="31">
        <f t="shared" si="84"/>
        <v>196</v>
      </c>
      <c r="B296" s="31">
        <v>16</v>
      </c>
      <c r="C296" s="31">
        <v>17</v>
      </c>
      <c r="D296" s="35">
        <v>0.32948763525751107</v>
      </c>
      <c r="E296" s="35">
        <v>550.04999999999995</v>
      </c>
      <c r="F296" s="31">
        <v>6.25E-2</v>
      </c>
      <c r="G296" s="31">
        <v>540</v>
      </c>
      <c r="H296" s="36">
        <v>4.0650406504065045E-3</v>
      </c>
      <c r="I296" s="36">
        <f t="shared" si="75"/>
        <v>0.90038726575336236</v>
      </c>
      <c r="J296" s="36">
        <f t="shared" si="76"/>
        <v>0.81604290239977972</v>
      </c>
      <c r="K296" s="36">
        <f t="shared" si="77"/>
        <v>0.8793799014051128</v>
      </c>
      <c r="L296" s="36">
        <f t="shared" si="78"/>
        <v>0.81040233702998132</v>
      </c>
      <c r="M296" s="36">
        <f t="shared" si="79"/>
        <v>11.35830559357521</v>
      </c>
      <c r="N296" s="35">
        <v>11.7</v>
      </c>
      <c r="O296" s="31">
        <f t="shared" si="70"/>
        <v>0.11675506738198911</v>
      </c>
      <c r="P296" s="31">
        <f t="shared" si="80"/>
        <v>0.11675506738198911</v>
      </c>
      <c r="Q296" s="31">
        <f t="shared" si="81"/>
        <v>2.9204650121776869E-2</v>
      </c>
      <c r="R296" s="36">
        <f t="shared" si="66"/>
        <v>0.34169440642478932</v>
      </c>
      <c r="S296" s="31">
        <f t="shared" si="67"/>
        <v>0</v>
      </c>
      <c r="T296" s="31">
        <f t="shared" si="85"/>
        <v>2.9204650121776869E-2</v>
      </c>
      <c r="U296" s="31"/>
      <c r="V296" s="31"/>
      <c r="W296" s="31"/>
      <c r="X296" s="31"/>
      <c r="Y296" s="31"/>
    </row>
    <row r="297" spans="1:25" x14ac:dyDescent="0.25">
      <c r="A297" s="31">
        <f t="shared" si="84"/>
        <v>196</v>
      </c>
      <c r="B297" s="31">
        <v>16</v>
      </c>
      <c r="C297" s="31">
        <v>40</v>
      </c>
      <c r="D297" s="35">
        <v>0.32948763525751107</v>
      </c>
      <c r="E297" s="35">
        <v>550.04999999999995</v>
      </c>
      <c r="F297" s="31">
        <v>6.25E-2</v>
      </c>
      <c r="G297" s="31">
        <v>540</v>
      </c>
      <c r="H297" s="36">
        <v>9.7560975609756101E-2</v>
      </c>
      <c r="I297" s="36">
        <f t="shared" si="75"/>
        <v>0.28988407149242224</v>
      </c>
      <c r="J297" s="36">
        <f t="shared" si="76"/>
        <v>0.61404753611025242</v>
      </c>
      <c r="K297" s="36">
        <f t="shared" si="77"/>
        <v>0.18696942450452941</v>
      </c>
      <c r="L297" s="36">
        <f t="shared" si="78"/>
        <v>0.57415769705498731</v>
      </c>
      <c r="M297" s="36">
        <f t="shared" si="79"/>
        <v>29.596457993121419</v>
      </c>
      <c r="N297" s="35">
        <v>33.9</v>
      </c>
      <c r="O297" s="31">
        <f t="shared" si="70"/>
        <v>18.520473804968514</v>
      </c>
      <c r="P297" s="31">
        <f t="shared" si="80"/>
        <v>18.520473804968514</v>
      </c>
      <c r="Q297" s="31">
        <f t="shared" si="81"/>
        <v>0.12694814179582831</v>
      </c>
      <c r="R297" s="36">
        <f t="shared" si="66"/>
        <v>4.3035420068785797</v>
      </c>
      <c r="S297" s="31">
        <f t="shared" si="67"/>
        <v>0</v>
      </c>
      <c r="T297" s="31">
        <f t="shared" si="85"/>
        <v>0.12694814179582831</v>
      </c>
      <c r="U297" s="31"/>
      <c r="V297" s="31"/>
      <c r="W297" s="31"/>
      <c r="X297" s="31"/>
      <c r="Y297" s="31"/>
    </row>
    <row r="298" spans="1:25" x14ac:dyDescent="0.25">
      <c r="A298" s="31">
        <f t="shared" si="84"/>
        <v>197</v>
      </c>
      <c r="B298" s="31">
        <v>17</v>
      </c>
      <c r="C298" s="31">
        <v>40</v>
      </c>
      <c r="D298" s="35">
        <v>0.32857983947628477</v>
      </c>
      <c r="E298" s="35">
        <v>545.75</v>
      </c>
      <c r="F298" s="31">
        <v>6.25E-2</v>
      </c>
      <c r="G298" s="31">
        <v>540</v>
      </c>
      <c r="H298" s="36">
        <v>9.3495934959349589E-2</v>
      </c>
      <c r="I298" s="36">
        <f t="shared" si="75"/>
        <v>0.21381944166556682</v>
      </c>
      <c r="J298" s="36">
        <f t="shared" si="76"/>
        <v>0.58465606835269301</v>
      </c>
      <c r="K298" s="36">
        <f t="shared" si="77"/>
        <v>0.11334923917163955</v>
      </c>
      <c r="L298" s="36">
        <f t="shared" si="78"/>
        <v>0.54512315923482557</v>
      </c>
      <c r="M298" s="36">
        <f t="shared" si="79"/>
        <v>26.424656788083212</v>
      </c>
      <c r="N298" s="35">
        <v>30.3</v>
      </c>
      <c r="O298" s="31">
        <f t="shared" si="70"/>
        <v>15.018285010149535</v>
      </c>
      <c r="P298" s="31">
        <f t="shared" si="80"/>
        <v>15.018285010149535</v>
      </c>
      <c r="Q298" s="31">
        <f t="shared" si="81"/>
        <v>0.12789911590484451</v>
      </c>
      <c r="R298" s="36">
        <f t="shared" si="66"/>
        <v>3.875343211916789</v>
      </c>
      <c r="S298" s="31">
        <f t="shared" si="67"/>
        <v>0</v>
      </c>
      <c r="T298" s="31">
        <f t="shared" si="85"/>
        <v>0.12789911590484451</v>
      </c>
      <c r="U298" s="31"/>
      <c r="V298" s="31"/>
      <c r="W298" s="31"/>
      <c r="X298" s="31"/>
      <c r="Y298" s="31"/>
    </row>
    <row r="299" spans="1:25" x14ac:dyDescent="0.25">
      <c r="A299" s="31">
        <f t="shared" si="84"/>
        <v>198</v>
      </c>
      <c r="B299" s="31">
        <v>18</v>
      </c>
      <c r="C299" s="31">
        <v>40</v>
      </c>
      <c r="D299" s="35">
        <v>0.32859052583247067</v>
      </c>
      <c r="E299" s="35">
        <v>551.54999999999995</v>
      </c>
      <c r="F299" s="31">
        <v>6.25E-2</v>
      </c>
      <c r="G299" s="31">
        <v>540</v>
      </c>
      <c r="H299" s="36">
        <v>8.943089430894309E-2</v>
      </c>
      <c r="I299" s="36">
        <f t="shared" si="75"/>
        <v>0.32138395759453409</v>
      </c>
      <c r="J299" s="36">
        <f t="shared" si="76"/>
        <v>0.62604028059280881</v>
      </c>
      <c r="K299" s="36">
        <f t="shared" si="77"/>
        <v>0.2231189653444236</v>
      </c>
      <c r="L299" s="36">
        <f t="shared" si="78"/>
        <v>0.58827854091334386</v>
      </c>
      <c r="M299" s="36">
        <f t="shared" si="79"/>
        <v>29.392748428021434</v>
      </c>
      <c r="N299" s="35">
        <v>31.2</v>
      </c>
      <c r="O299" s="31">
        <f t="shared" si="70"/>
        <v>3.2661582444189938</v>
      </c>
      <c r="P299" s="31">
        <f t="shared" si="80"/>
        <v>3.2661582444189938</v>
      </c>
      <c r="Q299" s="31">
        <f t="shared" si="81"/>
        <v>5.7924729871107854E-2</v>
      </c>
      <c r="R299" s="36">
        <f t="shared" si="66"/>
        <v>1.8072515719785649</v>
      </c>
      <c r="S299" s="31">
        <f t="shared" si="67"/>
        <v>0</v>
      </c>
      <c r="T299" s="31">
        <f t="shared" si="85"/>
        <v>5.7924729871107854E-2</v>
      </c>
      <c r="U299" s="31"/>
      <c r="V299" s="31"/>
      <c r="W299" s="31"/>
      <c r="X299" s="31"/>
      <c r="Y299" s="31"/>
    </row>
    <row r="300" spans="1:25" x14ac:dyDescent="0.25">
      <c r="A300" s="31">
        <f t="shared" si="84"/>
        <v>199</v>
      </c>
      <c r="B300" s="31">
        <v>19</v>
      </c>
      <c r="C300" s="31">
        <v>40</v>
      </c>
      <c r="D300" s="35">
        <v>0.3282138453367458</v>
      </c>
      <c r="E300" s="35">
        <v>573.70000000000005</v>
      </c>
      <c r="F300" s="31">
        <v>6.25E-2</v>
      </c>
      <c r="G300" s="31">
        <v>540</v>
      </c>
      <c r="H300" s="36">
        <v>8.5365853658536592E-2</v>
      </c>
      <c r="I300" s="36">
        <f t="shared" si="75"/>
        <v>0.73486976633533241</v>
      </c>
      <c r="J300" s="36">
        <f t="shared" si="76"/>
        <v>0.76879059357548907</v>
      </c>
      <c r="K300" s="36">
        <f t="shared" si="77"/>
        <v>0.63897409780633385</v>
      </c>
      <c r="L300" s="36">
        <f t="shared" si="78"/>
        <v>0.73858010877349556</v>
      </c>
      <c r="M300" s="36">
        <f t="shared" si="79"/>
        <v>44.344159609250198</v>
      </c>
      <c r="N300" s="35">
        <v>46.55</v>
      </c>
      <c r="O300" s="31">
        <f t="shared" si="70"/>
        <v>4.8657318294632255</v>
      </c>
      <c r="P300" s="31">
        <f t="shared" si="80"/>
        <v>4.8657318294632255</v>
      </c>
      <c r="Q300" s="31">
        <f t="shared" si="81"/>
        <v>4.7386474559609003E-2</v>
      </c>
      <c r="R300" s="36">
        <f t="shared" si="66"/>
        <v>2.205840390749799</v>
      </c>
      <c r="S300" s="31">
        <f t="shared" si="67"/>
        <v>0</v>
      </c>
      <c r="T300" s="31">
        <f t="shared" si="85"/>
        <v>4.7386474559609003E-2</v>
      </c>
      <c r="U300" s="31"/>
      <c r="V300" s="31"/>
      <c r="W300" s="31"/>
      <c r="X300" s="31"/>
      <c r="Y300" s="31"/>
    </row>
    <row r="301" spans="1:25" x14ac:dyDescent="0.25">
      <c r="A301" s="31">
        <f t="shared" si="84"/>
        <v>200</v>
      </c>
      <c r="B301" s="31">
        <v>20</v>
      </c>
      <c r="C301" s="31">
        <v>40</v>
      </c>
      <c r="D301" s="35">
        <v>0.32732998130834479</v>
      </c>
      <c r="E301" s="35">
        <v>564.5</v>
      </c>
      <c r="F301" s="31">
        <v>6.25E-2</v>
      </c>
      <c r="G301" s="31">
        <v>540</v>
      </c>
      <c r="H301" s="36">
        <v>8.1300813008130079E-2</v>
      </c>
      <c r="I301" s="36">
        <f t="shared" si="75"/>
        <v>0.5765193073334024</v>
      </c>
      <c r="J301" s="36">
        <f t="shared" si="76"/>
        <v>0.71786788826660919</v>
      </c>
      <c r="K301" s="36">
        <f t="shared" si="77"/>
        <v>0.48318673619976027</v>
      </c>
      <c r="L301" s="36">
        <f t="shared" si="78"/>
        <v>0.68551842386035955</v>
      </c>
      <c r="M301" s="36">
        <f t="shared" si="79"/>
        <v>36.932698848865982</v>
      </c>
      <c r="N301" s="35">
        <v>38.85</v>
      </c>
      <c r="O301" s="31">
        <f t="shared" si="70"/>
        <v>3.6760437041398353</v>
      </c>
      <c r="P301" s="31">
        <f t="shared" si="80"/>
        <v>3.6760437041398353</v>
      </c>
      <c r="Q301" s="31">
        <f t="shared" si="81"/>
        <v>4.9351380981570638E-2</v>
      </c>
      <c r="R301" s="36">
        <f t="shared" si="66"/>
        <v>1.9173011511340192</v>
      </c>
      <c r="S301" s="31">
        <f t="shared" si="67"/>
        <v>0</v>
      </c>
      <c r="T301" s="31">
        <f t="shared" si="85"/>
        <v>4.9351380981570638E-2</v>
      </c>
      <c r="U301" s="31"/>
      <c r="V301" s="31"/>
      <c r="W301" s="31"/>
      <c r="X301" s="31"/>
      <c r="Y301" s="31"/>
    </row>
    <row r="302" spans="1:25" x14ac:dyDescent="0.25">
      <c r="A302" s="31">
        <f t="shared" si="84"/>
        <v>201</v>
      </c>
      <c r="B302" s="31">
        <v>21</v>
      </c>
      <c r="C302" s="31">
        <v>40</v>
      </c>
      <c r="D302" s="35">
        <v>0.32716692769056271</v>
      </c>
      <c r="E302" s="35">
        <v>553.85</v>
      </c>
      <c r="F302" s="31">
        <v>6.25E-2</v>
      </c>
      <c r="G302" s="31">
        <v>540</v>
      </c>
      <c r="H302" s="36">
        <v>7.7235772357723581E-2</v>
      </c>
      <c r="I302" s="36">
        <f t="shared" si="75"/>
        <v>0.37707941263694744</v>
      </c>
      <c r="J302" s="36">
        <f t="shared" si="76"/>
        <v>0.64694270489694683</v>
      </c>
      <c r="K302" s="36">
        <f t="shared" si="77"/>
        <v>0.28615538974596721</v>
      </c>
      <c r="L302" s="36">
        <f t="shared" si="78"/>
        <v>0.61262044525532711</v>
      </c>
      <c r="M302" s="36">
        <f t="shared" si="79"/>
        <v>29.087250701045775</v>
      </c>
      <c r="N302" s="35">
        <v>31</v>
      </c>
      <c r="O302" s="31">
        <f t="shared" si="70"/>
        <v>3.6586098806498781</v>
      </c>
      <c r="P302" s="31">
        <f t="shared" si="80"/>
        <v>3.6586098806498781</v>
      </c>
      <c r="Q302" s="31">
        <f t="shared" si="81"/>
        <v>6.1701590288845962E-2</v>
      </c>
      <c r="R302" s="36">
        <f t="shared" si="66"/>
        <v>1.9127492989542247</v>
      </c>
      <c r="S302" s="31">
        <f t="shared" si="67"/>
        <v>0</v>
      </c>
      <c r="T302" s="31">
        <f t="shared" si="85"/>
        <v>6.1701590288845962E-2</v>
      </c>
      <c r="U302" s="31"/>
      <c r="V302" s="31"/>
      <c r="W302" s="31"/>
      <c r="X302" s="31"/>
      <c r="Y302" s="31"/>
    </row>
    <row r="303" spans="1:25" x14ac:dyDescent="0.25">
      <c r="A303" s="31">
        <f t="shared" si="84"/>
        <v>202</v>
      </c>
      <c r="B303" s="31">
        <v>22</v>
      </c>
      <c r="C303" s="31">
        <v>40</v>
      </c>
      <c r="D303" s="35">
        <v>0.3306878246354642</v>
      </c>
      <c r="E303" s="35">
        <v>556.6</v>
      </c>
      <c r="F303" s="31">
        <v>6.25E-2</v>
      </c>
      <c r="G303" s="31">
        <v>540</v>
      </c>
      <c r="H303" s="36">
        <v>7.3170731707317069E-2</v>
      </c>
      <c r="I303" s="36">
        <f t="shared" si="75"/>
        <v>0.43433276217527955</v>
      </c>
      <c r="J303" s="36">
        <f t="shared" si="76"/>
        <v>0.66797659191681924</v>
      </c>
      <c r="K303" s="36">
        <f t="shared" si="77"/>
        <v>0.34488141116687149</v>
      </c>
      <c r="L303" s="36">
        <f t="shared" si="78"/>
        <v>0.63490823702275212</v>
      </c>
      <c r="M303" s="36">
        <f t="shared" si="79"/>
        <v>30.509656993308909</v>
      </c>
      <c r="N303" s="35">
        <v>32.5</v>
      </c>
      <c r="O303" s="31">
        <f t="shared" si="70"/>
        <v>3.961465284284134</v>
      </c>
      <c r="P303" s="31">
        <f t="shared" si="80"/>
        <v>3.961465284284134</v>
      </c>
      <c r="Q303" s="31">
        <f t="shared" si="81"/>
        <v>6.1241323282802816E-2</v>
      </c>
      <c r="R303" s="36">
        <f t="shared" ref="R303:R346" si="86">N303-M303</f>
        <v>1.9903430066910914</v>
      </c>
      <c r="S303" s="31">
        <f t="shared" ref="S303:S346" si="87">IF(R303&lt;0,1,0)</f>
        <v>0</v>
      </c>
      <c r="T303" s="31">
        <f t="shared" si="85"/>
        <v>6.1241323282802816E-2</v>
      </c>
      <c r="U303" s="31"/>
      <c r="V303" s="31"/>
      <c r="W303" s="31"/>
      <c r="X303" s="31"/>
      <c r="Y303" s="31"/>
    </row>
    <row r="304" spans="1:25" x14ac:dyDescent="0.25">
      <c r="A304" s="31">
        <f t="shared" si="84"/>
        <v>203</v>
      </c>
      <c r="B304" s="31">
        <v>23</v>
      </c>
      <c r="C304" s="31">
        <v>40</v>
      </c>
      <c r="D304" s="35">
        <v>0.33119641346115009</v>
      </c>
      <c r="E304" s="35">
        <v>574.04999999999995</v>
      </c>
      <c r="F304" s="31">
        <v>6.25E-2</v>
      </c>
      <c r="G304" s="31">
        <v>540</v>
      </c>
      <c r="H304" s="36">
        <v>6.910569105691057E-2</v>
      </c>
      <c r="I304" s="36">
        <f t="shared" si="75"/>
        <v>0.79546058732693181</v>
      </c>
      <c r="J304" s="36">
        <f t="shared" si="76"/>
        <v>0.78682718576162491</v>
      </c>
      <c r="K304" s="36">
        <f t="shared" si="77"/>
        <v>0.70839580224997944</v>
      </c>
      <c r="L304" s="36">
        <f t="shared" si="78"/>
        <v>0.76065025074136527</v>
      </c>
      <c r="M304" s="36">
        <f t="shared" si="79"/>
        <v>42.69726244823795</v>
      </c>
      <c r="N304" s="35">
        <v>45.25</v>
      </c>
      <c r="O304" s="31">
        <f t="shared" si="70"/>
        <v>6.5164690081761041</v>
      </c>
      <c r="P304" s="31">
        <f t="shared" si="80"/>
        <v>6.5164690081761041</v>
      </c>
      <c r="Q304" s="31">
        <f t="shared" si="81"/>
        <v>5.641408954170276E-2</v>
      </c>
      <c r="R304" s="36">
        <f t="shared" si="86"/>
        <v>2.5527375517620499</v>
      </c>
      <c r="S304" s="31">
        <f t="shared" si="87"/>
        <v>0</v>
      </c>
      <c r="T304" s="31">
        <f t="shared" si="85"/>
        <v>5.641408954170276E-2</v>
      </c>
      <c r="U304" s="31"/>
      <c r="V304" s="31"/>
      <c r="W304" s="31"/>
      <c r="X304" s="31"/>
      <c r="Y304" s="31"/>
    </row>
    <row r="305" spans="1:25" x14ac:dyDescent="0.25">
      <c r="A305" s="31">
        <f t="shared" si="84"/>
        <v>204</v>
      </c>
      <c r="B305" s="31">
        <v>24</v>
      </c>
      <c r="C305" s="31">
        <v>40</v>
      </c>
      <c r="D305" s="35">
        <v>0.32864324842954068</v>
      </c>
      <c r="E305" s="35">
        <v>577.45000000000005</v>
      </c>
      <c r="F305" s="31">
        <v>6.25E-2</v>
      </c>
      <c r="G305" s="31">
        <v>540</v>
      </c>
      <c r="H305" s="36">
        <v>6.5040650406504072E-2</v>
      </c>
      <c r="I305" s="36">
        <f t="shared" si="75"/>
        <v>0.89042477309144008</v>
      </c>
      <c r="J305" s="36">
        <f t="shared" si="76"/>
        <v>0.81338107738138476</v>
      </c>
      <c r="K305" s="36">
        <f t="shared" si="77"/>
        <v>0.80661066024977424</v>
      </c>
      <c r="L305" s="36">
        <f t="shared" si="78"/>
        <v>0.79005458496688785</v>
      </c>
      <c r="M305" s="36">
        <f t="shared" si="79"/>
        <v>44.788173254139394</v>
      </c>
      <c r="N305" s="35">
        <v>46.25</v>
      </c>
      <c r="O305" s="31">
        <f t="shared" si="70"/>
        <v>2.1369374349134076</v>
      </c>
      <c r="P305" s="31">
        <f t="shared" si="80"/>
        <v>2.1369374349134076</v>
      </c>
      <c r="Q305" s="31">
        <f t="shared" si="81"/>
        <v>3.1607064775364443E-2</v>
      </c>
      <c r="R305" s="36">
        <f t="shared" si="86"/>
        <v>1.4618267458606056</v>
      </c>
      <c r="S305" s="31">
        <f t="shared" si="87"/>
        <v>0</v>
      </c>
      <c r="T305" s="31">
        <f t="shared" si="85"/>
        <v>3.1607064775364443E-2</v>
      </c>
      <c r="U305" s="31"/>
      <c r="V305" s="31"/>
      <c r="W305" s="31"/>
      <c r="X305" s="31"/>
      <c r="Y305" s="31"/>
    </row>
    <row r="306" spans="1:25" x14ac:dyDescent="0.25">
      <c r="A306" s="31">
        <f t="shared" si="84"/>
        <v>205</v>
      </c>
      <c r="B306" s="31">
        <v>25</v>
      </c>
      <c r="C306" s="31">
        <v>40</v>
      </c>
      <c r="D306" s="35">
        <v>0.32761017142158688</v>
      </c>
      <c r="E306" s="35">
        <v>575.75</v>
      </c>
      <c r="F306" s="31">
        <v>6.25E-2</v>
      </c>
      <c r="G306" s="31">
        <v>540</v>
      </c>
      <c r="H306" s="36">
        <v>6.097560975609756E-2</v>
      </c>
      <c r="I306" s="36">
        <f t="shared" si="75"/>
        <v>0.87997187886877704</v>
      </c>
      <c r="J306" s="36">
        <f t="shared" si="76"/>
        <v>0.8105627281277461</v>
      </c>
      <c r="K306" s="36">
        <f t="shared" si="77"/>
        <v>0.79907431324964029</v>
      </c>
      <c r="L306" s="36">
        <f t="shared" si="78"/>
        <v>0.78787633850411654</v>
      </c>
      <c r="M306" s="36">
        <f t="shared" si="79"/>
        <v>42.846574161060403</v>
      </c>
      <c r="N306" s="35">
        <v>45.15</v>
      </c>
      <c r="O306" s="31">
        <f t="shared" si="70"/>
        <v>5.3057705954945806</v>
      </c>
      <c r="P306" s="31">
        <f t="shared" si="80"/>
        <v>5.3057705954945806</v>
      </c>
      <c r="Q306" s="31">
        <f t="shared" si="81"/>
        <v>5.1017183586702014E-2</v>
      </c>
      <c r="R306" s="36">
        <f t="shared" si="86"/>
        <v>2.3034258389395958</v>
      </c>
      <c r="S306" s="31">
        <f t="shared" si="87"/>
        <v>0</v>
      </c>
      <c r="T306" s="31">
        <f t="shared" si="85"/>
        <v>5.1017183586702014E-2</v>
      </c>
      <c r="U306" s="31"/>
      <c r="V306" s="31"/>
      <c r="W306" s="31"/>
      <c r="X306" s="31"/>
      <c r="Y306" s="31"/>
    </row>
    <row r="307" spans="1:25" x14ac:dyDescent="0.25">
      <c r="A307" s="31">
        <f t="shared" si="84"/>
        <v>207</v>
      </c>
      <c r="B307" s="31">
        <v>27</v>
      </c>
      <c r="C307" s="31">
        <v>40</v>
      </c>
      <c r="D307" s="35">
        <v>0.32828595169084984</v>
      </c>
      <c r="E307" s="35">
        <v>572.20000000000005</v>
      </c>
      <c r="F307" s="31">
        <v>6.25E-2</v>
      </c>
      <c r="G307" s="31">
        <v>540</v>
      </c>
      <c r="H307" s="36">
        <v>5.2845528455284556E-2</v>
      </c>
      <c r="I307" s="36">
        <f t="shared" si="75"/>
        <v>0.8489804818196286</v>
      </c>
      <c r="J307" s="36">
        <f t="shared" si="76"/>
        <v>0.80205392344519755</v>
      </c>
      <c r="K307" s="36">
        <f t="shared" si="77"/>
        <v>0.77351359738429837</v>
      </c>
      <c r="L307" s="36">
        <f t="shared" si="78"/>
        <v>0.78039075763844856</v>
      </c>
      <c r="M307" s="36">
        <f t="shared" si="79"/>
        <v>38.913805324394446</v>
      </c>
      <c r="N307" s="35">
        <v>41.5</v>
      </c>
      <c r="O307" s="31">
        <f t="shared" si="70"/>
        <v>6.6884029001305194</v>
      </c>
      <c r="P307" s="31">
        <f t="shared" si="80"/>
        <v>6.6884029001305194</v>
      </c>
      <c r="Q307" s="31">
        <f t="shared" si="81"/>
        <v>6.2317943990495291E-2</v>
      </c>
      <c r="R307" s="36">
        <f t="shared" si="86"/>
        <v>2.5861946756055545</v>
      </c>
      <c r="S307" s="31">
        <f t="shared" si="87"/>
        <v>0</v>
      </c>
      <c r="T307" s="31">
        <f t="shared" si="85"/>
        <v>6.2317943990495291E-2</v>
      </c>
      <c r="U307" s="31"/>
      <c r="V307" s="31"/>
      <c r="W307" s="31"/>
      <c r="X307" s="31"/>
      <c r="Y307" s="31"/>
    </row>
    <row r="308" spans="1:25" x14ac:dyDescent="0.25">
      <c r="A308" s="31">
        <f t="shared" si="84"/>
        <v>208</v>
      </c>
      <c r="B308" s="31">
        <v>28</v>
      </c>
      <c r="C308" s="31">
        <v>40</v>
      </c>
      <c r="D308" s="35">
        <v>0.32830755571723552</v>
      </c>
      <c r="E308" s="35">
        <v>582.85</v>
      </c>
      <c r="F308" s="31">
        <v>6.25E-2</v>
      </c>
      <c r="G308" s="31">
        <v>540</v>
      </c>
      <c r="H308" s="36">
        <v>4.878048780487805E-2</v>
      </c>
      <c r="I308" s="36">
        <f t="shared" si="75"/>
        <v>1.1313927202518472</v>
      </c>
      <c r="J308" s="36">
        <f t="shared" si="76"/>
        <v>0.87105508292787193</v>
      </c>
      <c r="K308" s="36">
        <f t="shared" si="77"/>
        <v>1.0588817114523332</v>
      </c>
      <c r="L308" s="36">
        <f t="shared" si="78"/>
        <v>0.85517317287738492</v>
      </c>
      <c r="M308" s="36">
        <f t="shared" si="79"/>
        <v>47.306704763290384</v>
      </c>
      <c r="N308" s="35">
        <v>49.15</v>
      </c>
      <c r="O308" s="31">
        <f t="shared" si="70"/>
        <v>3.3977373296763553</v>
      </c>
      <c r="P308" s="31">
        <f t="shared" si="80"/>
        <v>3.3977373296763553</v>
      </c>
      <c r="Q308" s="31">
        <f t="shared" si="81"/>
        <v>3.7503463615658497E-2</v>
      </c>
      <c r="R308" s="36">
        <f t="shared" si="86"/>
        <v>1.8432952367096149</v>
      </c>
      <c r="S308" s="31">
        <f t="shared" si="87"/>
        <v>0</v>
      </c>
      <c r="T308" s="31">
        <f t="shared" si="85"/>
        <v>3.7503463615658497E-2</v>
      </c>
      <c r="U308" s="31"/>
      <c r="V308" s="31"/>
      <c r="W308" s="31"/>
      <c r="X308" s="31"/>
      <c r="Y308" s="31"/>
    </row>
    <row r="309" spans="1:25" x14ac:dyDescent="0.25">
      <c r="A309" s="31">
        <f t="shared" si="84"/>
        <v>209</v>
      </c>
      <c r="B309" s="31">
        <v>29</v>
      </c>
      <c r="C309" s="31">
        <v>40</v>
      </c>
      <c r="D309" s="35">
        <v>0.32809582193604769</v>
      </c>
      <c r="E309" s="35">
        <v>589.20000000000005</v>
      </c>
      <c r="F309" s="31">
        <v>6.25E-2</v>
      </c>
      <c r="G309" s="31">
        <v>540</v>
      </c>
      <c r="H309" s="36">
        <v>4.4715447154471545E-2</v>
      </c>
      <c r="I309" s="36">
        <f t="shared" si="75"/>
        <v>1.3317818104650978</v>
      </c>
      <c r="J309" s="36">
        <f t="shared" si="76"/>
        <v>0.90853405160740497</v>
      </c>
      <c r="K309" s="36">
        <f t="shared" si="77"/>
        <v>1.2624025783129067</v>
      </c>
      <c r="L309" s="36">
        <f t="shared" si="78"/>
        <v>0.89659801903121406</v>
      </c>
      <c r="M309" s="36">
        <f t="shared" si="79"/>
        <v>52.49654154915163</v>
      </c>
      <c r="N309" s="35">
        <v>54.5</v>
      </c>
      <c r="O309" s="31">
        <f t="shared" ref="O309:O346" si="88">(N309-M309)^2</f>
        <v>4.0138457642757519</v>
      </c>
      <c r="P309" s="31">
        <f t="shared" si="80"/>
        <v>4.0138457642757519</v>
      </c>
      <c r="Q309" s="31">
        <f t="shared" si="81"/>
        <v>3.6760705520153585E-2</v>
      </c>
      <c r="R309" s="36">
        <f t="shared" si="86"/>
        <v>2.0034584508483704</v>
      </c>
      <c r="S309" s="31">
        <f t="shared" si="87"/>
        <v>0</v>
      </c>
      <c r="T309" s="31">
        <f t="shared" si="85"/>
        <v>3.6760705520153585E-2</v>
      </c>
      <c r="U309" s="31"/>
      <c r="V309" s="31"/>
      <c r="W309" s="31"/>
      <c r="X309" s="31"/>
      <c r="Y309" s="31"/>
    </row>
    <row r="310" spans="1:25" x14ac:dyDescent="0.25">
      <c r="A310" s="31">
        <f t="shared" si="84"/>
        <v>210</v>
      </c>
      <c r="B310" s="31">
        <v>30</v>
      </c>
      <c r="C310" s="31">
        <v>40</v>
      </c>
      <c r="D310" s="35">
        <v>0.32800451841827299</v>
      </c>
      <c r="E310" s="35">
        <v>589.1</v>
      </c>
      <c r="F310" s="31">
        <v>6.25E-2</v>
      </c>
      <c r="G310" s="31">
        <v>540</v>
      </c>
      <c r="H310" s="36">
        <v>4.065040650406504E-2</v>
      </c>
      <c r="I310" s="36">
        <f t="shared" si="75"/>
        <v>1.3874380965314104</v>
      </c>
      <c r="J310" s="36">
        <f t="shared" si="76"/>
        <v>0.91734589249144405</v>
      </c>
      <c r="K310" s="36">
        <f t="shared" si="77"/>
        <v>1.3213060027696277</v>
      </c>
      <c r="L310" s="36">
        <f t="shared" si="78"/>
        <v>0.90680032336631833</v>
      </c>
      <c r="M310" s="36">
        <f t="shared" si="79"/>
        <v>51.97879740239506</v>
      </c>
      <c r="N310" s="35">
        <v>51.75</v>
      </c>
      <c r="O310" s="31">
        <f t="shared" si="88"/>
        <v>5.2348251342726838E-2</v>
      </c>
      <c r="P310" s="31">
        <f t="shared" si="80"/>
        <v>5.2348251342726838E-2</v>
      </c>
      <c r="Q310" s="31">
        <f t="shared" si="81"/>
        <v>4.4212058433827951E-3</v>
      </c>
      <c r="R310" s="36">
        <f t="shared" si="86"/>
        <v>-0.22879740239505963</v>
      </c>
      <c r="S310" s="31">
        <f t="shared" si="87"/>
        <v>1</v>
      </c>
      <c r="T310" s="31">
        <f>ABS(N310-M310)/N310</f>
        <v>4.4212058433827951E-3</v>
      </c>
      <c r="U310" s="31"/>
      <c r="V310" s="31"/>
      <c r="W310" s="31"/>
      <c r="X310" s="31"/>
      <c r="Y310" s="31"/>
    </row>
    <row r="311" spans="1:25" x14ac:dyDescent="0.25">
      <c r="A311" s="31">
        <f t="shared" si="84"/>
        <v>210</v>
      </c>
      <c r="B311" s="31">
        <v>30</v>
      </c>
      <c r="C311" s="31">
        <v>59</v>
      </c>
      <c r="D311" s="35">
        <v>0.32800451841827299</v>
      </c>
      <c r="E311" s="35">
        <v>589.1</v>
      </c>
      <c r="F311" s="31">
        <v>6.25E-2</v>
      </c>
      <c r="G311" s="31">
        <v>540</v>
      </c>
      <c r="H311" s="36">
        <v>0.11788617886178862</v>
      </c>
      <c r="I311" s="36">
        <f t="shared" si="75"/>
        <v>0.89448756251791495</v>
      </c>
      <c r="J311" s="36">
        <f t="shared" si="76"/>
        <v>0.81446945929420522</v>
      </c>
      <c r="K311" s="36">
        <f t="shared" si="77"/>
        <v>0.7818686649322083</v>
      </c>
      <c r="L311" s="36">
        <f t="shared" si="78"/>
        <v>0.78285411898009905</v>
      </c>
      <c r="M311" s="36">
        <f t="shared" si="79"/>
        <v>60.165997161712596</v>
      </c>
      <c r="N311" s="35">
        <v>67</v>
      </c>
      <c r="O311" s="31">
        <f t="shared" si="88"/>
        <v>46.703594793720292</v>
      </c>
      <c r="P311" s="31">
        <f t="shared" si="80"/>
        <v>46.703594793720292</v>
      </c>
      <c r="Q311" s="31">
        <f t="shared" si="81"/>
        <v>0.10200004236249856</v>
      </c>
      <c r="R311" s="36">
        <f t="shared" si="86"/>
        <v>6.8340028382874038</v>
      </c>
      <c r="S311" s="31">
        <f t="shared" si="87"/>
        <v>0</v>
      </c>
      <c r="T311" s="31">
        <f t="shared" ref="T311:T313" si="89">ABS(N311-M311)/N311</f>
        <v>0.10200004236249856</v>
      </c>
      <c r="U311" s="31"/>
      <c r="V311" s="31"/>
      <c r="W311" s="31"/>
      <c r="X311" s="31"/>
      <c r="Y311" s="31"/>
    </row>
    <row r="312" spans="1:25" x14ac:dyDescent="0.25">
      <c r="A312" s="31">
        <f t="shared" si="84"/>
        <v>211</v>
      </c>
      <c r="B312" s="31">
        <v>31</v>
      </c>
      <c r="C312" s="31">
        <v>40</v>
      </c>
      <c r="D312" s="35">
        <v>0.32758789797445542</v>
      </c>
      <c r="E312" s="35">
        <v>589.35</v>
      </c>
      <c r="F312" s="31">
        <v>6.25E-2</v>
      </c>
      <c r="G312" s="31">
        <v>540</v>
      </c>
      <c r="H312" s="36">
        <v>3.6585365853658534E-2</v>
      </c>
      <c r="I312" s="36">
        <f t="shared" si="75"/>
        <v>1.4634951316554117</v>
      </c>
      <c r="J312" s="36">
        <f t="shared" si="76"/>
        <v>0.92833402760692407</v>
      </c>
      <c r="K312" s="36">
        <f t="shared" si="77"/>
        <v>1.4008364070864472</v>
      </c>
      <c r="L312" s="36">
        <f t="shared" si="78"/>
        <v>0.91936850057144015</v>
      </c>
      <c r="M312" s="36">
        <f t="shared" si="79"/>
        <v>51.788567851084622</v>
      </c>
      <c r="N312" s="35">
        <v>58.45</v>
      </c>
      <c r="O312" s="31">
        <f t="shared" si="88"/>
        <v>44.37467827460339</v>
      </c>
      <c r="P312" s="31">
        <f t="shared" si="80"/>
        <v>44.37467827460339</v>
      </c>
      <c r="Q312" s="31">
        <f t="shared" si="81"/>
        <v>0.11396804360847529</v>
      </c>
      <c r="R312" s="36">
        <f t="shared" si="86"/>
        <v>6.6614321489153809</v>
      </c>
      <c r="S312" s="31">
        <f t="shared" si="87"/>
        <v>0</v>
      </c>
      <c r="T312" s="31">
        <f t="shared" si="89"/>
        <v>0.11396804360847529</v>
      </c>
      <c r="U312" s="31"/>
      <c r="V312" s="31"/>
      <c r="W312" s="31"/>
      <c r="X312" s="31"/>
      <c r="Y312" s="31"/>
    </row>
    <row r="313" spans="1:25" x14ac:dyDescent="0.25">
      <c r="A313" s="31">
        <f t="shared" si="84"/>
        <v>211</v>
      </c>
      <c r="B313" s="31">
        <v>31</v>
      </c>
      <c r="C313" s="31">
        <v>59</v>
      </c>
      <c r="D313" s="35">
        <v>0.32758789797445542</v>
      </c>
      <c r="E313" s="35">
        <v>589.35</v>
      </c>
      <c r="F313" s="31">
        <v>6.25E-2</v>
      </c>
      <c r="G313" s="31">
        <v>540</v>
      </c>
      <c r="H313" s="36">
        <v>0.11382113821138211</v>
      </c>
      <c r="I313" s="36">
        <f t="shared" si="75"/>
        <v>0.91089911486849529</v>
      </c>
      <c r="J313" s="36">
        <f t="shared" si="76"/>
        <v>0.81882573395086633</v>
      </c>
      <c r="K313" s="36">
        <f t="shared" si="77"/>
        <v>0.80037951308318012</v>
      </c>
      <c r="L313" s="36">
        <f t="shared" si="78"/>
        <v>0.78825452646028282</v>
      </c>
      <c r="M313" s="36">
        <f t="shared" si="79"/>
        <v>59.934807928330656</v>
      </c>
      <c r="N313" s="35">
        <v>63</v>
      </c>
      <c r="O313" s="31">
        <f t="shared" si="88"/>
        <v>9.3954024362246038</v>
      </c>
      <c r="P313" s="31">
        <f t="shared" si="80"/>
        <v>9.3954024362246038</v>
      </c>
      <c r="Q313" s="31">
        <f t="shared" si="81"/>
        <v>4.8653842407449903E-2</v>
      </c>
      <c r="R313" s="36">
        <f t="shared" si="86"/>
        <v>3.0651920716693439</v>
      </c>
      <c r="S313" s="31">
        <f t="shared" si="87"/>
        <v>0</v>
      </c>
      <c r="T313" s="31">
        <f t="shared" si="89"/>
        <v>4.8653842407449903E-2</v>
      </c>
      <c r="U313" s="31"/>
      <c r="V313" s="31"/>
      <c r="W313" s="31"/>
      <c r="X313" s="31"/>
      <c r="Y313" s="31"/>
    </row>
    <row r="314" spans="1:25" x14ac:dyDescent="0.25">
      <c r="A314" s="31">
        <f t="shared" si="84"/>
        <v>212</v>
      </c>
      <c r="B314" s="31">
        <v>32</v>
      </c>
      <c r="C314" s="31">
        <v>40</v>
      </c>
      <c r="D314" s="35">
        <v>0.32787549171574076</v>
      </c>
      <c r="E314" s="35">
        <v>574.1</v>
      </c>
      <c r="F314" s="31">
        <v>6.25E-2</v>
      </c>
      <c r="G314" s="31">
        <v>540</v>
      </c>
      <c r="H314" s="36">
        <v>3.2520325203252036E-2</v>
      </c>
      <c r="I314" s="36">
        <f t="shared" si="75"/>
        <v>1.0995805808847499</v>
      </c>
      <c r="J314" s="36">
        <f t="shared" si="76"/>
        <v>0.86424254660811506</v>
      </c>
      <c r="K314" s="36">
        <f t="shared" si="77"/>
        <v>1.0404535059184026</v>
      </c>
      <c r="L314" s="36">
        <f t="shared" si="78"/>
        <v>0.85093537289228716</v>
      </c>
      <c r="M314" s="36">
        <f t="shared" si="79"/>
        <v>37.589549606965193</v>
      </c>
      <c r="N314" s="35">
        <v>35.25</v>
      </c>
      <c r="O314" s="31">
        <f t="shared" si="88"/>
        <v>5.4734923634509878</v>
      </c>
      <c r="P314" s="31">
        <f t="shared" si="80"/>
        <v>5.4734923634509878</v>
      </c>
      <c r="Q314" s="31">
        <f t="shared" si="81"/>
        <v>6.6370201616033839E-2</v>
      </c>
      <c r="R314" s="36">
        <f t="shared" si="86"/>
        <v>-2.3395496069651927</v>
      </c>
      <c r="S314" s="31">
        <f t="shared" si="87"/>
        <v>1</v>
      </c>
      <c r="T314" s="31">
        <f>ABS(N314-M314)/N314</f>
        <v>6.6370201616033839E-2</v>
      </c>
      <c r="U314" s="31"/>
      <c r="V314" s="31"/>
      <c r="W314" s="31"/>
      <c r="X314" s="31"/>
      <c r="Y314" s="31"/>
    </row>
    <row r="315" spans="1:25" x14ac:dyDescent="0.25">
      <c r="A315" s="31">
        <f t="shared" si="84"/>
        <v>213</v>
      </c>
      <c r="B315" s="31">
        <v>33</v>
      </c>
      <c r="C315" s="31">
        <v>40</v>
      </c>
      <c r="D315" s="35">
        <v>0.32588305011104929</v>
      </c>
      <c r="E315" s="35">
        <v>582.4</v>
      </c>
      <c r="F315" s="31">
        <v>6.25E-2</v>
      </c>
      <c r="G315" s="31">
        <v>540</v>
      </c>
      <c r="H315" s="36">
        <v>2.8455284552845527E-2</v>
      </c>
      <c r="I315" s="36">
        <f t="shared" si="75"/>
        <v>1.4348664025853151</v>
      </c>
      <c r="J315" s="36">
        <f t="shared" si="76"/>
        <v>0.92433741436717287</v>
      </c>
      <c r="K315" s="36">
        <f t="shared" si="77"/>
        <v>1.3798941872660764</v>
      </c>
      <c r="L315" s="36">
        <f t="shared" si="78"/>
        <v>0.91619038670653008</v>
      </c>
      <c r="M315" s="36">
        <f t="shared" si="79"/>
        <v>44.470397320573966</v>
      </c>
      <c r="N315" s="35">
        <v>45.1</v>
      </c>
      <c r="O315" s="31">
        <f t="shared" si="88"/>
        <v>0.39639953394044342</v>
      </c>
      <c r="P315" s="31">
        <f t="shared" si="80"/>
        <v>0.39639953394044342</v>
      </c>
      <c r="Q315" s="31">
        <f t="shared" si="81"/>
        <v>1.3960148102572852E-2</v>
      </c>
      <c r="R315" s="36">
        <f t="shared" si="86"/>
        <v>0.62960267942603565</v>
      </c>
      <c r="S315" s="31">
        <f t="shared" si="87"/>
        <v>0</v>
      </c>
      <c r="T315" s="31">
        <f t="shared" ref="T315" si="90">ABS(N315-M315)/N315</f>
        <v>1.3960148102572852E-2</v>
      </c>
      <c r="U315" s="31"/>
      <c r="V315" s="31"/>
      <c r="W315" s="31"/>
      <c r="X315" s="31"/>
      <c r="Y315" s="31"/>
    </row>
    <row r="316" spans="1:25" x14ac:dyDescent="0.25">
      <c r="A316" s="31">
        <f t="shared" si="84"/>
        <v>214</v>
      </c>
      <c r="B316" s="31">
        <v>34</v>
      </c>
      <c r="C316" s="31">
        <v>40</v>
      </c>
      <c r="D316" s="35">
        <v>0.32573281650482977</v>
      </c>
      <c r="E316" s="35">
        <v>563.29999999999995</v>
      </c>
      <c r="F316" s="31">
        <v>6.25E-2</v>
      </c>
      <c r="G316" s="31">
        <v>540</v>
      </c>
      <c r="H316" s="36">
        <v>2.4390243902439025E-2</v>
      </c>
      <c r="I316" s="36">
        <f t="shared" si="75"/>
        <v>0.8858012082615756</v>
      </c>
      <c r="J316" s="36">
        <f t="shared" si="76"/>
        <v>0.81213767068016107</v>
      </c>
      <c r="K316" s="36">
        <f t="shared" si="77"/>
        <v>0.83493028893744525</v>
      </c>
      <c r="L316" s="36">
        <f t="shared" si="78"/>
        <v>0.79812152016458227</v>
      </c>
      <c r="M316" s="36">
        <f t="shared" si="79"/>
        <v>27.148018780573807</v>
      </c>
      <c r="N316" s="35">
        <v>26.75</v>
      </c>
      <c r="O316" s="31">
        <f t="shared" si="88"/>
        <v>0.15841894968946024</v>
      </c>
      <c r="P316" s="31">
        <f t="shared" si="80"/>
        <v>0.15841894968946024</v>
      </c>
      <c r="Q316" s="31">
        <f t="shared" si="81"/>
        <v>1.4879206750422688E-2</v>
      </c>
      <c r="R316" s="36">
        <f t="shared" si="86"/>
        <v>-0.39801878057380691</v>
      </c>
      <c r="S316" s="31">
        <f t="shared" si="87"/>
        <v>1</v>
      </c>
      <c r="T316" s="31">
        <f>ABS(N316-M316)/N316</f>
        <v>1.4879206750422688E-2</v>
      </c>
      <c r="U316" s="31"/>
      <c r="V316" s="31"/>
      <c r="W316" s="31"/>
      <c r="X316" s="31"/>
      <c r="Y316" s="31"/>
    </row>
    <row r="317" spans="1:25" x14ac:dyDescent="0.25">
      <c r="A317" s="31">
        <f t="shared" si="84"/>
        <v>214</v>
      </c>
      <c r="B317" s="31">
        <v>34</v>
      </c>
      <c r="C317" s="31">
        <v>59</v>
      </c>
      <c r="D317" s="35">
        <v>0.32573281650482977</v>
      </c>
      <c r="E317" s="35">
        <v>563.29999999999995</v>
      </c>
      <c r="F317" s="31">
        <v>6.25E-2</v>
      </c>
      <c r="G317" s="31">
        <v>540</v>
      </c>
      <c r="H317" s="36">
        <v>0.1016260162601626</v>
      </c>
      <c r="I317" s="36">
        <f t="shared" si="75"/>
        <v>0.51989865373616984</v>
      </c>
      <c r="J317" s="36">
        <f t="shared" si="76"/>
        <v>0.6984328931082957</v>
      </c>
      <c r="K317" s="36">
        <f t="shared" si="77"/>
        <v>0.41605882449416343</v>
      </c>
      <c r="L317" s="36">
        <f t="shared" si="78"/>
        <v>0.66131652047605771</v>
      </c>
      <c r="M317" s="36">
        <f t="shared" si="79"/>
        <v>38.577374384541599</v>
      </c>
      <c r="N317" s="35">
        <v>42.2</v>
      </c>
      <c r="O317" s="31">
        <f t="shared" si="88"/>
        <v>13.123416349775377</v>
      </c>
      <c r="P317" s="31">
        <f t="shared" si="80"/>
        <v>13.123416349775377</v>
      </c>
      <c r="Q317" s="31">
        <f t="shared" si="81"/>
        <v>8.5844208897118565E-2</v>
      </c>
      <c r="R317" s="36">
        <f t="shared" si="86"/>
        <v>3.6226256154584036</v>
      </c>
      <c r="S317" s="31">
        <f t="shared" si="87"/>
        <v>0</v>
      </c>
      <c r="T317" s="31">
        <f t="shared" ref="T317:T319" si="91">ABS(N317-M317)/N317</f>
        <v>8.5844208897118565E-2</v>
      </c>
      <c r="U317" s="31"/>
      <c r="V317" s="31"/>
      <c r="W317" s="31"/>
      <c r="X317" s="31"/>
      <c r="Y317" s="31"/>
    </row>
    <row r="318" spans="1:25" x14ac:dyDescent="0.25">
      <c r="A318" s="31">
        <f t="shared" si="84"/>
        <v>215</v>
      </c>
      <c r="B318" s="31">
        <v>35</v>
      </c>
      <c r="C318" s="31">
        <v>40</v>
      </c>
      <c r="D318" s="35">
        <v>0.32683738735946971</v>
      </c>
      <c r="E318" s="35">
        <v>551.4</v>
      </c>
      <c r="F318" s="31">
        <v>6.25E-2</v>
      </c>
      <c r="G318" s="31">
        <v>540</v>
      </c>
      <c r="H318" s="36">
        <v>2.032520325203252E-2</v>
      </c>
      <c r="I318" s="36">
        <f t="shared" si="75"/>
        <v>0.49891088350668689</v>
      </c>
      <c r="J318" s="36">
        <f t="shared" si="76"/>
        <v>0.69107891677404321</v>
      </c>
      <c r="K318" s="36">
        <f t="shared" si="77"/>
        <v>0.45231482532873746</v>
      </c>
      <c r="L318" s="36">
        <f t="shared" si="78"/>
        <v>0.67447890139558231</v>
      </c>
      <c r="M318" s="36">
        <f t="shared" si="79"/>
        <v>17.304690281104683</v>
      </c>
      <c r="N318" s="35">
        <v>17.649999999999999</v>
      </c>
      <c r="O318" s="31">
        <f t="shared" si="88"/>
        <v>0.11923880196356157</v>
      </c>
      <c r="P318" s="31">
        <f t="shared" si="80"/>
        <v>0.11923880196356157</v>
      </c>
      <c r="Q318" s="31">
        <f t="shared" si="81"/>
        <v>1.956429002239746E-2</v>
      </c>
      <c r="R318" s="36">
        <f t="shared" si="86"/>
        <v>0.34530971889531514</v>
      </c>
      <c r="S318" s="31">
        <f t="shared" si="87"/>
        <v>0</v>
      </c>
      <c r="T318" s="31">
        <f t="shared" si="91"/>
        <v>1.956429002239746E-2</v>
      </c>
      <c r="U318" s="31"/>
      <c r="V318" s="31"/>
      <c r="W318" s="31"/>
      <c r="X318" s="31"/>
      <c r="Y318" s="31"/>
    </row>
    <row r="319" spans="1:25" x14ac:dyDescent="0.25">
      <c r="A319" s="31">
        <f t="shared" si="84"/>
        <v>215</v>
      </c>
      <c r="B319" s="31">
        <v>35</v>
      </c>
      <c r="C319" s="31">
        <v>59</v>
      </c>
      <c r="D319" s="35">
        <v>0.32683738735946971</v>
      </c>
      <c r="E319" s="35">
        <v>551.4</v>
      </c>
      <c r="F319" s="31">
        <v>6.25E-2</v>
      </c>
      <c r="G319" s="31">
        <v>540</v>
      </c>
      <c r="H319" s="36">
        <v>9.7560975609756101E-2</v>
      </c>
      <c r="I319" s="36">
        <f t="shared" si="75"/>
        <v>0.31541557774520645</v>
      </c>
      <c r="J319" s="36">
        <f t="shared" si="76"/>
        <v>0.62377692964466125</v>
      </c>
      <c r="K319" s="36">
        <f t="shared" si="77"/>
        <v>0.21332872912566259</v>
      </c>
      <c r="L319" s="36">
        <f t="shared" si="78"/>
        <v>0.58446471666913569</v>
      </c>
      <c r="M319" s="36">
        <f t="shared" si="79"/>
        <v>30.258253658852823</v>
      </c>
      <c r="N319" s="35">
        <v>31.5</v>
      </c>
      <c r="O319" s="31">
        <f t="shared" si="88"/>
        <v>1.5419339757524018</v>
      </c>
      <c r="P319" s="31">
        <f t="shared" si="80"/>
        <v>1.5419339757524018</v>
      </c>
      <c r="Q319" s="31">
        <f t="shared" si="81"/>
        <v>3.9420518766577053E-2</v>
      </c>
      <c r="R319" s="36">
        <f t="shared" si="86"/>
        <v>1.2417463411471772</v>
      </c>
      <c r="S319" s="31">
        <f t="shared" si="87"/>
        <v>0</v>
      </c>
      <c r="T319" s="31">
        <f t="shared" si="91"/>
        <v>3.9420518766577053E-2</v>
      </c>
      <c r="U319" s="31"/>
      <c r="V319" s="31"/>
      <c r="W319" s="31"/>
      <c r="X319" s="31"/>
      <c r="Y319" s="31"/>
    </row>
    <row r="320" spans="1:25" x14ac:dyDescent="0.25">
      <c r="A320" s="31">
        <f t="shared" si="84"/>
        <v>216</v>
      </c>
      <c r="B320" s="31">
        <v>36</v>
      </c>
      <c r="C320" s="31">
        <v>40</v>
      </c>
      <c r="D320" s="35">
        <v>0.32453694155685153</v>
      </c>
      <c r="E320" s="35">
        <v>539.65</v>
      </c>
      <c r="F320" s="31">
        <v>6.25E-2</v>
      </c>
      <c r="G320" s="31">
        <v>540</v>
      </c>
      <c r="H320" s="36">
        <v>1.6260162601626018E-2</v>
      </c>
      <c r="I320" s="36">
        <f t="shared" si="75"/>
        <v>2.9581794563500217E-2</v>
      </c>
      <c r="J320" s="36">
        <f t="shared" si="76"/>
        <v>0.51179970760336069</v>
      </c>
      <c r="K320" s="36">
        <f t="shared" si="77"/>
        <v>-1.1801644729589011E-2</v>
      </c>
      <c r="L320" s="36">
        <f t="shared" si="78"/>
        <v>0.4952919342283168</v>
      </c>
      <c r="M320" s="36">
        <f t="shared" si="79"/>
        <v>9.0067362078245878</v>
      </c>
      <c r="N320" s="35">
        <v>7.8</v>
      </c>
      <c r="O320" s="31">
        <f t="shared" si="88"/>
        <v>1.4562122752748672</v>
      </c>
      <c r="P320" s="31">
        <f t="shared" si="80"/>
        <v>1.4562122752748672</v>
      </c>
      <c r="Q320" s="31">
        <f t="shared" si="81"/>
        <v>0.15470977023392155</v>
      </c>
      <c r="R320" s="36">
        <f t="shared" si="86"/>
        <v>-1.206736207824588</v>
      </c>
      <c r="S320" s="31">
        <f t="shared" si="87"/>
        <v>1</v>
      </c>
      <c r="T320" s="31">
        <f>ABS(N320-M320)/N320</f>
        <v>0.15470977023392155</v>
      </c>
      <c r="U320" s="31"/>
      <c r="V320" s="31"/>
      <c r="W320" s="31"/>
      <c r="X320" s="31"/>
      <c r="Y320" s="31"/>
    </row>
    <row r="321" spans="1:25" x14ac:dyDescent="0.25">
      <c r="A321" s="31">
        <f t="shared" si="84"/>
        <v>216</v>
      </c>
      <c r="B321" s="31">
        <v>36</v>
      </c>
      <c r="C321" s="31">
        <v>59</v>
      </c>
      <c r="D321" s="35">
        <v>0.32453694155685153</v>
      </c>
      <c r="E321" s="35">
        <v>539.65</v>
      </c>
      <c r="F321" s="31">
        <v>6.25E-2</v>
      </c>
      <c r="G321" s="31">
        <v>540</v>
      </c>
      <c r="H321" s="36">
        <v>9.3495934959349589E-2</v>
      </c>
      <c r="I321" s="36">
        <f t="shared" si="75"/>
        <v>0.10196939579473863</v>
      </c>
      <c r="J321" s="36">
        <f t="shared" si="76"/>
        <v>0.54060951647511035</v>
      </c>
      <c r="K321" s="36">
        <f t="shared" si="77"/>
        <v>2.7353944422908588E-3</v>
      </c>
      <c r="L321" s="36">
        <f t="shared" si="78"/>
        <v>0.50109126313573005</v>
      </c>
      <c r="M321" s="36">
        <f t="shared" si="79"/>
        <v>22.727219996994393</v>
      </c>
      <c r="N321" s="35">
        <v>24.15</v>
      </c>
      <c r="O321" s="31">
        <f t="shared" si="88"/>
        <v>2.024302936952632</v>
      </c>
      <c r="P321" s="31">
        <f t="shared" si="80"/>
        <v>2.024302936952632</v>
      </c>
      <c r="Q321" s="31">
        <f t="shared" si="81"/>
        <v>5.8914285838741448E-2</v>
      </c>
      <c r="R321" s="36">
        <f t="shared" si="86"/>
        <v>1.4227800030056059</v>
      </c>
      <c r="S321" s="31">
        <f t="shared" si="87"/>
        <v>0</v>
      </c>
      <c r="T321" s="31">
        <f t="shared" ref="T321" si="92">ABS(N321-M321)/N321</f>
        <v>5.8914285838741448E-2</v>
      </c>
      <c r="U321" s="31"/>
      <c r="V321" s="31"/>
      <c r="W321" s="31"/>
      <c r="X321" s="31"/>
      <c r="Y321" s="31"/>
    </row>
    <row r="322" spans="1:25" x14ac:dyDescent="0.25">
      <c r="A322" s="31">
        <f t="shared" si="84"/>
        <v>217</v>
      </c>
      <c r="B322" s="31">
        <v>37</v>
      </c>
      <c r="C322" s="31">
        <v>40</v>
      </c>
      <c r="D322" s="35">
        <v>0.32606615402303157</v>
      </c>
      <c r="E322" s="35">
        <v>530.70000000000005</v>
      </c>
      <c r="F322" s="31">
        <v>6.25E-2</v>
      </c>
      <c r="G322" s="31">
        <v>540</v>
      </c>
      <c r="H322" s="36">
        <v>1.2195121951219513E-2</v>
      </c>
      <c r="I322" s="36">
        <f t="shared" si="75"/>
        <v>-0.44328412361756153</v>
      </c>
      <c r="J322" s="36">
        <f t="shared" si="76"/>
        <v>0.32878011893702785</v>
      </c>
      <c r="K322" s="36">
        <f t="shared" si="77"/>
        <v>-0.47929210660768085</v>
      </c>
      <c r="L322" s="36">
        <f t="shared" si="78"/>
        <v>0.31586541838660254</v>
      </c>
      <c r="M322" s="36">
        <f t="shared" si="79"/>
        <v>4.0462392426767906</v>
      </c>
      <c r="N322" s="35">
        <v>2.7</v>
      </c>
      <c r="O322" s="31">
        <f t="shared" si="88"/>
        <v>1.8123600985229782</v>
      </c>
      <c r="P322" s="31">
        <f t="shared" si="80"/>
        <v>1.8123600985229782</v>
      </c>
      <c r="Q322" s="31">
        <f t="shared" si="81"/>
        <v>0.49860712691732972</v>
      </c>
      <c r="R322" s="36">
        <f t="shared" si="86"/>
        <v>-1.3462392426767904</v>
      </c>
      <c r="S322" s="31">
        <f t="shared" si="87"/>
        <v>1</v>
      </c>
      <c r="T322" s="31">
        <f>ABS(N322-M322)/N322</f>
        <v>0.49860712691732972</v>
      </c>
      <c r="U322" s="31"/>
      <c r="V322" s="31"/>
      <c r="W322" s="31"/>
      <c r="X322" s="31"/>
      <c r="Y322" s="31"/>
    </row>
    <row r="323" spans="1:25" x14ac:dyDescent="0.25">
      <c r="A323" s="31">
        <f t="shared" si="84"/>
        <v>217</v>
      </c>
      <c r="B323" s="31">
        <v>37</v>
      </c>
      <c r="C323" s="31">
        <v>59</v>
      </c>
      <c r="D323" s="35">
        <v>0.32606615402303157</v>
      </c>
      <c r="E323" s="35">
        <v>530.70000000000005</v>
      </c>
      <c r="F323" s="31">
        <v>6.25E-2</v>
      </c>
      <c r="G323" s="31">
        <v>540</v>
      </c>
      <c r="H323" s="36">
        <v>8.943089430894309E-2</v>
      </c>
      <c r="I323" s="36">
        <f t="shared" ref="I323:I346" si="93">(LN(E323/G323)+(F323+(D323^2)/2)*H323)/(D323*H323^0.5)</f>
        <v>-7.2081893141159661E-2</v>
      </c>
      <c r="J323" s="36">
        <f t="shared" ref="J323:J346" si="94">NORMSDIST(I323)</f>
        <v>0.47126836795862614</v>
      </c>
      <c r="K323" s="36">
        <f t="shared" ref="K323:K346" si="95">I323-(D323*H323^(0.5))</f>
        <v>-0.16959197203622897</v>
      </c>
      <c r="L323" s="36">
        <f t="shared" ref="L323:L346" si="96">NORMSDIST(K323)</f>
        <v>0.43266551823908533</v>
      </c>
      <c r="M323" s="36">
        <f t="shared" ref="M323:M346" si="97">(E323*J323)-(G323*(EXP(-F323*H323))*L323)</f>
        <v>17.765011334610364</v>
      </c>
      <c r="N323" s="35">
        <v>19.75</v>
      </c>
      <c r="O323" s="31">
        <f t="shared" si="88"/>
        <v>3.9401800017253295</v>
      </c>
      <c r="P323" s="31">
        <f t="shared" ref="P323:P346" si="98">(N323-M323)^2</f>
        <v>3.9401800017253295</v>
      </c>
      <c r="Q323" s="31">
        <f t="shared" ref="Q323:Q346" si="99">ABS(N323-M323)/N323</f>
        <v>0.10050575520960184</v>
      </c>
      <c r="R323" s="36">
        <f t="shared" si="86"/>
        <v>1.9849886653896363</v>
      </c>
      <c r="S323" s="31">
        <f t="shared" si="87"/>
        <v>0</v>
      </c>
      <c r="T323" s="31">
        <f t="shared" ref="T323" si="100">ABS(N323-M323)/N323</f>
        <v>0.10050575520960184</v>
      </c>
      <c r="U323" s="31"/>
      <c r="V323" s="31"/>
      <c r="W323" s="31"/>
      <c r="X323" s="31"/>
      <c r="Y323" s="31"/>
    </row>
    <row r="324" spans="1:25" x14ac:dyDescent="0.25">
      <c r="A324" s="31">
        <f t="shared" si="84"/>
        <v>218</v>
      </c>
      <c r="B324" s="31">
        <v>38</v>
      </c>
      <c r="C324" s="31">
        <v>40</v>
      </c>
      <c r="D324" s="35">
        <v>0.32741432137212229</v>
      </c>
      <c r="E324" s="35">
        <v>522.29999999999995</v>
      </c>
      <c r="F324" s="31">
        <v>6.25E-2</v>
      </c>
      <c r="G324" s="31">
        <v>540</v>
      </c>
      <c r="H324" s="36">
        <v>8.130081300813009E-3</v>
      </c>
      <c r="I324" s="36">
        <f t="shared" si="93"/>
        <v>-1.0969158698392312</v>
      </c>
      <c r="J324" s="36">
        <f t="shared" si="94"/>
        <v>0.13633908533675668</v>
      </c>
      <c r="K324" s="36">
        <f t="shared" si="95"/>
        <v>-1.1264378249928799</v>
      </c>
      <c r="L324" s="36">
        <f t="shared" si="96"/>
        <v>0.12999012195908335</v>
      </c>
      <c r="M324" s="36">
        <f t="shared" si="97"/>
        <v>1.0508973742896899</v>
      </c>
      <c r="N324" s="35">
        <v>0.95</v>
      </c>
      <c r="O324" s="31">
        <f t="shared" si="88"/>
        <v>1.0180280138553781E-2</v>
      </c>
      <c r="P324" s="31">
        <f t="shared" si="98"/>
        <v>1.0180280138553781E-2</v>
      </c>
      <c r="Q324" s="31">
        <f t="shared" si="99"/>
        <v>0.10620776241019993</v>
      </c>
      <c r="R324" s="36">
        <f t="shared" si="86"/>
        <v>-0.10089737428968992</v>
      </c>
      <c r="S324" s="31">
        <f t="shared" si="87"/>
        <v>1</v>
      </c>
      <c r="T324" s="31">
        <f>ABS(N324-M324)/N324</f>
        <v>0.10620776241019993</v>
      </c>
      <c r="U324" s="31"/>
      <c r="V324" s="31"/>
      <c r="W324" s="31"/>
      <c r="X324" s="31"/>
      <c r="Y324" s="31"/>
    </row>
    <row r="325" spans="1:25" x14ac:dyDescent="0.25">
      <c r="A325" s="31">
        <f t="shared" si="84"/>
        <v>218</v>
      </c>
      <c r="B325" s="31">
        <v>38</v>
      </c>
      <c r="C325" s="31">
        <v>59</v>
      </c>
      <c r="D325" s="35">
        <v>0.32741432137212229</v>
      </c>
      <c r="E325" s="35">
        <v>522.29999999999995</v>
      </c>
      <c r="F325" s="31">
        <v>6.25E-2</v>
      </c>
      <c r="G325" s="31">
        <v>540</v>
      </c>
      <c r="H325" s="36">
        <v>8.5365853658536592E-2</v>
      </c>
      <c r="I325" s="36">
        <f t="shared" si="93"/>
        <v>-0.24477855309371926</v>
      </c>
      <c r="J325" s="36">
        <f t="shared" si="94"/>
        <v>0.40331395049106011</v>
      </c>
      <c r="K325" s="36">
        <f t="shared" si="95"/>
        <v>-0.3404406212241306</v>
      </c>
      <c r="L325" s="36">
        <f t="shared" si="96"/>
        <v>0.36676236613115087</v>
      </c>
      <c r="M325" s="36">
        <f t="shared" si="97"/>
        <v>13.65306291347099</v>
      </c>
      <c r="N325" s="35">
        <v>16.2</v>
      </c>
      <c r="O325" s="31">
        <f t="shared" si="88"/>
        <v>6.4868885227368791</v>
      </c>
      <c r="P325" s="31">
        <f t="shared" si="98"/>
        <v>6.4868885227368791</v>
      </c>
      <c r="Q325" s="31">
        <f t="shared" si="99"/>
        <v>0.15721833867463023</v>
      </c>
      <c r="R325" s="36">
        <f t="shared" si="86"/>
        <v>2.5469370865290095</v>
      </c>
      <c r="S325" s="31">
        <f t="shared" si="87"/>
        <v>0</v>
      </c>
      <c r="T325" s="31">
        <f t="shared" ref="T325:T339" si="101">ABS(N325-M325)/N325</f>
        <v>0.15721833867463023</v>
      </c>
      <c r="U325" s="31"/>
      <c r="V325" s="31"/>
      <c r="W325" s="31"/>
      <c r="X325" s="31"/>
      <c r="Y325" s="31"/>
    </row>
    <row r="326" spans="1:25" x14ac:dyDescent="0.25">
      <c r="A326" s="31">
        <f t="shared" si="84"/>
        <v>219</v>
      </c>
      <c r="B326" s="31">
        <v>39</v>
      </c>
      <c r="C326" s="31">
        <v>40</v>
      </c>
      <c r="D326" s="35">
        <v>0.31552293761461692</v>
      </c>
      <c r="E326" s="35">
        <v>523.95000000000005</v>
      </c>
      <c r="F326" s="31">
        <v>6.25E-2</v>
      </c>
      <c r="G326" s="31">
        <v>540</v>
      </c>
      <c r="H326" s="36">
        <v>4.0650406504065045E-3</v>
      </c>
      <c r="I326" s="36">
        <f t="shared" si="93"/>
        <v>-1.4771812971160663</v>
      </c>
      <c r="J326" s="36">
        <f t="shared" si="94"/>
        <v>6.9813522916515755E-2</v>
      </c>
      <c r="K326" s="36">
        <f t="shared" si="95"/>
        <v>-1.4972983048621078</v>
      </c>
      <c r="L326" s="36">
        <f t="shared" si="96"/>
        <v>6.7157827886031515E-2</v>
      </c>
      <c r="M326" s="36">
        <f t="shared" si="97"/>
        <v>0.32278082969445165</v>
      </c>
      <c r="N326" s="35">
        <v>0.35</v>
      </c>
      <c r="O326" s="31">
        <f t="shared" si="88"/>
        <v>7.4088323212244357E-4</v>
      </c>
      <c r="P326" s="31">
        <f t="shared" si="98"/>
        <v>7.4088323212244357E-4</v>
      </c>
      <c r="Q326" s="31">
        <f t="shared" si="99"/>
        <v>7.7769058015852363E-2</v>
      </c>
      <c r="R326" s="36">
        <f t="shared" si="86"/>
        <v>2.7219170305548324E-2</v>
      </c>
      <c r="S326" s="31">
        <f t="shared" si="87"/>
        <v>0</v>
      </c>
      <c r="T326" s="31">
        <f t="shared" si="101"/>
        <v>7.7769058015852363E-2</v>
      </c>
      <c r="U326" s="31"/>
      <c r="V326" s="31"/>
      <c r="W326" s="31"/>
      <c r="X326" s="31"/>
      <c r="Y326" s="31"/>
    </row>
    <row r="327" spans="1:25" x14ac:dyDescent="0.25">
      <c r="A327" s="31">
        <f t="shared" si="84"/>
        <v>219</v>
      </c>
      <c r="B327" s="31">
        <v>39</v>
      </c>
      <c r="C327" s="31">
        <v>59</v>
      </c>
      <c r="D327" s="35">
        <v>0.31552293761461692</v>
      </c>
      <c r="E327" s="35">
        <v>523.95000000000005</v>
      </c>
      <c r="F327" s="31">
        <v>6.25E-2</v>
      </c>
      <c r="G327" s="31">
        <v>540</v>
      </c>
      <c r="H327" s="36">
        <v>8.1300813008130079E-2</v>
      </c>
      <c r="I327" s="36">
        <f t="shared" si="93"/>
        <v>-0.23391770561818045</v>
      </c>
      <c r="J327" s="36">
        <f t="shared" si="94"/>
        <v>0.4075244337010176</v>
      </c>
      <c r="K327" s="36">
        <f t="shared" si="95"/>
        <v>-0.32388369926625826</v>
      </c>
      <c r="L327" s="36">
        <f t="shared" si="96"/>
        <v>0.37301304273266156</v>
      </c>
      <c r="M327" s="36">
        <f t="shared" si="97"/>
        <v>13.11629937396043</v>
      </c>
      <c r="N327" s="35">
        <v>15.6</v>
      </c>
      <c r="O327" s="31">
        <f t="shared" si="88"/>
        <v>6.1687687997893486</v>
      </c>
      <c r="P327" s="31">
        <f t="shared" si="98"/>
        <v>6.1687687997893486</v>
      </c>
      <c r="Q327" s="31">
        <f t="shared" si="99"/>
        <v>0.15921157859228008</v>
      </c>
      <c r="R327" s="36">
        <f t="shared" si="86"/>
        <v>2.4837006260395693</v>
      </c>
      <c r="S327" s="31">
        <f t="shared" si="87"/>
        <v>0</v>
      </c>
      <c r="T327" s="31">
        <f t="shared" si="101"/>
        <v>0.15921157859228008</v>
      </c>
      <c r="U327" s="31"/>
      <c r="V327" s="31"/>
      <c r="W327" s="31"/>
      <c r="X327" s="31"/>
      <c r="Y327" s="31"/>
    </row>
    <row r="328" spans="1:25" x14ac:dyDescent="0.25">
      <c r="A328" s="31">
        <f t="shared" si="84"/>
        <v>220</v>
      </c>
      <c r="B328" s="31">
        <v>40</v>
      </c>
      <c r="C328" s="31">
        <v>59</v>
      </c>
      <c r="D328" s="35">
        <v>0.31567019066299223</v>
      </c>
      <c r="E328" s="35">
        <v>533.54999999999995</v>
      </c>
      <c r="F328" s="31">
        <v>6.25E-2</v>
      </c>
      <c r="G328" s="31">
        <v>540</v>
      </c>
      <c r="H328" s="36">
        <v>7.7235772357723581E-2</v>
      </c>
      <c r="I328" s="36">
        <f t="shared" si="93"/>
        <v>-3.808247146097736E-2</v>
      </c>
      <c r="J328" s="36">
        <f t="shared" si="94"/>
        <v>0.4848109634598079</v>
      </c>
      <c r="K328" s="36">
        <f t="shared" si="95"/>
        <v>-0.12581139884506981</v>
      </c>
      <c r="L328" s="36">
        <f t="shared" si="96"/>
        <v>0.44994060925048562</v>
      </c>
      <c r="M328" s="36">
        <f t="shared" si="97"/>
        <v>16.872997742389543</v>
      </c>
      <c r="N328" s="35">
        <v>18.649999999999999</v>
      </c>
      <c r="O328" s="31">
        <f t="shared" si="88"/>
        <v>3.1577370235526545</v>
      </c>
      <c r="P328" s="31">
        <f t="shared" si="98"/>
        <v>3.1577370235526545</v>
      </c>
      <c r="Q328" s="31">
        <f t="shared" si="99"/>
        <v>9.5281622391981513E-2</v>
      </c>
      <c r="R328" s="36">
        <f t="shared" si="86"/>
        <v>1.7770022576104552</v>
      </c>
      <c r="S328" s="31">
        <f t="shared" si="87"/>
        <v>0</v>
      </c>
      <c r="T328" s="31">
        <f t="shared" si="101"/>
        <v>9.5281622391981513E-2</v>
      </c>
      <c r="U328" s="31"/>
      <c r="V328" s="31"/>
      <c r="W328" s="31"/>
      <c r="X328" s="31"/>
      <c r="Y328" s="31"/>
    </row>
    <row r="329" spans="1:25" x14ac:dyDescent="0.25">
      <c r="A329" s="31">
        <f t="shared" si="84"/>
        <v>221</v>
      </c>
      <c r="B329" s="31">
        <v>41</v>
      </c>
      <c r="C329" s="31">
        <v>59</v>
      </c>
      <c r="D329" s="35">
        <v>0.31224333249900649</v>
      </c>
      <c r="E329" s="35">
        <v>529.5</v>
      </c>
      <c r="F329" s="31">
        <v>6.25E-2</v>
      </c>
      <c r="G329" s="31">
        <v>540</v>
      </c>
      <c r="H329" s="36">
        <v>7.3170731707317069E-2</v>
      </c>
      <c r="I329" s="36">
        <f t="shared" si="93"/>
        <v>-0.13610697265991423</v>
      </c>
      <c r="J329" s="36">
        <f t="shared" si="94"/>
        <v>0.44586835772065792</v>
      </c>
      <c r="K329" s="36">
        <f t="shared" si="95"/>
        <v>-0.22056907212243046</v>
      </c>
      <c r="L329" s="36">
        <f t="shared" si="96"/>
        <v>0.41271399241127238</v>
      </c>
      <c r="M329" s="36">
        <f t="shared" si="97"/>
        <v>14.238614803960331</v>
      </c>
      <c r="N329" s="35">
        <v>16.95</v>
      </c>
      <c r="O329" s="31">
        <f t="shared" si="88"/>
        <v>7.3516096813030689</v>
      </c>
      <c r="P329" s="31">
        <f t="shared" si="98"/>
        <v>7.3516096813030689</v>
      </c>
      <c r="Q329" s="31">
        <f t="shared" si="99"/>
        <v>0.15996372837992143</v>
      </c>
      <c r="R329" s="36">
        <f t="shared" si="86"/>
        <v>2.711385196039668</v>
      </c>
      <c r="S329" s="31">
        <f t="shared" si="87"/>
        <v>0</v>
      </c>
      <c r="T329" s="31">
        <f t="shared" si="101"/>
        <v>0.15996372837992143</v>
      </c>
      <c r="U329" s="31"/>
      <c r="V329" s="31"/>
      <c r="W329" s="31"/>
      <c r="X329" s="31"/>
      <c r="Y329" s="31"/>
    </row>
    <row r="330" spans="1:25" x14ac:dyDescent="0.25">
      <c r="A330" s="31">
        <f t="shared" si="84"/>
        <v>222</v>
      </c>
      <c r="B330" s="31">
        <v>42</v>
      </c>
      <c r="C330" s="31">
        <v>59</v>
      </c>
      <c r="D330" s="35">
        <v>0.31153691483249801</v>
      </c>
      <c r="E330" s="35">
        <v>538.1</v>
      </c>
      <c r="F330" s="31">
        <v>6.25E-2</v>
      </c>
      <c r="G330" s="31">
        <v>540</v>
      </c>
      <c r="H330" s="36">
        <v>6.910569105691057E-2</v>
      </c>
      <c r="I330" s="36">
        <f t="shared" si="93"/>
        <v>5.0648163828100737E-2</v>
      </c>
      <c r="J330" s="36">
        <f t="shared" si="94"/>
        <v>0.52019705856815812</v>
      </c>
      <c r="K330" s="36">
        <f t="shared" si="95"/>
        <v>-3.1248539852870558E-2</v>
      </c>
      <c r="L330" s="36">
        <f t="shared" si="96"/>
        <v>0.48753566479570026</v>
      </c>
      <c r="M330" s="36">
        <f t="shared" si="97"/>
        <v>17.783413911053401</v>
      </c>
      <c r="N330" s="35">
        <v>19.95</v>
      </c>
      <c r="O330" s="31">
        <f t="shared" si="88"/>
        <v>4.6940952808169172</v>
      </c>
      <c r="P330" s="31">
        <f t="shared" si="98"/>
        <v>4.6940952808169172</v>
      </c>
      <c r="Q330" s="31">
        <f t="shared" si="99"/>
        <v>0.10860080646348863</v>
      </c>
      <c r="R330" s="36">
        <f t="shared" si="86"/>
        <v>2.1665860889465982</v>
      </c>
      <c r="S330" s="31">
        <f t="shared" si="87"/>
        <v>0</v>
      </c>
      <c r="T330" s="31">
        <f t="shared" si="101"/>
        <v>0.10860080646348863</v>
      </c>
      <c r="U330" s="31"/>
      <c r="V330" s="31"/>
      <c r="W330" s="31"/>
      <c r="X330" s="31"/>
      <c r="Y330" s="31"/>
    </row>
    <row r="331" spans="1:25" x14ac:dyDescent="0.25">
      <c r="A331" s="31">
        <f t="shared" si="84"/>
        <v>223</v>
      </c>
      <c r="B331" s="31">
        <v>43</v>
      </c>
      <c r="C331" s="31">
        <v>59</v>
      </c>
      <c r="D331" s="35">
        <v>0.31265808785319432</v>
      </c>
      <c r="E331" s="35">
        <v>538.20000000000005</v>
      </c>
      <c r="F331" s="31">
        <v>6.25E-2</v>
      </c>
      <c r="G331" s="31">
        <v>540</v>
      </c>
      <c r="H331" s="36">
        <v>6.5040650406504072E-2</v>
      </c>
      <c r="I331" s="36">
        <f t="shared" si="93"/>
        <v>4.8975337303851056E-2</v>
      </c>
      <c r="J331" s="36">
        <f t="shared" si="94"/>
        <v>0.51953052483586726</v>
      </c>
      <c r="K331" s="36">
        <f t="shared" si="95"/>
        <v>-3.0762069082592193E-2</v>
      </c>
      <c r="L331" s="36">
        <f t="shared" si="96"/>
        <v>0.48772964529029161</v>
      </c>
      <c r="M331" s="36">
        <f t="shared" si="97"/>
        <v>17.305772936944095</v>
      </c>
      <c r="N331" s="35">
        <v>19</v>
      </c>
      <c r="O331" s="31">
        <f t="shared" si="88"/>
        <v>2.870405341191038</v>
      </c>
      <c r="P331" s="31">
        <f t="shared" si="98"/>
        <v>2.870405341191038</v>
      </c>
      <c r="Q331" s="31">
        <f t="shared" si="99"/>
        <v>8.9169845423995003E-2</v>
      </c>
      <c r="R331" s="36">
        <f t="shared" si="86"/>
        <v>1.6942270630559051</v>
      </c>
      <c r="S331" s="31">
        <f t="shared" si="87"/>
        <v>0</v>
      </c>
      <c r="T331" s="31">
        <f t="shared" si="101"/>
        <v>8.9169845423995003E-2</v>
      </c>
      <c r="U331" s="31"/>
      <c r="V331" s="31"/>
      <c r="W331" s="31"/>
      <c r="X331" s="31"/>
      <c r="Y331" s="31"/>
    </row>
    <row r="332" spans="1:25" x14ac:dyDescent="0.25">
      <c r="A332" s="31">
        <f t="shared" si="84"/>
        <v>224</v>
      </c>
      <c r="B332" s="31">
        <v>44</v>
      </c>
      <c r="C332" s="31">
        <v>59</v>
      </c>
      <c r="D332" s="35">
        <v>0.31273004349704864</v>
      </c>
      <c r="E332" s="35">
        <v>517.70000000000005</v>
      </c>
      <c r="F332" s="31">
        <v>6.25E-2</v>
      </c>
      <c r="G332" s="31">
        <v>540</v>
      </c>
      <c r="H332" s="36">
        <v>6.097560975609756E-2</v>
      </c>
      <c r="I332" s="36">
        <f t="shared" si="93"/>
        <v>-0.45815945824885479</v>
      </c>
      <c r="J332" s="36">
        <f t="shared" si="94"/>
        <v>0.32341894214897599</v>
      </c>
      <c r="K332" s="36">
        <f t="shared" si="95"/>
        <v>-0.53538263817974197</v>
      </c>
      <c r="L332" s="36">
        <f t="shared" si="96"/>
        <v>0.29619264658635702</v>
      </c>
      <c r="M332" s="36">
        <f t="shared" si="97"/>
        <v>8.0983399856215783</v>
      </c>
      <c r="N332" s="35">
        <v>11.15</v>
      </c>
      <c r="O332" s="31">
        <f t="shared" si="88"/>
        <v>9.3126288433561104</v>
      </c>
      <c r="P332" s="31">
        <f t="shared" si="98"/>
        <v>9.3126288433561104</v>
      </c>
      <c r="Q332" s="31">
        <f t="shared" si="99"/>
        <v>0.27369148111017239</v>
      </c>
      <c r="R332" s="36">
        <f t="shared" si="86"/>
        <v>3.051660014378422</v>
      </c>
      <c r="S332" s="31">
        <f t="shared" si="87"/>
        <v>0</v>
      </c>
      <c r="T332" s="31">
        <f t="shared" si="101"/>
        <v>0.27369148111017239</v>
      </c>
      <c r="U332" s="31"/>
      <c r="V332" s="31"/>
      <c r="W332" s="31"/>
      <c r="X332" s="31"/>
      <c r="Y332" s="31"/>
    </row>
    <row r="333" spans="1:25" x14ac:dyDescent="0.25">
      <c r="A333" s="31">
        <f t="shared" si="84"/>
        <v>225</v>
      </c>
      <c r="B333" s="31">
        <v>45</v>
      </c>
      <c r="C333" s="31">
        <v>59</v>
      </c>
      <c r="D333" s="35">
        <v>0.31358324349405425</v>
      </c>
      <c r="E333" s="35">
        <v>510.2</v>
      </c>
      <c r="F333" s="31">
        <v>6.25E-2</v>
      </c>
      <c r="G333" s="31">
        <v>540</v>
      </c>
      <c r="H333" s="36">
        <v>5.6910569105691054E-2</v>
      </c>
      <c r="I333" s="36">
        <f t="shared" si="93"/>
        <v>-0.67387366734186616</v>
      </c>
      <c r="J333" s="36">
        <f t="shared" si="94"/>
        <v>0.25019581736782648</v>
      </c>
      <c r="K333" s="36">
        <f t="shared" si="95"/>
        <v>-0.74868188578312944</v>
      </c>
      <c r="L333" s="36">
        <f t="shared" si="96"/>
        <v>0.22702448205846634</v>
      </c>
      <c r="M333" s="36">
        <f t="shared" si="97"/>
        <v>5.4919642481882391</v>
      </c>
      <c r="N333" s="35">
        <v>8.9499999999999993</v>
      </c>
      <c r="O333" s="31">
        <f t="shared" si="88"/>
        <v>11.958011260808325</v>
      </c>
      <c r="P333" s="31">
        <f t="shared" si="98"/>
        <v>11.958011260808325</v>
      </c>
      <c r="Q333" s="31">
        <f t="shared" si="99"/>
        <v>0.38637270969963805</v>
      </c>
      <c r="R333" s="36">
        <f t="shared" si="86"/>
        <v>3.4580357518117602</v>
      </c>
      <c r="S333" s="31">
        <f t="shared" si="87"/>
        <v>0</v>
      </c>
      <c r="T333" s="31">
        <f t="shared" si="101"/>
        <v>0.38637270969963805</v>
      </c>
      <c r="U333" s="31"/>
      <c r="V333" s="31"/>
      <c r="W333" s="31"/>
      <c r="X333" s="31"/>
      <c r="Y333" s="31"/>
    </row>
    <row r="334" spans="1:25" x14ac:dyDescent="0.25">
      <c r="A334" s="31">
        <f t="shared" si="84"/>
        <v>226</v>
      </c>
      <c r="B334" s="31">
        <v>46</v>
      </c>
      <c r="C334" s="31">
        <v>59</v>
      </c>
      <c r="D334" s="35">
        <v>0.31144438403601638</v>
      </c>
      <c r="E334" s="35">
        <v>509.3</v>
      </c>
      <c r="F334" s="31">
        <v>6.25E-2</v>
      </c>
      <c r="G334" s="31">
        <v>540</v>
      </c>
      <c r="H334" s="36">
        <v>5.2845528455284556E-2</v>
      </c>
      <c r="I334" s="36">
        <f t="shared" si="93"/>
        <v>-0.73560836463479284</v>
      </c>
      <c r="J334" s="36">
        <f t="shared" si="94"/>
        <v>0.23098453530977583</v>
      </c>
      <c r="K334" s="36">
        <f t="shared" si="95"/>
        <v>-0.80720368334100534</v>
      </c>
      <c r="L334" s="36">
        <f t="shared" si="96"/>
        <v>0.20977457199867927</v>
      </c>
      <c r="M334" s="36">
        <f t="shared" si="97"/>
        <v>4.735678393153421</v>
      </c>
      <c r="N334" s="35">
        <v>7.9</v>
      </c>
      <c r="O334" s="31">
        <f t="shared" si="88"/>
        <v>10.012931231556118</v>
      </c>
      <c r="P334" s="31">
        <f t="shared" si="98"/>
        <v>10.012931231556118</v>
      </c>
      <c r="Q334" s="31">
        <f t="shared" si="99"/>
        <v>0.40054703884133913</v>
      </c>
      <c r="R334" s="36">
        <f t="shared" si="86"/>
        <v>3.1643216068465794</v>
      </c>
      <c r="S334" s="31">
        <f t="shared" si="87"/>
        <v>0</v>
      </c>
      <c r="T334" s="31">
        <f t="shared" si="101"/>
        <v>0.40054703884133913</v>
      </c>
      <c r="U334" s="31"/>
      <c r="V334" s="31"/>
      <c r="W334" s="31"/>
      <c r="X334" s="31"/>
      <c r="Y334" s="31"/>
    </row>
    <row r="335" spans="1:25" x14ac:dyDescent="0.25">
      <c r="A335" s="31">
        <f t="shared" si="84"/>
        <v>227</v>
      </c>
      <c r="B335" s="31">
        <v>47</v>
      </c>
      <c r="C335" s="31">
        <v>59</v>
      </c>
      <c r="D335" s="35">
        <v>0.31575163031722869</v>
      </c>
      <c r="E335" s="35">
        <v>502.85</v>
      </c>
      <c r="F335" s="31">
        <v>6.25E-2</v>
      </c>
      <c r="G335" s="31">
        <v>540</v>
      </c>
      <c r="H335" s="36">
        <v>4.878048780487805E-2</v>
      </c>
      <c r="I335" s="36">
        <f t="shared" si="93"/>
        <v>-0.94348680489973913</v>
      </c>
      <c r="J335" s="36">
        <f t="shared" si="94"/>
        <v>0.17271598070092506</v>
      </c>
      <c r="K335" s="36">
        <f t="shared" si="95"/>
        <v>-1.0132246736928439</v>
      </c>
      <c r="L335" s="36">
        <f t="shared" si="96"/>
        <v>0.15547642881262949</v>
      </c>
      <c r="M335" s="36">
        <f t="shared" si="97"/>
        <v>3.1485368301730432</v>
      </c>
      <c r="N335" s="35">
        <v>6.1</v>
      </c>
      <c r="O335" s="31">
        <f t="shared" si="88"/>
        <v>8.7111348428449862</v>
      </c>
      <c r="P335" s="31">
        <f t="shared" si="98"/>
        <v>8.7111348428449862</v>
      </c>
      <c r="Q335" s="31">
        <f t="shared" si="99"/>
        <v>0.48384642128310762</v>
      </c>
      <c r="R335" s="36">
        <f t="shared" si="86"/>
        <v>2.9514631698269564</v>
      </c>
      <c r="S335" s="31">
        <f t="shared" si="87"/>
        <v>0</v>
      </c>
      <c r="T335" s="31">
        <f t="shared" si="101"/>
        <v>0.48384642128310762</v>
      </c>
      <c r="U335" s="31"/>
      <c r="V335" s="31"/>
      <c r="W335" s="31"/>
      <c r="X335" s="31"/>
      <c r="Y335" s="31"/>
    </row>
    <row r="336" spans="1:25" x14ac:dyDescent="0.25">
      <c r="A336" s="31">
        <f t="shared" si="84"/>
        <v>228</v>
      </c>
      <c r="B336" s="31">
        <v>48</v>
      </c>
      <c r="C336" s="31">
        <v>59</v>
      </c>
      <c r="D336" s="35">
        <v>0.315947771988417</v>
      </c>
      <c r="E336" s="35">
        <v>500.75</v>
      </c>
      <c r="F336" s="31">
        <v>6.25E-2</v>
      </c>
      <c r="G336" s="31">
        <v>540</v>
      </c>
      <c r="H336" s="36">
        <v>4.4715447154471545E-2</v>
      </c>
      <c r="I336" s="36">
        <f t="shared" si="93"/>
        <v>-1.0542614972343882</v>
      </c>
      <c r="J336" s="36">
        <f t="shared" si="94"/>
        <v>0.14588160569854139</v>
      </c>
      <c r="K336" s="36">
        <f t="shared" si="95"/>
        <v>-1.1210718994254427</v>
      </c>
      <c r="L336" s="36">
        <f t="shared" si="96"/>
        <v>0.13112862942901182</v>
      </c>
      <c r="M336" s="36">
        <f t="shared" si="97"/>
        <v>2.4383701843446062</v>
      </c>
      <c r="N336" s="35">
        <v>4.45</v>
      </c>
      <c r="O336" s="31">
        <f t="shared" si="88"/>
        <v>4.0466545152337545</v>
      </c>
      <c r="P336" s="31">
        <f t="shared" si="98"/>
        <v>4.0466545152337545</v>
      </c>
      <c r="Q336" s="31">
        <f t="shared" si="99"/>
        <v>0.45205164396750425</v>
      </c>
      <c r="R336" s="36">
        <f t="shared" si="86"/>
        <v>2.011629815655394</v>
      </c>
      <c r="S336" s="31">
        <f t="shared" si="87"/>
        <v>0</v>
      </c>
      <c r="T336" s="31">
        <f t="shared" si="101"/>
        <v>0.45205164396750425</v>
      </c>
      <c r="U336" s="31"/>
      <c r="V336" s="31"/>
      <c r="W336" s="31"/>
      <c r="X336" s="31"/>
      <c r="Y336" s="31"/>
    </row>
    <row r="337" spans="1:25" x14ac:dyDescent="0.25">
      <c r="A337" s="31">
        <f t="shared" si="84"/>
        <v>229</v>
      </c>
      <c r="B337" s="31">
        <v>49</v>
      </c>
      <c r="C337" s="31">
        <v>59</v>
      </c>
      <c r="D337" s="35">
        <v>0.3153099676485196</v>
      </c>
      <c r="E337" s="35">
        <v>520.25</v>
      </c>
      <c r="F337" s="31">
        <v>6.25E-2</v>
      </c>
      <c r="G337" s="31">
        <v>540</v>
      </c>
      <c r="H337" s="36">
        <v>4.065040650406504E-2</v>
      </c>
      <c r="I337" s="36">
        <f t="shared" si="93"/>
        <v>-0.51434535513897373</v>
      </c>
      <c r="J337" s="36">
        <f t="shared" si="94"/>
        <v>0.30350527845355713</v>
      </c>
      <c r="K337" s="36">
        <f t="shared" si="95"/>
        <v>-0.57791798043423204</v>
      </c>
      <c r="L337" s="36">
        <f t="shared" si="96"/>
        <v>0.2816597476685575</v>
      </c>
      <c r="M337" s="36">
        <f t="shared" si="97"/>
        <v>6.188290340772852</v>
      </c>
      <c r="N337" s="35">
        <v>7.65</v>
      </c>
      <c r="O337" s="31">
        <f t="shared" si="88"/>
        <v>2.1365951278779463</v>
      </c>
      <c r="P337" s="31">
        <f t="shared" si="98"/>
        <v>2.1365951278779463</v>
      </c>
      <c r="Q337" s="31">
        <f t="shared" si="99"/>
        <v>0.19107315806890826</v>
      </c>
      <c r="R337" s="36">
        <f t="shared" si="86"/>
        <v>1.4617096592271484</v>
      </c>
      <c r="S337" s="31">
        <f t="shared" si="87"/>
        <v>0</v>
      </c>
      <c r="T337" s="31">
        <f t="shared" si="101"/>
        <v>0.19107315806890826</v>
      </c>
      <c r="U337" s="31"/>
      <c r="V337" s="31"/>
      <c r="W337" s="31"/>
      <c r="X337" s="31"/>
      <c r="Y337" s="31"/>
    </row>
    <row r="338" spans="1:25" x14ac:dyDescent="0.25">
      <c r="A338" s="31">
        <f t="shared" ref="A338:A346" si="102">$A$272+B338</f>
        <v>230</v>
      </c>
      <c r="B338" s="31">
        <v>50</v>
      </c>
      <c r="C338" s="31">
        <v>59</v>
      </c>
      <c r="D338" s="35">
        <v>0.31089138150351142</v>
      </c>
      <c r="E338" s="35">
        <v>512.25</v>
      </c>
      <c r="F338" s="31">
        <v>6.25E-2</v>
      </c>
      <c r="G338" s="31">
        <v>540</v>
      </c>
      <c r="H338" s="36">
        <v>3.6585365853658534E-2</v>
      </c>
      <c r="I338" s="36">
        <f t="shared" si="93"/>
        <v>-0.8189961894684572</v>
      </c>
      <c r="J338" s="36">
        <f t="shared" si="94"/>
        <v>0.20639429382581109</v>
      </c>
      <c r="K338" s="36">
        <f t="shared" si="95"/>
        <v>-0.8784613210100759</v>
      </c>
      <c r="L338" s="36">
        <f t="shared" si="96"/>
        <v>0.18984670960495734</v>
      </c>
      <c r="M338" s="36">
        <f t="shared" si="97"/>
        <v>3.4424004077881563</v>
      </c>
      <c r="N338" s="35">
        <v>4.55</v>
      </c>
      <c r="O338" s="31">
        <f t="shared" si="88"/>
        <v>1.2267768566678421</v>
      </c>
      <c r="P338" s="31">
        <f t="shared" si="98"/>
        <v>1.2267768566678421</v>
      </c>
      <c r="Q338" s="31">
        <f t="shared" si="99"/>
        <v>0.24342848180480078</v>
      </c>
      <c r="R338" s="36">
        <f t="shared" si="86"/>
        <v>1.1075995922118436</v>
      </c>
      <c r="S338" s="31">
        <f t="shared" si="87"/>
        <v>0</v>
      </c>
      <c r="T338" s="31">
        <f t="shared" si="101"/>
        <v>0.24342848180480078</v>
      </c>
      <c r="U338" s="31"/>
      <c r="V338" s="31"/>
      <c r="W338" s="31"/>
      <c r="X338" s="31"/>
      <c r="Y338" s="31"/>
    </row>
    <row r="339" spans="1:25" x14ac:dyDescent="0.25">
      <c r="A339" s="31">
        <f t="shared" si="102"/>
        <v>231</v>
      </c>
      <c r="B339" s="31">
        <v>51</v>
      </c>
      <c r="C339" s="31">
        <v>59</v>
      </c>
      <c r="D339" s="35">
        <v>0.31091048228066437</v>
      </c>
      <c r="E339" s="35">
        <v>513.54999999999995</v>
      </c>
      <c r="F339" s="31">
        <v>6.25E-2</v>
      </c>
      <c r="G339" s="31">
        <v>540</v>
      </c>
      <c r="H339" s="36">
        <v>3.2520325203252036E-2</v>
      </c>
      <c r="I339" s="36">
        <f t="shared" si="93"/>
        <v>-0.83144881735728582</v>
      </c>
      <c r="J339" s="36">
        <f t="shared" si="94"/>
        <v>0.20286006545947455</v>
      </c>
      <c r="K339" s="36">
        <f t="shared" si="95"/>
        <v>-0.88751652555174221</v>
      </c>
      <c r="L339" s="36">
        <f t="shared" si="96"/>
        <v>0.18740043652480248</v>
      </c>
      <c r="M339" s="36">
        <f t="shared" si="97"/>
        <v>3.1880254129559518</v>
      </c>
      <c r="N339" s="35">
        <v>4.05</v>
      </c>
      <c r="O339" s="31">
        <f t="shared" si="88"/>
        <v>0.74300018870975715</v>
      </c>
      <c r="P339" s="31">
        <f t="shared" si="98"/>
        <v>0.74300018870975715</v>
      </c>
      <c r="Q339" s="31">
        <f t="shared" si="99"/>
        <v>0.21283323136890075</v>
      </c>
      <c r="R339" s="36">
        <f t="shared" si="86"/>
        <v>0.86197458704404806</v>
      </c>
      <c r="S339" s="31">
        <f t="shared" si="87"/>
        <v>0</v>
      </c>
      <c r="T339" s="31">
        <f t="shared" si="101"/>
        <v>0.21283323136890075</v>
      </c>
      <c r="U339" s="31"/>
      <c r="V339" s="31"/>
      <c r="W339" s="31"/>
      <c r="X339" s="31"/>
      <c r="Y339" s="31"/>
    </row>
    <row r="340" spans="1:25" x14ac:dyDescent="0.25">
      <c r="A340" s="31">
        <f t="shared" si="102"/>
        <v>232</v>
      </c>
      <c r="B340" s="31">
        <v>52</v>
      </c>
      <c r="C340" s="31">
        <v>59</v>
      </c>
      <c r="D340" s="35">
        <v>0.3147322922753919</v>
      </c>
      <c r="E340" s="35">
        <v>524</v>
      </c>
      <c r="F340" s="31">
        <v>6.25E-2</v>
      </c>
      <c r="G340" s="31">
        <v>540</v>
      </c>
      <c r="H340" s="36">
        <v>2.8455284552845527E-2</v>
      </c>
      <c r="I340" s="36">
        <f t="shared" si="93"/>
        <v>-0.50648029211286039</v>
      </c>
      <c r="J340" s="36">
        <f t="shared" si="94"/>
        <v>0.30625976068045835</v>
      </c>
      <c r="K340" s="36">
        <f t="shared" si="95"/>
        <v>-0.559571520186811</v>
      </c>
      <c r="L340" s="36">
        <f t="shared" si="96"/>
        <v>0.28788586761375795</v>
      </c>
      <c r="M340" s="36">
        <f t="shared" si="97"/>
        <v>5.2979761379320109</v>
      </c>
      <c r="N340" s="35">
        <v>5.15</v>
      </c>
      <c r="O340" s="31">
        <f t="shared" si="88"/>
        <v>2.1896937397273424E-2</v>
      </c>
      <c r="P340" s="31">
        <f t="shared" si="98"/>
        <v>2.1896937397273424E-2</v>
      </c>
      <c r="Q340" s="31">
        <f t="shared" si="99"/>
        <v>2.8733230666409822E-2</v>
      </c>
      <c r="R340" s="36">
        <f t="shared" si="86"/>
        <v>-0.14797613793201059</v>
      </c>
      <c r="S340" s="31">
        <f t="shared" si="87"/>
        <v>1</v>
      </c>
      <c r="T340" s="31">
        <f>ABS(N340-M340)/N340</f>
        <v>2.8733230666409822E-2</v>
      </c>
      <c r="U340" s="31"/>
      <c r="V340" s="31"/>
      <c r="W340" s="31"/>
      <c r="X340" s="31"/>
      <c r="Y340" s="31"/>
    </row>
    <row r="341" spans="1:25" x14ac:dyDescent="0.25">
      <c r="A341" s="31">
        <f t="shared" si="102"/>
        <v>233</v>
      </c>
      <c r="B341" s="31">
        <v>53</v>
      </c>
      <c r="C341" s="31">
        <v>59</v>
      </c>
      <c r="D341" s="35">
        <v>0.31479410222825394</v>
      </c>
      <c r="E341" s="35">
        <v>527</v>
      </c>
      <c r="F341" s="31">
        <v>6.25E-2</v>
      </c>
      <c r="G341" s="31">
        <v>540</v>
      </c>
      <c r="H341" s="36">
        <v>2.4390243902439025E-2</v>
      </c>
      <c r="I341" s="36">
        <f t="shared" si="93"/>
        <v>-0.44008515308362706</v>
      </c>
      <c r="J341" s="36">
        <f t="shared" si="94"/>
        <v>0.32993771733638588</v>
      </c>
      <c r="K341" s="36">
        <f t="shared" si="95"/>
        <v>-0.4892477322489599</v>
      </c>
      <c r="L341" s="36">
        <f t="shared" si="96"/>
        <v>0.31233316008963208</v>
      </c>
      <c r="M341" s="36">
        <f t="shared" si="97"/>
        <v>5.4741782402925878</v>
      </c>
      <c r="N341" s="35">
        <v>5.55</v>
      </c>
      <c r="O341" s="31">
        <f t="shared" si="88"/>
        <v>5.7489392451285266E-3</v>
      </c>
      <c r="P341" s="31">
        <f t="shared" si="98"/>
        <v>5.7489392451285266E-3</v>
      </c>
      <c r="Q341" s="31">
        <f t="shared" si="99"/>
        <v>1.3661578325659821E-2</v>
      </c>
      <c r="R341" s="36">
        <f t="shared" si="86"/>
        <v>7.5821759707412006E-2</v>
      </c>
      <c r="S341" s="31">
        <f t="shared" si="87"/>
        <v>0</v>
      </c>
      <c r="T341" s="31">
        <f t="shared" ref="T341:T346" si="103">ABS(N341-M341)/N341</f>
        <v>1.3661578325659821E-2</v>
      </c>
      <c r="U341" s="31"/>
      <c r="V341" s="31"/>
      <c r="W341" s="31"/>
      <c r="X341" s="31"/>
      <c r="Y341" s="31"/>
    </row>
    <row r="342" spans="1:25" x14ac:dyDescent="0.25">
      <c r="A342" s="31">
        <f t="shared" si="102"/>
        <v>234</v>
      </c>
      <c r="B342" s="31">
        <v>54</v>
      </c>
      <c r="C342" s="31">
        <v>59</v>
      </c>
      <c r="D342" s="35">
        <v>0.31347753208626017</v>
      </c>
      <c r="E342" s="35">
        <v>527.4</v>
      </c>
      <c r="F342" s="31">
        <v>6.25E-2</v>
      </c>
      <c r="G342" s="31">
        <v>540</v>
      </c>
      <c r="H342" s="36">
        <v>2.032520325203252E-2</v>
      </c>
      <c r="I342" s="36">
        <f t="shared" si="93"/>
        <v>-0.47751658612990189</v>
      </c>
      <c r="J342" s="36">
        <f t="shared" si="94"/>
        <v>0.31649715647555454</v>
      </c>
      <c r="K342" s="36">
        <f t="shared" si="95"/>
        <v>-0.52220797667301067</v>
      </c>
      <c r="L342" s="36">
        <f t="shared" si="96"/>
        <v>0.30076276639258515</v>
      </c>
      <c r="M342" s="36">
        <f t="shared" si="97"/>
        <v>4.7148914065936935</v>
      </c>
      <c r="N342" s="35">
        <v>4.9000000000000004</v>
      </c>
      <c r="O342" s="31">
        <f t="shared" si="88"/>
        <v>3.4265191352861414E-2</v>
      </c>
      <c r="P342" s="31">
        <f t="shared" si="98"/>
        <v>3.4265191352861414E-2</v>
      </c>
      <c r="Q342" s="31">
        <f t="shared" si="99"/>
        <v>3.7777263960470778E-2</v>
      </c>
      <c r="R342" s="36">
        <f t="shared" si="86"/>
        <v>0.18510859340630681</v>
      </c>
      <c r="S342" s="31">
        <f t="shared" si="87"/>
        <v>0</v>
      </c>
      <c r="T342" s="31">
        <f t="shared" si="103"/>
        <v>3.7777263960470778E-2</v>
      </c>
      <c r="U342" s="31"/>
      <c r="V342" s="31"/>
      <c r="W342" s="31"/>
      <c r="X342" s="31"/>
      <c r="Y342" s="31"/>
    </row>
    <row r="343" spans="1:25" x14ac:dyDescent="0.25">
      <c r="A343" s="31">
        <f t="shared" si="102"/>
        <v>235</v>
      </c>
      <c r="B343" s="31">
        <v>55</v>
      </c>
      <c r="C343" s="31">
        <v>59</v>
      </c>
      <c r="D343" s="35">
        <v>0.31479980726020107</v>
      </c>
      <c r="E343" s="35">
        <v>523.35</v>
      </c>
      <c r="F343" s="31">
        <v>6.25E-2</v>
      </c>
      <c r="G343" s="31">
        <v>540</v>
      </c>
      <c r="H343" s="36">
        <v>1.6260162601626018E-2</v>
      </c>
      <c r="I343" s="36">
        <f t="shared" si="93"/>
        <v>-0.73481350989796201</v>
      </c>
      <c r="J343" s="36">
        <f t="shared" si="94"/>
        <v>0.23122653907154903</v>
      </c>
      <c r="K343" s="36">
        <f t="shared" si="95"/>
        <v>-0.77495531517514826</v>
      </c>
      <c r="L343" s="36">
        <f t="shared" si="96"/>
        <v>0.21918303221457833</v>
      </c>
      <c r="M343" s="36">
        <f t="shared" si="97"/>
        <v>2.7737940996601225</v>
      </c>
      <c r="N343" s="35">
        <v>3.15</v>
      </c>
      <c r="O343" s="31">
        <f t="shared" si="88"/>
        <v>0.1415308794505378</v>
      </c>
      <c r="P343" s="31">
        <f t="shared" si="98"/>
        <v>0.1415308794505378</v>
      </c>
      <c r="Q343" s="31">
        <f t="shared" si="99"/>
        <v>0.11943044455234204</v>
      </c>
      <c r="R343" s="36">
        <f t="shared" si="86"/>
        <v>0.37620590033987744</v>
      </c>
      <c r="S343" s="31">
        <f t="shared" si="87"/>
        <v>0</v>
      </c>
      <c r="T343" s="31">
        <f t="shared" si="103"/>
        <v>0.11943044455234204</v>
      </c>
      <c r="U343" s="31"/>
      <c r="V343" s="31"/>
      <c r="W343" s="31"/>
      <c r="X343" s="31"/>
      <c r="Y343" s="31"/>
    </row>
    <row r="344" spans="1:25" x14ac:dyDescent="0.25">
      <c r="A344" s="31">
        <f t="shared" si="102"/>
        <v>236</v>
      </c>
      <c r="B344" s="31">
        <v>56</v>
      </c>
      <c r="C344" s="31">
        <v>59</v>
      </c>
      <c r="D344" s="35">
        <v>0.31482635285858107</v>
      </c>
      <c r="E344" s="35">
        <v>520.20000000000005</v>
      </c>
      <c r="F344" s="31">
        <v>6.25E-2</v>
      </c>
      <c r="G344" s="31">
        <v>540</v>
      </c>
      <c r="H344" s="36">
        <v>1.2195121951219513E-2</v>
      </c>
      <c r="I344" s="36">
        <f t="shared" si="93"/>
        <v>-1.0351621320077178</v>
      </c>
      <c r="J344" s="36">
        <f t="shared" si="94"/>
        <v>0.15029660011196791</v>
      </c>
      <c r="K344" s="36">
        <f t="shared" si="95"/>
        <v>-1.069928886602469</v>
      </c>
      <c r="L344" s="36">
        <f t="shared" si="96"/>
        <v>0.14232565974149983</v>
      </c>
      <c r="M344" s="36">
        <f t="shared" si="97"/>
        <v>1.3869919578671244</v>
      </c>
      <c r="N344" s="35">
        <v>2.25</v>
      </c>
      <c r="O344" s="31">
        <f t="shared" si="88"/>
        <v>0.74478288078601929</v>
      </c>
      <c r="P344" s="31">
        <f t="shared" si="98"/>
        <v>0.74478288078601929</v>
      </c>
      <c r="Q344" s="31">
        <f t="shared" si="99"/>
        <v>0.3835591298368336</v>
      </c>
      <c r="R344" s="36">
        <f t="shared" si="86"/>
        <v>0.86300804213287563</v>
      </c>
      <c r="S344" s="31">
        <f t="shared" si="87"/>
        <v>0</v>
      </c>
      <c r="T344" s="31">
        <f t="shared" si="103"/>
        <v>0.3835591298368336</v>
      </c>
      <c r="U344" s="31"/>
      <c r="V344" s="31"/>
      <c r="W344" s="31"/>
      <c r="X344" s="31"/>
      <c r="Y344" s="31"/>
    </row>
    <row r="345" spans="1:25" x14ac:dyDescent="0.25">
      <c r="A345" s="31">
        <f t="shared" si="102"/>
        <v>237</v>
      </c>
      <c r="B345" s="31">
        <v>57</v>
      </c>
      <c r="C345" s="31">
        <v>59</v>
      </c>
      <c r="D345" s="35">
        <v>0.31431320165104937</v>
      </c>
      <c r="E345" s="35">
        <v>513.70000000000005</v>
      </c>
      <c r="F345" s="31">
        <v>6.25E-2</v>
      </c>
      <c r="G345" s="31">
        <v>540</v>
      </c>
      <c r="H345" s="36">
        <v>8.130081300813009E-3</v>
      </c>
      <c r="I345" s="36">
        <f t="shared" si="93"/>
        <v>-1.7296690777552097</v>
      </c>
      <c r="J345" s="36">
        <f t="shared" si="94"/>
        <v>4.18447082290671E-2</v>
      </c>
      <c r="K345" s="36">
        <f t="shared" si="95"/>
        <v>-1.7580097447255949</v>
      </c>
      <c r="L345" s="36">
        <f t="shared" si="96"/>
        <v>3.9372925633309158E-2</v>
      </c>
      <c r="M345" s="36">
        <f t="shared" si="97"/>
        <v>0.24504757761382834</v>
      </c>
      <c r="N345" s="35">
        <v>0.55000000000000004</v>
      </c>
      <c r="O345" s="31">
        <f t="shared" si="88"/>
        <v>9.2995979919194074E-2</v>
      </c>
      <c r="P345" s="31">
        <f t="shared" si="98"/>
        <v>9.2995979919194074E-2</v>
      </c>
      <c r="Q345" s="31">
        <f t="shared" si="99"/>
        <v>0.55445894979303945</v>
      </c>
      <c r="R345" s="36">
        <f t="shared" si="86"/>
        <v>0.30495242238617171</v>
      </c>
      <c r="S345" s="31">
        <f t="shared" si="87"/>
        <v>0</v>
      </c>
      <c r="T345" s="31">
        <f t="shared" si="103"/>
        <v>0.55445894979303945</v>
      </c>
      <c r="U345" s="31"/>
      <c r="V345" s="31"/>
      <c r="W345" s="31"/>
      <c r="X345" s="31"/>
      <c r="Y345" s="31"/>
    </row>
    <row r="346" spans="1:25" x14ac:dyDescent="0.25">
      <c r="A346" s="31">
        <f t="shared" si="102"/>
        <v>238</v>
      </c>
      <c r="B346" s="31">
        <v>58</v>
      </c>
      <c r="C346" s="31">
        <v>59</v>
      </c>
      <c r="D346" s="35">
        <v>0.31437181678556309</v>
      </c>
      <c r="E346" s="35">
        <v>513.45000000000005</v>
      </c>
      <c r="F346" s="31">
        <v>6.25E-2</v>
      </c>
      <c r="G346" s="31">
        <v>540</v>
      </c>
      <c r="H346" s="36">
        <v>4.0650406504065045E-3</v>
      </c>
      <c r="I346" s="36">
        <f t="shared" si="93"/>
        <v>-2.4926415577346535</v>
      </c>
      <c r="J346" s="36">
        <f t="shared" si="94"/>
        <v>6.3398388152191877E-3</v>
      </c>
      <c r="K346" s="36">
        <f t="shared" si="95"/>
        <v>-2.5126851726972426</v>
      </c>
      <c r="L346" s="36">
        <f t="shared" si="96"/>
        <v>5.9908103312338841E-3</v>
      </c>
      <c r="M346" s="36">
        <f t="shared" si="97"/>
        <v>2.0974466361523891E-2</v>
      </c>
      <c r="N346" s="35">
        <v>0.3</v>
      </c>
      <c r="O346" s="31">
        <f t="shared" si="88"/>
        <v>7.7855248422236359E-2</v>
      </c>
      <c r="P346" s="31">
        <f t="shared" si="98"/>
        <v>7.7855248422236359E-2</v>
      </c>
      <c r="Q346" s="31">
        <f t="shared" si="99"/>
        <v>0.93008511212825373</v>
      </c>
      <c r="R346" s="36">
        <f t="shared" si="86"/>
        <v>0.2790255336384761</v>
      </c>
      <c r="S346" s="31">
        <f t="shared" si="87"/>
        <v>0</v>
      </c>
      <c r="T346" s="31">
        <f t="shared" si="103"/>
        <v>0.93008511212825373</v>
      </c>
      <c r="U346" s="31"/>
      <c r="V346" s="31"/>
      <c r="W346" s="31"/>
      <c r="X346" s="31"/>
      <c r="Y346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zoomScale="85" zoomScaleNormal="85" workbookViewId="0"/>
  </sheetViews>
  <sheetFormatPr defaultRowHeight="15" x14ac:dyDescent="0.25"/>
  <cols>
    <col min="2" max="2" width="11.7109375" bestFit="1" customWidth="1"/>
    <col min="3" max="3" width="10.85546875" bestFit="1" customWidth="1"/>
    <col min="5" max="6" width="13" bestFit="1" customWidth="1"/>
    <col min="8" max="8" width="10.85546875" bestFit="1" customWidth="1"/>
    <col min="9" max="9" width="11.85546875" bestFit="1" customWidth="1"/>
    <col min="10" max="10" width="12.28515625" bestFit="1" customWidth="1"/>
    <col min="11" max="11" width="13.5703125" bestFit="1" customWidth="1"/>
    <col min="12" max="12" width="13" bestFit="1" customWidth="1"/>
    <col min="13" max="13" width="11.85546875" bestFit="1" customWidth="1"/>
    <col min="14" max="14" width="27" bestFit="1" customWidth="1"/>
    <col min="15" max="15" width="10.85546875" bestFit="1" customWidth="1"/>
    <col min="16" max="16" width="12.28515625" bestFit="1" customWidth="1"/>
    <col min="17" max="17" width="10.85546875" bestFit="1" customWidth="1"/>
    <col min="19" max="20" width="13" bestFit="1" customWidth="1"/>
  </cols>
  <sheetData>
    <row r="1" spans="2:20" ht="15.75" thickBot="1" x14ac:dyDescent="0.3">
      <c r="L1" s="19"/>
      <c r="M1" s="50" t="s">
        <v>9</v>
      </c>
      <c r="N1" s="50"/>
    </row>
    <row r="2" spans="2:20" x14ac:dyDescent="0.25">
      <c r="B2" s="3"/>
      <c r="C2" s="39" t="s">
        <v>36</v>
      </c>
      <c r="D2" s="39"/>
      <c r="E2" s="39"/>
      <c r="F2" s="2"/>
      <c r="G2" s="51"/>
      <c r="H2" s="51"/>
      <c r="I2" s="53"/>
      <c r="J2" s="53"/>
      <c r="L2" s="20"/>
      <c r="M2" s="21" t="s">
        <v>66</v>
      </c>
      <c r="N2" s="22" t="s">
        <v>69</v>
      </c>
      <c r="P2" s="29"/>
      <c r="Q2" s="3"/>
      <c r="R2" s="39" t="s">
        <v>36</v>
      </c>
      <c r="S2" s="39"/>
      <c r="T2" s="30"/>
    </row>
    <row r="3" spans="2:20" x14ac:dyDescent="0.25">
      <c r="B3" s="3" t="s">
        <v>21</v>
      </c>
      <c r="C3" s="3" t="s">
        <v>22</v>
      </c>
      <c r="D3" s="3" t="s">
        <v>23</v>
      </c>
      <c r="E3" s="3" t="s">
        <v>24</v>
      </c>
      <c r="G3" s="51"/>
      <c r="H3" s="51"/>
      <c r="I3" s="51"/>
      <c r="J3" s="51"/>
      <c r="L3" s="23" t="s">
        <v>61</v>
      </c>
      <c r="M3" s="24">
        <f>'Tata Motors'!W3</f>
        <v>10.034666417479929</v>
      </c>
      <c r="N3" s="25">
        <v>1.9952000000000001</v>
      </c>
      <c r="P3" s="3" t="s">
        <v>21</v>
      </c>
      <c r="Q3" s="3"/>
      <c r="R3" s="3" t="s">
        <v>22</v>
      </c>
      <c r="S3" s="3" t="s">
        <v>23</v>
      </c>
      <c r="T3" s="3" t="s">
        <v>24</v>
      </c>
    </row>
    <row r="4" spans="2:20" x14ac:dyDescent="0.25">
      <c r="B4" s="3" t="s">
        <v>18</v>
      </c>
      <c r="C4" s="3" t="s">
        <v>29</v>
      </c>
      <c r="D4" s="3">
        <f>'Tata Motors'!W10</f>
        <v>70.830388488164516</v>
      </c>
      <c r="E4" s="3">
        <f>'Tata Motors'!W13</f>
        <v>95.179513216977597</v>
      </c>
      <c r="G4" s="54"/>
      <c r="H4" s="51"/>
      <c r="I4" s="51"/>
      <c r="J4" s="51"/>
      <c r="L4" s="23" t="s">
        <v>19</v>
      </c>
      <c r="M4" s="24">
        <f>SBI!V3</f>
        <v>10.35019</v>
      </c>
      <c r="N4" s="25">
        <v>1.4759599999999999</v>
      </c>
      <c r="P4" s="40" t="s">
        <v>71</v>
      </c>
      <c r="Q4" s="3" t="s">
        <v>18</v>
      </c>
      <c r="R4" s="3" t="s">
        <v>35</v>
      </c>
      <c r="S4" s="8">
        <v>71.500699999999995</v>
      </c>
      <c r="T4" s="8">
        <v>95.179500000000004</v>
      </c>
    </row>
    <row r="5" spans="2:20" x14ac:dyDescent="0.25">
      <c r="B5" s="3" t="s">
        <v>19</v>
      </c>
      <c r="C5" s="3" t="s">
        <v>38</v>
      </c>
      <c r="D5" s="3">
        <f>SBI!X10</f>
        <v>16.573294898637005</v>
      </c>
      <c r="E5" s="3">
        <f>SBI!X12</f>
        <v>49.227425316347826</v>
      </c>
      <c r="G5" s="54"/>
      <c r="H5" s="51"/>
      <c r="I5" s="51"/>
      <c r="J5" s="51"/>
      <c r="L5" s="23" t="s">
        <v>17</v>
      </c>
      <c r="M5" s="24">
        <f>Reliance!U4</f>
        <v>4.8174679999999999</v>
      </c>
      <c r="N5" s="25">
        <v>1.0287900000000001</v>
      </c>
      <c r="P5" s="40"/>
      <c r="Q5" s="3" t="s">
        <v>19</v>
      </c>
      <c r="R5" s="3" t="s">
        <v>38</v>
      </c>
      <c r="S5" s="8">
        <v>21.081890000000001</v>
      </c>
      <c r="T5" s="8">
        <v>179.75</v>
      </c>
    </row>
    <row r="6" spans="2:20" ht="15.75" thickBot="1" x14ac:dyDescent="0.3">
      <c r="B6" s="3" t="s">
        <v>17</v>
      </c>
      <c r="C6" s="3">
        <f>Reliance!X11</f>
        <v>29.249315136084679</v>
      </c>
      <c r="D6" s="3">
        <f>Reliance!X12</f>
        <v>17.575099999999999</v>
      </c>
      <c r="E6" s="3" t="s">
        <v>38</v>
      </c>
      <c r="G6" s="54"/>
      <c r="H6" s="51"/>
      <c r="I6" s="51"/>
      <c r="J6" s="51"/>
      <c r="L6" s="26" t="s">
        <v>62</v>
      </c>
      <c r="M6" s="27">
        <v>4.0330000000000004</v>
      </c>
      <c r="N6" s="28">
        <v>1.0036499999999999</v>
      </c>
      <c r="P6" s="40"/>
      <c r="Q6" s="3" t="s">
        <v>17</v>
      </c>
      <c r="R6" s="8">
        <v>37.702098868072454</v>
      </c>
      <c r="S6" s="8">
        <v>32.233370000000001</v>
      </c>
      <c r="T6" s="3" t="s">
        <v>57</v>
      </c>
    </row>
    <row r="7" spans="2:20" x14ac:dyDescent="0.25">
      <c r="B7" s="3" t="s">
        <v>20</v>
      </c>
      <c r="C7" s="3">
        <f>'Tata Steel'!X9</f>
        <v>16.264610913737034</v>
      </c>
      <c r="D7" s="3">
        <f>'Tata Steel'!X10</f>
        <v>29.638090090239803</v>
      </c>
      <c r="E7" s="3">
        <f>'Tata Steel'!X11</f>
        <v>18.522127839923765</v>
      </c>
      <c r="G7" s="54"/>
      <c r="H7" s="51"/>
      <c r="I7" s="51"/>
      <c r="J7" s="51"/>
      <c r="P7" s="40"/>
      <c r="Q7" s="3" t="s">
        <v>20</v>
      </c>
      <c r="R7" s="8">
        <v>17.25018943353772</v>
      </c>
      <c r="S7" s="8">
        <v>41.282448856161274</v>
      </c>
      <c r="T7" s="8">
        <v>35.124005222168414</v>
      </c>
    </row>
    <row r="11" spans="2:20" x14ac:dyDescent="0.25">
      <c r="B11" s="3"/>
      <c r="C11" s="3"/>
      <c r="D11" s="39" t="s">
        <v>34</v>
      </c>
      <c r="E11" s="39"/>
      <c r="F11" s="39"/>
      <c r="H11" s="3"/>
      <c r="I11" s="3"/>
      <c r="J11" s="39" t="s">
        <v>36</v>
      </c>
      <c r="K11" s="39"/>
      <c r="L11" s="39"/>
      <c r="N11" s="51"/>
      <c r="O11" s="51"/>
      <c r="P11" s="51"/>
    </row>
    <row r="12" spans="2:20" ht="14.45" customHeight="1" x14ac:dyDescent="0.25">
      <c r="B12" s="3" t="s">
        <v>21</v>
      </c>
      <c r="C12" s="3"/>
      <c r="D12" s="3" t="s">
        <v>22</v>
      </c>
      <c r="E12" s="3" t="s">
        <v>23</v>
      </c>
      <c r="F12" s="3" t="s">
        <v>24</v>
      </c>
      <c r="H12" s="3" t="s">
        <v>21</v>
      </c>
      <c r="I12" s="3"/>
      <c r="J12" s="3" t="s">
        <v>22</v>
      </c>
      <c r="K12" s="3" t="s">
        <v>23</v>
      </c>
      <c r="L12" s="3" t="s">
        <v>24</v>
      </c>
      <c r="N12" s="51"/>
      <c r="O12" s="52"/>
      <c r="P12" s="51"/>
    </row>
    <row r="13" spans="2:20" x14ac:dyDescent="0.25">
      <c r="B13" s="41" t="s">
        <v>27</v>
      </c>
      <c r="C13" s="3" t="s">
        <v>18</v>
      </c>
      <c r="D13" s="3" t="s">
        <v>35</v>
      </c>
      <c r="E13" s="3">
        <v>3</v>
      </c>
      <c r="F13" s="3" t="s">
        <v>38</v>
      </c>
      <c r="H13" s="41" t="s">
        <v>27</v>
      </c>
      <c r="I13" s="3" t="s">
        <v>18</v>
      </c>
      <c r="J13" s="3" t="s">
        <v>35</v>
      </c>
      <c r="K13" s="8">
        <f>'Tata Motors'!X10</f>
        <v>19.6159</v>
      </c>
      <c r="L13" s="3" t="s">
        <v>35</v>
      </c>
      <c r="N13" s="51"/>
      <c r="O13" s="52"/>
      <c r="P13" s="51"/>
    </row>
    <row r="14" spans="2:20" x14ac:dyDescent="0.25">
      <c r="B14" s="42"/>
      <c r="C14" s="3" t="s">
        <v>19</v>
      </c>
      <c r="D14" s="3" t="s">
        <v>38</v>
      </c>
      <c r="E14" s="3">
        <v>50</v>
      </c>
      <c r="F14" s="3">
        <v>100</v>
      </c>
      <c r="H14" s="42"/>
      <c r="I14" s="3" t="s">
        <v>19</v>
      </c>
      <c r="J14" s="3" t="s">
        <v>38</v>
      </c>
      <c r="K14" s="8">
        <v>37.488999999999997</v>
      </c>
      <c r="L14" s="8">
        <v>63.503377999999998</v>
      </c>
      <c r="N14" s="51"/>
      <c r="O14" s="52"/>
      <c r="P14" s="51"/>
    </row>
    <row r="15" spans="2:20" x14ac:dyDescent="0.25">
      <c r="B15" s="42"/>
      <c r="C15" s="3" t="s">
        <v>17</v>
      </c>
      <c r="D15" s="3">
        <v>64</v>
      </c>
      <c r="E15" s="3">
        <v>37</v>
      </c>
      <c r="F15" s="3" t="s">
        <v>35</v>
      </c>
      <c r="H15" s="42"/>
      <c r="I15" s="3" t="s">
        <v>17</v>
      </c>
      <c r="J15" s="8">
        <v>29.89</v>
      </c>
      <c r="K15" s="8">
        <f>Reliance!Y12</f>
        <v>33.10454</v>
      </c>
      <c r="L15" s="3" t="s">
        <v>35</v>
      </c>
      <c r="N15" s="51"/>
      <c r="O15" s="52"/>
      <c r="P15" s="51"/>
    </row>
    <row r="16" spans="2:20" x14ac:dyDescent="0.25">
      <c r="B16" s="43"/>
      <c r="C16" s="3" t="s">
        <v>20</v>
      </c>
      <c r="D16" s="3" t="s">
        <v>60</v>
      </c>
      <c r="E16" s="3">
        <v>63</v>
      </c>
      <c r="F16" s="3">
        <v>45</v>
      </c>
      <c r="H16" s="43"/>
      <c r="I16" s="3" t="s">
        <v>20</v>
      </c>
      <c r="J16" s="3" t="s">
        <v>35</v>
      </c>
      <c r="K16" s="8">
        <f>SUM('Tata Steel'!T55:T340)*(100/63)</f>
        <v>77.302320992863855</v>
      </c>
      <c r="L16" s="8">
        <f>SUM('Tata Steel'!T152:T233)*(100/45)</f>
        <v>35.938589060489164</v>
      </c>
      <c r="N16" s="51"/>
      <c r="O16" s="51"/>
      <c r="P16" s="51"/>
    </row>
    <row r="17" spans="2:16" x14ac:dyDescent="0.25">
      <c r="B17" s="44" t="s">
        <v>28</v>
      </c>
      <c r="C17" s="3" t="s">
        <v>18</v>
      </c>
      <c r="D17" s="3" t="s">
        <v>35</v>
      </c>
      <c r="E17" s="3">
        <v>317</v>
      </c>
      <c r="F17" s="3">
        <v>73</v>
      </c>
      <c r="H17" s="44" t="s">
        <v>28</v>
      </c>
      <c r="I17" s="3" t="s">
        <v>18</v>
      </c>
      <c r="J17" s="3" t="s">
        <v>35</v>
      </c>
      <c r="K17" s="8">
        <v>71.500699999999995</v>
      </c>
      <c r="L17" s="8">
        <v>95.179500000000004</v>
      </c>
      <c r="N17" s="51"/>
      <c r="O17" s="51"/>
      <c r="P17" s="51"/>
    </row>
    <row r="18" spans="2:16" x14ac:dyDescent="0.25">
      <c r="B18" s="44"/>
      <c r="C18" s="3" t="s">
        <v>19</v>
      </c>
      <c r="D18" s="3" t="s">
        <v>38</v>
      </c>
      <c r="E18" s="3">
        <f>224-50</f>
        <v>174</v>
      </c>
      <c r="F18" s="3">
        <v>29</v>
      </c>
      <c r="H18" s="44"/>
      <c r="I18" s="3" t="s">
        <v>19</v>
      </c>
      <c r="J18" s="3" t="s">
        <v>38</v>
      </c>
      <c r="K18" s="8">
        <v>21.081890000000001</v>
      </c>
      <c r="L18" s="8">
        <v>179.75</v>
      </c>
      <c r="N18" s="51"/>
      <c r="O18" s="51"/>
      <c r="P18" s="51"/>
    </row>
    <row r="19" spans="2:16" x14ac:dyDescent="0.25">
      <c r="B19" s="44"/>
      <c r="C19" s="3" t="s">
        <v>17</v>
      </c>
      <c r="D19" s="3">
        <v>218</v>
      </c>
      <c r="E19" s="3">
        <v>38</v>
      </c>
      <c r="F19" s="3" t="s">
        <v>40</v>
      </c>
      <c r="H19" s="44"/>
      <c r="I19" s="3" t="s">
        <v>17</v>
      </c>
      <c r="J19" s="8">
        <f>Reliance!Z11</f>
        <v>37.702098868072454</v>
      </c>
      <c r="K19" s="8">
        <f>Reliance!Z12</f>
        <v>32.233370000000001</v>
      </c>
      <c r="L19" s="3" t="s">
        <v>57</v>
      </c>
      <c r="N19" s="51"/>
      <c r="O19" s="51"/>
      <c r="P19" s="51"/>
    </row>
    <row r="20" spans="2:16" x14ac:dyDescent="0.25">
      <c r="B20" s="44"/>
      <c r="C20" s="3" t="s">
        <v>20</v>
      </c>
      <c r="D20" s="3">
        <v>29</v>
      </c>
      <c r="E20" s="3">
        <v>160</v>
      </c>
      <c r="F20" s="3">
        <v>46</v>
      </c>
      <c r="H20" s="44"/>
      <c r="I20" s="3" t="s">
        <v>20</v>
      </c>
      <c r="J20" s="8">
        <f>SUM('Tata Steel'!T2:T32)*(100/29)</f>
        <v>17.25018943353772</v>
      </c>
      <c r="K20" s="8">
        <f>SUM('Tata Steel'!T33:T346)*(100/160)</f>
        <v>41.282448856161274</v>
      </c>
      <c r="L20" s="8">
        <f>SUM('Tata Steel'!T154:T243)*(100/46)</f>
        <v>35.124005222168414</v>
      </c>
    </row>
    <row r="22" spans="2:16" ht="15.75" thickBot="1" x14ac:dyDescent="0.3"/>
    <row r="23" spans="2:16" x14ac:dyDescent="0.25">
      <c r="C23" s="3"/>
      <c r="D23" s="3" t="s">
        <v>9</v>
      </c>
      <c r="E23" s="3" t="s">
        <v>36</v>
      </c>
      <c r="G23" s="9"/>
      <c r="H23" s="10"/>
      <c r="I23" s="45" t="s">
        <v>36</v>
      </c>
      <c r="J23" s="46"/>
      <c r="K23" s="47"/>
      <c r="M23" s="9" t="s">
        <v>63</v>
      </c>
      <c r="N23" s="15" t="s">
        <v>65</v>
      </c>
    </row>
    <row r="24" spans="2:16" x14ac:dyDescent="0.25">
      <c r="C24" s="3" t="s">
        <v>61</v>
      </c>
      <c r="D24" s="3">
        <v>3.17</v>
      </c>
      <c r="E24" s="3">
        <f>'Tata Motors'!W7</f>
        <v>75.353253895806674</v>
      </c>
      <c r="G24" s="11"/>
      <c r="H24" s="3" t="s">
        <v>21</v>
      </c>
      <c r="I24" s="3" t="s">
        <v>22</v>
      </c>
      <c r="J24" s="3" t="s">
        <v>23</v>
      </c>
      <c r="K24" s="12" t="s">
        <v>24</v>
      </c>
      <c r="M24" s="11" t="s">
        <v>64</v>
      </c>
      <c r="N24" s="12">
        <v>393</v>
      </c>
    </row>
    <row r="25" spans="2:16" x14ac:dyDescent="0.25">
      <c r="C25" s="3" t="s">
        <v>19</v>
      </c>
      <c r="D25" s="3">
        <f>SBI!V8</f>
        <v>5.4207539585254771</v>
      </c>
      <c r="E25" s="3">
        <f>SBI!X8</f>
        <v>28.506390717007267</v>
      </c>
      <c r="G25" s="48" t="s">
        <v>25</v>
      </c>
      <c r="H25" s="3" t="s">
        <v>18</v>
      </c>
      <c r="I25" s="3" t="s">
        <v>29</v>
      </c>
      <c r="J25" s="3">
        <v>70.830388488164516</v>
      </c>
      <c r="K25" s="12">
        <v>95.179513216977597</v>
      </c>
      <c r="M25" s="11" t="s">
        <v>19</v>
      </c>
      <c r="N25" s="12">
        <v>353</v>
      </c>
    </row>
    <row r="26" spans="2:16" x14ac:dyDescent="0.25">
      <c r="C26" s="3" t="s">
        <v>17</v>
      </c>
      <c r="D26" s="3">
        <f>Reliance!U9</f>
        <v>36.152722951536937</v>
      </c>
      <c r="E26" s="3">
        <f>Reliance!X9</f>
        <v>26.81581751976405</v>
      </c>
      <c r="G26" s="48"/>
      <c r="H26" s="3" t="s">
        <v>19</v>
      </c>
      <c r="I26" s="3" t="s">
        <v>38</v>
      </c>
      <c r="J26" s="3">
        <v>16.573294898637005</v>
      </c>
      <c r="K26" s="12">
        <v>49.227425316347826</v>
      </c>
      <c r="M26" s="11" t="s">
        <v>17</v>
      </c>
      <c r="N26" s="12">
        <v>355</v>
      </c>
    </row>
    <row r="27" spans="2:16" ht="15.75" thickBot="1" x14ac:dyDescent="0.3">
      <c r="C27" s="3" t="s">
        <v>62</v>
      </c>
      <c r="D27" s="3">
        <f>'Tata Steel'!V7</f>
        <v>7.5626592717592152</v>
      </c>
      <c r="E27" s="3">
        <f>'Tata Steel'!X7</f>
        <v>20.618831966519792</v>
      </c>
      <c r="G27" s="48" t="s">
        <v>26</v>
      </c>
      <c r="H27" s="3" t="s">
        <v>17</v>
      </c>
      <c r="I27" s="3">
        <v>29.249315136084679</v>
      </c>
      <c r="J27" s="3">
        <v>17.575099999999999</v>
      </c>
      <c r="K27" s="12" t="s">
        <v>38</v>
      </c>
      <c r="M27" s="16" t="s">
        <v>20</v>
      </c>
      <c r="N27" s="14">
        <v>345</v>
      </c>
    </row>
    <row r="28" spans="2:16" ht="15.75" thickBot="1" x14ac:dyDescent="0.3">
      <c r="G28" s="49"/>
      <c r="H28" s="13" t="s">
        <v>20</v>
      </c>
      <c r="I28" s="13">
        <v>16.264610913737034</v>
      </c>
      <c r="J28" s="13">
        <v>29.638090090239803</v>
      </c>
      <c r="K28" s="14">
        <v>18.522127839923765</v>
      </c>
      <c r="M28" s="17"/>
      <c r="N28" s="18">
        <f>SUM(N24:N27)</f>
        <v>1446</v>
      </c>
    </row>
  </sheetData>
  <mergeCells count="16">
    <mergeCell ref="I23:K23"/>
    <mergeCell ref="G25:G26"/>
    <mergeCell ref="G27:G28"/>
    <mergeCell ref="D11:F11"/>
    <mergeCell ref="M1:N1"/>
    <mergeCell ref="C2:E2"/>
    <mergeCell ref="I2:J2"/>
    <mergeCell ref="G4:G5"/>
    <mergeCell ref="G6:G7"/>
    <mergeCell ref="R2:S2"/>
    <mergeCell ref="P4:P7"/>
    <mergeCell ref="B13:B16"/>
    <mergeCell ref="B17:B20"/>
    <mergeCell ref="H13:H16"/>
    <mergeCell ref="H17:H20"/>
    <mergeCell ref="J11:L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workbookViewId="0">
      <selection sqref="A1:O394"/>
    </sheetView>
  </sheetViews>
  <sheetFormatPr defaultRowHeight="15" x14ac:dyDescent="0.25"/>
  <cols>
    <col min="6" max="6" width="16.42578125" bestFit="1" customWidth="1"/>
    <col min="7" max="7" width="14.5703125" customWidth="1"/>
  </cols>
  <sheetData>
    <row r="1" spans="1:15" x14ac:dyDescent="0.25">
      <c r="A1" s="31" t="s">
        <v>14</v>
      </c>
      <c r="B1" s="31" t="s">
        <v>15</v>
      </c>
      <c r="C1" s="31" t="s">
        <v>16</v>
      </c>
      <c r="D1" s="31" t="s">
        <v>0</v>
      </c>
      <c r="E1" s="31" t="s">
        <v>1</v>
      </c>
      <c r="F1" s="31" t="s">
        <v>6</v>
      </c>
      <c r="G1" s="31" t="s">
        <v>2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50</v>
      </c>
      <c r="N1" s="31" t="s">
        <v>5</v>
      </c>
      <c r="O1" s="31" t="s">
        <v>49</v>
      </c>
    </row>
    <row r="2" spans="1:15" x14ac:dyDescent="0.25">
      <c r="A2" s="31">
        <v>1</v>
      </c>
      <c r="B2" s="31">
        <v>1</v>
      </c>
      <c r="C2" s="31">
        <v>19</v>
      </c>
      <c r="D2" s="31">
        <v>440</v>
      </c>
      <c r="E2" s="31">
        <v>7.3170731707317069E-2</v>
      </c>
      <c r="F2" s="32">
        <v>424.45</v>
      </c>
      <c r="G2" s="33">
        <v>0.28309395411668953</v>
      </c>
      <c r="H2" s="31">
        <f>F2/D2</f>
        <v>0.96465909090909085</v>
      </c>
      <c r="I2" s="31">
        <f>(LN(H2)+(G2^2/2)*E2)/G2*(E2^0.5)</f>
        <v>-3.1578364048845085E-2</v>
      </c>
      <c r="J2" s="31">
        <f>NORMSDIST(I2)</f>
        <v>0.48740414888570993</v>
      </c>
      <c r="K2" s="31">
        <f>I2-(G2*E2^0.5)</f>
        <v>-0.10815553070433137</v>
      </c>
      <c r="L2" s="31">
        <f>NORMSDIST(K2)</f>
        <v>0.45693615965923251</v>
      </c>
      <c r="M2" s="31">
        <f>(H2*J2)-L2</f>
        <v>1.3242683510175601E-2</v>
      </c>
      <c r="N2" s="34">
        <v>8.75</v>
      </c>
      <c r="O2" s="31">
        <f>N2/D2</f>
        <v>1.9886363636363636E-2</v>
      </c>
    </row>
    <row r="3" spans="1:15" x14ac:dyDescent="0.25">
      <c r="A3" s="31">
        <v>1</v>
      </c>
      <c r="B3" s="31">
        <v>1</v>
      </c>
      <c r="C3" s="31">
        <v>37</v>
      </c>
      <c r="D3" s="31">
        <v>440</v>
      </c>
      <c r="E3" s="31">
        <v>0.14634146341463414</v>
      </c>
      <c r="F3" s="32">
        <v>424.45</v>
      </c>
      <c r="G3" s="33">
        <v>0.28309395411668953</v>
      </c>
      <c r="H3" s="31">
        <f t="shared" ref="H3:H66" si="0">F3/D3</f>
        <v>0.96465909090909085</v>
      </c>
      <c r="I3" s="31">
        <f>(LN(H3)+(G3^2/2)*E3)/G3*(E3^0.5)</f>
        <v>-4.0696484825713634E-2</v>
      </c>
      <c r="J3" s="31">
        <f t="shared" ref="J3:J66" si="1">NORMSDIST(I3)</f>
        <v>0.48376893198922111</v>
      </c>
      <c r="K3" s="31">
        <f t="shared" ref="K3:K66" si="2">I3-(G3*E3^0.5)</f>
        <v>-0.14899295247800709</v>
      </c>
      <c r="L3" s="31">
        <f t="shared" ref="L3:L66" si="3">NORMSDIST(K3)</f>
        <v>0.44077959700121705</v>
      </c>
      <c r="M3" s="31">
        <f t="shared" ref="M3:M66" si="4">(H3*J3)-L3</f>
        <v>2.5892501141566771E-2</v>
      </c>
      <c r="N3" s="34">
        <v>21.5</v>
      </c>
      <c r="O3" s="31">
        <f t="shared" ref="O3:O66" si="5">N3/D3</f>
        <v>4.8863636363636366E-2</v>
      </c>
    </row>
    <row r="4" spans="1:15" x14ac:dyDescent="0.25">
      <c r="A4" s="31">
        <v>2</v>
      </c>
      <c r="B4" s="31">
        <v>2</v>
      </c>
      <c r="C4" s="31">
        <v>19</v>
      </c>
      <c r="D4" s="31">
        <v>440</v>
      </c>
      <c r="E4" s="31">
        <v>6.910569105691057E-2</v>
      </c>
      <c r="F4" s="32">
        <v>439.3</v>
      </c>
      <c r="G4" s="33">
        <v>0.28392485685811797</v>
      </c>
      <c r="H4" s="31">
        <f t="shared" si="0"/>
        <v>0.99840909090909091</v>
      </c>
      <c r="I4" s="31">
        <f t="shared" ref="I4:I66" si="6">(LN(H4)+(G4^2/2)*E4)/G4*(E4^0.5)</f>
        <v>1.1047975000120461E-3</v>
      </c>
      <c r="J4" s="31">
        <f t="shared" si="1"/>
        <v>0.50044075034437496</v>
      </c>
      <c r="K4" s="31">
        <f t="shared" si="2"/>
        <v>-7.3533259059909595E-2</v>
      </c>
      <c r="L4" s="31">
        <f t="shared" si="3"/>
        <v>0.47069088940053949</v>
      </c>
      <c r="M4" s="31">
        <f t="shared" si="4"/>
        <v>2.8953705204651237E-2</v>
      </c>
      <c r="N4" s="34">
        <v>14.4</v>
      </c>
      <c r="O4" s="31">
        <f t="shared" si="5"/>
        <v>3.272727272727273E-2</v>
      </c>
    </row>
    <row r="5" spans="1:15" x14ac:dyDescent="0.25">
      <c r="A5" s="31">
        <v>2</v>
      </c>
      <c r="B5" s="31">
        <v>2</v>
      </c>
      <c r="C5" s="31">
        <v>37</v>
      </c>
      <c r="D5" s="31">
        <v>440</v>
      </c>
      <c r="E5" s="31">
        <v>0.14227642276422764</v>
      </c>
      <c r="F5" s="32">
        <v>439.3</v>
      </c>
      <c r="G5" s="33">
        <v>0.28392485685811797</v>
      </c>
      <c r="H5" s="31">
        <f t="shared" si="0"/>
        <v>0.99840909090909091</v>
      </c>
      <c r="I5" s="31">
        <f t="shared" si="6"/>
        <v>5.5033458318501077E-3</v>
      </c>
      <c r="J5" s="31">
        <f t="shared" si="1"/>
        <v>0.50219550625350839</v>
      </c>
      <c r="K5" s="31">
        <f t="shared" si="2"/>
        <v>-0.10159182406155995</v>
      </c>
      <c r="L5" s="31">
        <f t="shared" si="3"/>
        <v>0.45954033466273175</v>
      </c>
      <c r="M5" s="31">
        <f t="shared" si="4"/>
        <v>4.1856224194464275E-2</v>
      </c>
      <c r="N5" s="34">
        <v>25.25</v>
      </c>
      <c r="O5" s="31">
        <f t="shared" si="5"/>
        <v>5.7386363636363638E-2</v>
      </c>
    </row>
    <row r="6" spans="1:15" x14ac:dyDescent="0.25">
      <c r="A6" s="31">
        <v>3</v>
      </c>
      <c r="B6" s="31">
        <v>3</v>
      </c>
      <c r="C6" s="31">
        <v>19</v>
      </c>
      <c r="D6" s="31">
        <v>440</v>
      </c>
      <c r="E6" s="31">
        <v>6.5040650406504072E-2</v>
      </c>
      <c r="F6" s="32">
        <v>433.9</v>
      </c>
      <c r="G6" s="33">
        <v>0.28757939014134831</v>
      </c>
      <c r="H6" s="31">
        <f t="shared" si="0"/>
        <v>0.98613636363636359</v>
      </c>
      <c r="I6" s="31">
        <f t="shared" si="6"/>
        <v>-9.9954550733574281E-3</v>
      </c>
      <c r="J6" s="31">
        <f t="shared" si="1"/>
        <v>0.49601245675815275</v>
      </c>
      <c r="K6" s="31">
        <f t="shared" si="2"/>
        <v>-8.3337023997789542E-2</v>
      </c>
      <c r="L6" s="31">
        <f t="shared" si="3"/>
        <v>0.46679178088901196</v>
      </c>
      <c r="M6" s="31">
        <f t="shared" si="4"/>
        <v>2.2344139536811802E-2</v>
      </c>
      <c r="N6" s="34">
        <v>11.35</v>
      </c>
      <c r="O6" s="31">
        <f t="shared" si="5"/>
        <v>2.5795454545454545E-2</v>
      </c>
    </row>
    <row r="7" spans="1:15" x14ac:dyDescent="0.25">
      <c r="A7" s="31">
        <v>3</v>
      </c>
      <c r="B7" s="31">
        <v>3</v>
      </c>
      <c r="C7" s="31">
        <v>37</v>
      </c>
      <c r="D7" s="31">
        <v>440</v>
      </c>
      <c r="E7" s="31">
        <v>0.13821138211382114</v>
      </c>
      <c r="F7" s="32">
        <v>433.9</v>
      </c>
      <c r="G7" s="33">
        <v>0.28757939014134831</v>
      </c>
      <c r="H7" s="31">
        <f t="shared" si="0"/>
        <v>0.98613636363636359</v>
      </c>
      <c r="I7" s="31">
        <f t="shared" si="6"/>
        <v>-1.0659310885713114E-2</v>
      </c>
      <c r="J7" s="31">
        <f t="shared" si="1"/>
        <v>0.49574763073424155</v>
      </c>
      <c r="K7" s="31">
        <f t="shared" si="2"/>
        <v>-0.11757210095842427</v>
      </c>
      <c r="L7" s="31">
        <f t="shared" si="3"/>
        <v>0.45320335590094518</v>
      </c>
      <c r="M7" s="31">
        <f t="shared" si="4"/>
        <v>3.5671409952662547E-2</v>
      </c>
      <c r="N7" s="34">
        <v>23</v>
      </c>
      <c r="O7" s="31">
        <f t="shared" si="5"/>
        <v>5.2272727272727269E-2</v>
      </c>
    </row>
    <row r="8" spans="1:15" x14ac:dyDescent="0.25">
      <c r="A8" s="31">
        <v>4</v>
      </c>
      <c r="B8" s="31">
        <v>4</v>
      </c>
      <c r="C8" s="31">
        <v>19</v>
      </c>
      <c r="D8" s="31">
        <v>440</v>
      </c>
      <c r="E8" s="31">
        <v>6.097560975609756E-2</v>
      </c>
      <c r="F8" s="32">
        <v>429.95</v>
      </c>
      <c r="G8" s="33">
        <v>0.28759077501148839</v>
      </c>
      <c r="H8" s="31">
        <f t="shared" si="0"/>
        <v>0.97715909090909092</v>
      </c>
      <c r="I8" s="31">
        <f t="shared" si="6"/>
        <v>-1.7674096426599492E-2</v>
      </c>
      <c r="J8" s="31">
        <f t="shared" si="1"/>
        <v>0.49294942273858128</v>
      </c>
      <c r="K8" s="31">
        <f t="shared" si="2"/>
        <v>-8.8689576477159568E-2</v>
      </c>
      <c r="L8" s="31">
        <f t="shared" si="3"/>
        <v>0.46466430832807282</v>
      </c>
      <c r="M8" s="31">
        <f t="shared" si="4"/>
        <v>1.7025701459320419E-2</v>
      </c>
      <c r="N8" s="34">
        <v>9.1</v>
      </c>
      <c r="O8" s="31">
        <f t="shared" si="5"/>
        <v>2.068181818181818E-2</v>
      </c>
    </row>
    <row r="9" spans="1:15" x14ac:dyDescent="0.25">
      <c r="A9" s="31">
        <v>4</v>
      </c>
      <c r="B9" s="31">
        <v>4</v>
      </c>
      <c r="C9" s="31">
        <v>37</v>
      </c>
      <c r="D9" s="31">
        <v>440</v>
      </c>
      <c r="E9" s="31">
        <v>0.13414634146341464</v>
      </c>
      <c r="F9" s="32">
        <v>429.95</v>
      </c>
      <c r="G9" s="33">
        <v>0.28759077501148839</v>
      </c>
      <c r="H9" s="31">
        <f t="shared" si="0"/>
        <v>0.97715909090909092</v>
      </c>
      <c r="I9" s="31">
        <f t="shared" si="6"/>
        <v>-2.2361275857570376E-2</v>
      </c>
      <c r="J9" s="31">
        <f t="shared" si="1"/>
        <v>0.49107988500543798</v>
      </c>
      <c r="K9" s="31">
        <f t="shared" si="2"/>
        <v>-0.12769425499983755</v>
      </c>
      <c r="L9" s="31">
        <f t="shared" si="3"/>
        <v>0.4491954683593582</v>
      </c>
      <c r="M9" s="31">
        <f t="shared" si="4"/>
        <v>3.0667705636296505E-2</v>
      </c>
      <c r="N9" s="34">
        <v>17.5</v>
      </c>
      <c r="O9" s="31">
        <f t="shared" si="5"/>
        <v>3.9772727272727272E-2</v>
      </c>
    </row>
    <row r="10" spans="1:15" x14ac:dyDescent="0.25">
      <c r="A10" s="31">
        <v>5</v>
      </c>
      <c r="B10" s="31">
        <v>5</v>
      </c>
      <c r="C10" s="31">
        <v>19</v>
      </c>
      <c r="D10" s="31">
        <v>440</v>
      </c>
      <c r="E10" s="31">
        <v>5.6910569105691054E-2</v>
      </c>
      <c r="F10" s="32">
        <v>431.6</v>
      </c>
      <c r="G10" s="33">
        <v>0.28787242363773841</v>
      </c>
      <c r="H10" s="31">
        <f t="shared" si="0"/>
        <v>0.98090909090909095</v>
      </c>
      <c r="I10" s="31">
        <f t="shared" si="6"/>
        <v>-1.4019409919767025E-2</v>
      </c>
      <c r="J10" s="31">
        <f t="shared" si="1"/>
        <v>0.49440724784083689</v>
      </c>
      <c r="K10" s="31">
        <f t="shared" si="2"/>
        <v>-8.2694071584576756E-2</v>
      </c>
      <c r="L10" s="31">
        <f t="shared" si="3"/>
        <v>0.46704739945919327</v>
      </c>
      <c r="M10" s="31">
        <f t="shared" si="4"/>
        <v>1.7921164559227654E-2</v>
      </c>
      <c r="N10" s="34">
        <v>9.1</v>
      </c>
      <c r="O10" s="31">
        <f t="shared" si="5"/>
        <v>2.068181818181818E-2</v>
      </c>
    </row>
    <row r="11" spans="1:15" x14ac:dyDescent="0.25">
      <c r="A11" s="31">
        <v>5</v>
      </c>
      <c r="B11" s="31">
        <v>5</v>
      </c>
      <c r="C11" s="31">
        <v>37</v>
      </c>
      <c r="D11" s="31">
        <v>440</v>
      </c>
      <c r="E11" s="31">
        <v>0.13008130081300814</v>
      </c>
      <c r="F11" s="32">
        <v>431.6</v>
      </c>
      <c r="G11" s="33">
        <v>0.28787242363773841</v>
      </c>
      <c r="H11" s="31">
        <f t="shared" si="0"/>
        <v>0.98090909090909095</v>
      </c>
      <c r="I11" s="31">
        <f t="shared" si="6"/>
        <v>-1.7396831289111018E-2</v>
      </c>
      <c r="J11" s="31">
        <f t="shared" si="1"/>
        <v>0.49306001851945919</v>
      </c>
      <c r="K11" s="31">
        <f t="shared" si="2"/>
        <v>-0.12122316051001818</v>
      </c>
      <c r="L11" s="31">
        <f t="shared" si="3"/>
        <v>0.45175713997965233</v>
      </c>
      <c r="M11" s="31">
        <f t="shared" si="4"/>
        <v>3.1889914549889931E-2</v>
      </c>
      <c r="N11" s="34">
        <v>20.8</v>
      </c>
      <c r="O11" s="31">
        <f t="shared" si="5"/>
        <v>4.7272727272727272E-2</v>
      </c>
    </row>
    <row r="12" spans="1:15" x14ac:dyDescent="0.25">
      <c r="A12" s="31">
        <v>6</v>
      </c>
      <c r="B12" s="31">
        <v>6</v>
      </c>
      <c r="C12" s="31">
        <v>19</v>
      </c>
      <c r="D12" s="31">
        <v>440</v>
      </c>
      <c r="E12" s="31">
        <v>5.2845528455284556E-2</v>
      </c>
      <c r="F12" s="32">
        <v>433.55</v>
      </c>
      <c r="G12" s="33">
        <v>0.28609038656121849</v>
      </c>
      <c r="H12" s="31">
        <f t="shared" si="0"/>
        <v>0.9853409090909091</v>
      </c>
      <c r="I12" s="31">
        <f t="shared" si="6"/>
        <v>-1.0128430111940536E-2</v>
      </c>
      <c r="J12" s="31">
        <f t="shared" si="1"/>
        <v>0.4959594100784252</v>
      </c>
      <c r="K12" s="31">
        <f t="shared" si="2"/>
        <v>-7.5895332501374133E-2</v>
      </c>
      <c r="L12" s="31">
        <f t="shared" si="3"/>
        <v>0.4697511851376549</v>
      </c>
      <c r="M12" s="31">
        <f t="shared" si="4"/>
        <v>1.8937910861211549E-2</v>
      </c>
      <c r="N12" s="34">
        <v>9.3000000000000007</v>
      </c>
      <c r="O12" s="31">
        <f t="shared" si="5"/>
        <v>2.1136363636363637E-2</v>
      </c>
    </row>
    <row r="13" spans="1:15" x14ac:dyDescent="0.25">
      <c r="A13" s="31">
        <v>6</v>
      </c>
      <c r="B13" s="31">
        <v>6</v>
      </c>
      <c r="C13" s="31">
        <v>37</v>
      </c>
      <c r="D13" s="31">
        <v>440</v>
      </c>
      <c r="E13" s="31">
        <v>0.12601626016260162</v>
      </c>
      <c r="F13" s="32">
        <v>433.55</v>
      </c>
      <c r="G13" s="33">
        <v>0.28609038656121849</v>
      </c>
      <c r="H13" s="31">
        <f t="shared" si="0"/>
        <v>0.9853409090909091</v>
      </c>
      <c r="I13" s="31">
        <f t="shared" si="6"/>
        <v>-1.1924966995021147E-2</v>
      </c>
      <c r="J13" s="31">
        <f t="shared" si="1"/>
        <v>0.49524273922447787</v>
      </c>
      <c r="K13" s="31">
        <f t="shared" si="2"/>
        <v>-0.11348353249634989</v>
      </c>
      <c r="L13" s="31">
        <f t="shared" si="3"/>
        <v>0.45482360895114188</v>
      </c>
      <c r="M13" s="31">
        <f t="shared" si="4"/>
        <v>3.3159321936977182E-2</v>
      </c>
      <c r="N13" s="34">
        <v>21</v>
      </c>
      <c r="O13" s="31">
        <f t="shared" si="5"/>
        <v>4.7727272727272729E-2</v>
      </c>
    </row>
    <row r="14" spans="1:15" x14ac:dyDescent="0.25">
      <c r="A14" s="31">
        <v>7</v>
      </c>
      <c r="B14" s="31">
        <v>7</v>
      </c>
      <c r="C14" s="31">
        <v>19</v>
      </c>
      <c r="D14" s="31">
        <v>440</v>
      </c>
      <c r="E14" s="31">
        <v>4.878048780487805E-2</v>
      </c>
      <c r="F14" s="32">
        <v>437.55</v>
      </c>
      <c r="G14" s="33">
        <v>0.28441522709209094</v>
      </c>
      <c r="H14" s="31">
        <f t="shared" si="0"/>
        <v>0.99443181818181825</v>
      </c>
      <c r="I14" s="31">
        <f t="shared" si="6"/>
        <v>-2.8039453550198034E-3</v>
      </c>
      <c r="J14" s="31">
        <f t="shared" si="1"/>
        <v>0.49888138911172114</v>
      </c>
      <c r="K14" s="31">
        <f t="shared" si="2"/>
        <v>-6.5620760488427091E-2</v>
      </c>
      <c r="L14" s="31">
        <f t="shared" si="3"/>
        <v>0.47383988012814154</v>
      </c>
      <c r="M14" s="31">
        <f t="shared" si="4"/>
        <v>2.2263646703298445E-2</v>
      </c>
      <c r="N14" s="34">
        <v>10.45</v>
      </c>
      <c r="O14" s="31">
        <f t="shared" si="5"/>
        <v>2.3749999999999997E-2</v>
      </c>
    </row>
    <row r="15" spans="1:15" x14ac:dyDescent="0.25">
      <c r="A15" s="31">
        <v>7</v>
      </c>
      <c r="B15" s="31">
        <v>7</v>
      </c>
      <c r="C15" s="31">
        <v>37</v>
      </c>
      <c r="D15" s="31">
        <v>440</v>
      </c>
      <c r="E15" s="31">
        <v>0.12195121951219512</v>
      </c>
      <c r="F15" s="32">
        <v>437.55</v>
      </c>
      <c r="G15" s="33">
        <v>0.28441522709209094</v>
      </c>
      <c r="H15" s="31">
        <f t="shared" si="0"/>
        <v>0.99443181818181825</v>
      </c>
      <c r="I15" s="31">
        <f t="shared" si="6"/>
        <v>-7.9969130790294581E-4</v>
      </c>
      <c r="J15" s="31">
        <f t="shared" si="1"/>
        <v>0.49968096936001166</v>
      </c>
      <c r="K15" s="31">
        <f t="shared" si="2"/>
        <v>-0.10012179689755335</v>
      </c>
      <c r="L15" s="31">
        <f t="shared" si="3"/>
        <v>0.46012381542876007</v>
      </c>
      <c r="M15" s="31">
        <f t="shared" si="4"/>
        <v>3.6774839442769713E-2</v>
      </c>
      <c r="N15" s="34">
        <v>22.25</v>
      </c>
      <c r="O15" s="31">
        <f t="shared" si="5"/>
        <v>5.0568181818181818E-2</v>
      </c>
    </row>
    <row r="16" spans="1:15" x14ac:dyDescent="0.25">
      <c r="A16" s="31">
        <v>7</v>
      </c>
      <c r="B16" s="31">
        <v>7</v>
      </c>
      <c r="C16" s="31">
        <v>60</v>
      </c>
      <c r="D16" s="31">
        <v>440</v>
      </c>
      <c r="E16" s="31">
        <v>0.21544715447154472</v>
      </c>
      <c r="F16" s="32">
        <v>437.55</v>
      </c>
      <c r="G16" s="33">
        <v>0.28441522709209094</v>
      </c>
      <c r="H16" s="31">
        <f t="shared" si="0"/>
        <v>0.99443181818181825</v>
      </c>
      <c r="I16" s="31">
        <f t="shared" si="6"/>
        <v>5.1085143413245821E-3</v>
      </c>
      <c r="J16" s="31">
        <f t="shared" si="1"/>
        <v>0.50203799349656242</v>
      </c>
      <c r="K16" s="31">
        <f t="shared" si="2"/>
        <v>-0.12690646901465263</v>
      </c>
      <c r="L16" s="31">
        <f t="shared" si="3"/>
        <v>0.44950721325489185</v>
      </c>
      <c r="M16" s="31">
        <f t="shared" si="4"/>
        <v>4.973534141424657E-2</v>
      </c>
      <c r="N16" s="34">
        <v>30</v>
      </c>
      <c r="O16" s="31">
        <f t="shared" si="5"/>
        <v>6.8181818181818177E-2</v>
      </c>
    </row>
    <row r="17" spans="1:15" x14ac:dyDescent="0.25">
      <c r="A17" s="31">
        <v>8</v>
      </c>
      <c r="B17" s="31">
        <v>8</v>
      </c>
      <c r="C17" s="31">
        <v>19</v>
      </c>
      <c r="D17" s="31">
        <v>440</v>
      </c>
      <c r="E17" s="31">
        <v>4.4715447154471545E-2</v>
      </c>
      <c r="F17" s="32">
        <v>433.3</v>
      </c>
      <c r="G17" s="33">
        <v>0.28443888283544183</v>
      </c>
      <c r="H17" s="31">
        <f t="shared" si="0"/>
        <v>0.98477272727272724</v>
      </c>
      <c r="I17" s="31">
        <f t="shared" si="6"/>
        <v>-1.0062717449259377E-2</v>
      </c>
      <c r="J17" s="31">
        <f t="shared" si="1"/>
        <v>0.49598562430200288</v>
      </c>
      <c r="K17" s="31">
        <f t="shared" si="2"/>
        <v>-7.0210241330854517E-2</v>
      </c>
      <c r="L17" s="31">
        <f t="shared" si="3"/>
        <v>0.47201316151996003</v>
      </c>
      <c r="M17" s="31">
        <f t="shared" si="4"/>
        <v>1.6419954411989623E-2</v>
      </c>
      <c r="N17" s="34">
        <v>8.15</v>
      </c>
      <c r="O17" s="31">
        <f t="shared" si="5"/>
        <v>1.8522727272727274E-2</v>
      </c>
    </row>
    <row r="18" spans="1:15" x14ac:dyDescent="0.25">
      <c r="A18" s="31">
        <v>8</v>
      </c>
      <c r="B18" s="31">
        <v>8</v>
      </c>
      <c r="C18" s="31">
        <v>37</v>
      </c>
      <c r="D18" s="31">
        <v>440</v>
      </c>
      <c r="E18" s="31">
        <v>0.11788617886178862</v>
      </c>
      <c r="F18" s="32">
        <v>433.3</v>
      </c>
      <c r="G18" s="33">
        <v>0.28443888283544183</v>
      </c>
      <c r="H18" s="31">
        <f t="shared" si="0"/>
        <v>0.98477272727272724</v>
      </c>
      <c r="I18" s="31">
        <f t="shared" si="6"/>
        <v>-1.2765759220846823E-2</v>
      </c>
      <c r="J18" s="31">
        <f t="shared" si="1"/>
        <v>0.49490733722638791</v>
      </c>
      <c r="K18" s="31">
        <f t="shared" si="2"/>
        <v>-0.11042658892499302</v>
      </c>
      <c r="L18" s="31">
        <f t="shared" si="3"/>
        <v>0.45603553358012261</v>
      </c>
      <c r="M18" s="31">
        <f t="shared" si="4"/>
        <v>3.1335714647590718E-2</v>
      </c>
      <c r="N18" s="34">
        <v>20</v>
      </c>
      <c r="O18" s="31">
        <f t="shared" si="5"/>
        <v>4.5454545454545456E-2</v>
      </c>
    </row>
    <row r="19" spans="1:15" x14ac:dyDescent="0.25">
      <c r="A19" s="31">
        <v>9</v>
      </c>
      <c r="B19" s="31">
        <v>9</v>
      </c>
      <c r="C19" s="31">
        <v>19</v>
      </c>
      <c r="D19" s="31">
        <v>440</v>
      </c>
      <c r="E19" s="31">
        <v>4.065040650406504E-2</v>
      </c>
      <c r="F19" s="32">
        <v>434.75</v>
      </c>
      <c r="G19" s="33">
        <v>0.284691277429161</v>
      </c>
      <c r="H19" s="31">
        <f t="shared" si="0"/>
        <v>0.98806818181818179</v>
      </c>
      <c r="I19" s="31">
        <f t="shared" si="6"/>
        <v>-7.3343246605017762E-3</v>
      </c>
      <c r="J19" s="31">
        <f t="shared" si="1"/>
        <v>0.49707405402699462</v>
      </c>
      <c r="K19" s="31">
        <f t="shared" si="2"/>
        <v>-6.4733626178959378E-2</v>
      </c>
      <c r="L19" s="31">
        <f t="shared" si="3"/>
        <v>0.47419304457078426</v>
      </c>
      <c r="M19" s="31">
        <f t="shared" si="4"/>
        <v>1.6950012220660948E-2</v>
      </c>
      <c r="N19" s="34">
        <v>7.85</v>
      </c>
      <c r="O19" s="31">
        <f t="shared" si="5"/>
        <v>1.7840909090909091E-2</v>
      </c>
    </row>
    <row r="20" spans="1:15" x14ac:dyDescent="0.25">
      <c r="A20" s="31">
        <v>9</v>
      </c>
      <c r="B20" s="31">
        <v>9</v>
      </c>
      <c r="C20" s="31">
        <v>37</v>
      </c>
      <c r="D20" s="31">
        <v>440</v>
      </c>
      <c r="E20" s="31">
        <v>0.11382113821138211</v>
      </c>
      <c r="F20" s="32">
        <v>434.75</v>
      </c>
      <c r="G20" s="33">
        <v>0.284691277429161</v>
      </c>
      <c r="H20" s="31">
        <f t="shared" si="0"/>
        <v>0.98806818181818179</v>
      </c>
      <c r="I20" s="31">
        <f t="shared" si="6"/>
        <v>-8.7587431790467005E-3</v>
      </c>
      <c r="J20" s="31">
        <f t="shared" si="1"/>
        <v>0.49650581169920599</v>
      </c>
      <c r="K20" s="31">
        <f t="shared" si="2"/>
        <v>-0.10480614544198699</v>
      </c>
      <c r="L20" s="31">
        <f t="shared" si="3"/>
        <v>0.45826481677590547</v>
      </c>
      <c r="M20" s="31">
        <f t="shared" si="4"/>
        <v>3.2316777851889522E-2</v>
      </c>
      <c r="N20" s="34">
        <v>21.1</v>
      </c>
      <c r="O20" s="31">
        <f t="shared" si="5"/>
        <v>4.7954545454545458E-2</v>
      </c>
    </row>
    <row r="21" spans="1:15" x14ac:dyDescent="0.25">
      <c r="A21" s="31">
        <v>10</v>
      </c>
      <c r="B21" s="31">
        <v>10</v>
      </c>
      <c r="C21" s="31">
        <v>19</v>
      </c>
      <c r="D21" s="31">
        <v>440</v>
      </c>
      <c r="E21" s="31">
        <v>3.6585365853658534E-2</v>
      </c>
      <c r="F21" s="32">
        <v>437.1</v>
      </c>
      <c r="G21" s="33">
        <v>0.28377297604025681</v>
      </c>
      <c r="H21" s="31">
        <f t="shared" si="0"/>
        <v>0.99340909090909091</v>
      </c>
      <c r="I21" s="31">
        <f t="shared" si="6"/>
        <v>-3.4643180618526017E-3</v>
      </c>
      <c r="J21" s="31">
        <f t="shared" si="1"/>
        <v>0.498617939816835</v>
      </c>
      <c r="K21" s="31">
        <f t="shared" si="2"/>
        <v>-5.7742430457837113E-2</v>
      </c>
      <c r="L21" s="31">
        <f t="shared" si="3"/>
        <v>0.47697689772050905</v>
      </c>
      <c r="M21" s="31">
        <f t="shared" si="4"/>
        <v>1.8354696583896823E-2</v>
      </c>
      <c r="N21" s="34">
        <v>8.1</v>
      </c>
      <c r="O21" s="31">
        <f t="shared" si="5"/>
        <v>1.840909090909091E-2</v>
      </c>
    </row>
    <row r="22" spans="1:15" x14ac:dyDescent="0.25">
      <c r="A22" s="31">
        <v>10</v>
      </c>
      <c r="B22" s="31">
        <v>10</v>
      </c>
      <c r="C22" s="31">
        <v>37</v>
      </c>
      <c r="D22" s="31">
        <v>440</v>
      </c>
      <c r="E22" s="31">
        <v>0.10975609756097561</v>
      </c>
      <c r="F22" s="32">
        <v>437.1</v>
      </c>
      <c r="G22" s="33">
        <v>0.28377297604025681</v>
      </c>
      <c r="H22" s="31">
        <f t="shared" si="0"/>
        <v>0.99340909090909091</v>
      </c>
      <c r="I22" s="31">
        <f t="shared" si="6"/>
        <v>-2.5608950768738594E-3</v>
      </c>
      <c r="J22" s="31">
        <f t="shared" si="1"/>
        <v>0.498978351794856</v>
      </c>
      <c r="K22" s="31">
        <f t="shared" si="2"/>
        <v>-9.6573343485653121E-2</v>
      </c>
      <c r="L22" s="31">
        <f t="shared" si="3"/>
        <v>0.46153261317000882</v>
      </c>
      <c r="M22" s="31">
        <f t="shared" si="4"/>
        <v>3.4157017669835643E-2</v>
      </c>
      <c r="N22" s="34">
        <v>20.7</v>
      </c>
      <c r="O22" s="31">
        <f t="shared" si="5"/>
        <v>4.7045454545454543E-2</v>
      </c>
    </row>
    <row r="23" spans="1:15" x14ac:dyDescent="0.25">
      <c r="A23" s="31">
        <v>11</v>
      </c>
      <c r="B23" s="31">
        <v>11</v>
      </c>
      <c r="C23" s="31">
        <v>19</v>
      </c>
      <c r="D23" s="31">
        <v>440</v>
      </c>
      <c r="E23" s="31">
        <v>3.2520325203252036E-2</v>
      </c>
      <c r="F23" s="32">
        <v>432.35</v>
      </c>
      <c r="G23" s="33">
        <v>0.28373410213323447</v>
      </c>
      <c r="H23" s="31">
        <f t="shared" si="0"/>
        <v>0.98261363636363641</v>
      </c>
      <c r="I23" s="31">
        <f t="shared" si="6"/>
        <v>-1.031552379292109E-2</v>
      </c>
      <c r="J23" s="31">
        <f t="shared" si="1"/>
        <v>0.49588477439819367</v>
      </c>
      <c r="K23" s="31">
        <f t="shared" si="2"/>
        <v>-6.1482408635554181E-2</v>
      </c>
      <c r="L23" s="31">
        <f t="shared" si="3"/>
        <v>0.47548751188753319</v>
      </c>
      <c r="M23" s="31">
        <f t="shared" si="4"/>
        <v>1.1775629501237395E-2</v>
      </c>
      <c r="N23" s="34">
        <v>5.7</v>
      </c>
      <c r="O23" s="31">
        <f t="shared" si="5"/>
        <v>1.2954545454545455E-2</v>
      </c>
    </row>
    <row r="24" spans="1:15" x14ac:dyDescent="0.25">
      <c r="A24" s="31">
        <v>11</v>
      </c>
      <c r="B24" s="31">
        <v>11</v>
      </c>
      <c r="C24" s="31">
        <v>37</v>
      </c>
      <c r="D24" s="31">
        <v>440</v>
      </c>
      <c r="E24" s="31">
        <v>0.10569105691056911</v>
      </c>
      <c r="F24" s="32">
        <v>432.35</v>
      </c>
      <c r="G24" s="33">
        <v>0.28373410213323447</v>
      </c>
      <c r="H24" s="31">
        <f t="shared" si="0"/>
        <v>0.98261363636363641</v>
      </c>
      <c r="I24" s="31">
        <f t="shared" si="6"/>
        <v>-1.5221852540922733E-2</v>
      </c>
      <c r="J24" s="31">
        <f t="shared" si="1"/>
        <v>0.4939275939372289</v>
      </c>
      <c r="K24" s="31">
        <f t="shared" si="2"/>
        <v>-0.10746426599386014</v>
      </c>
      <c r="L24" s="31">
        <f t="shared" si="3"/>
        <v>0.45721033636048281</v>
      </c>
      <c r="M24" s="31">
        <f t="shared" si="4"/>
        <v>2.8129652818519313E-2</v>
      </c>
      <c r="N24" s="34">
        <v>17.95</v>
      </c>
      <c r="O24" s="31">
        <f t="shared" si="5"/>
        <v>4.0795454545454544E-2</v>
      </c>
    </row>
    <row r="25" spans="1:15" x14ac:dyDescent="0.25">
      <c r="A25" s="31">
        <v>12</v>
      </c>
      <c r="B25" s="31">
        <v>12</v>
      </c>
      <c r="C25" s="31">
        <v>19</v>
      </c>
      <c r="D25" s="31">
        <v>440</v>
      </c>
      <c r="E25" s="31">
        <v>2.8455284552845527E-2</v>
      </c>
      <c r="F25" s="32">
        <v>421.9</v>
      </c>
      <c r="G25" s="33">
        <v>0.28404414117771776</v>
      </c>
      <c r="H25" s="31">
        <f t="shared" si="0"/>
        <v>0.95886363636363636</v>
      </c>
      <c r="I25" s="31">
        <f t="shared" si="6"/>
        <v>-2.4264878253439457E-2</v>
      </c>
      <c r="J25" s="31">
        <f t="shared" si="1"/>
        <v>0.49032066398543594</v>
      </c>
      <c r="K25" s="31">
        <f t="shared" si="2"/>
        <v>-7.2179415949305631E-2</v>
      </c>
      <c r="L25" s="31">
        <f t="shared" si="3"/>
        <v>0.4712295630662407</v>
      </c>
      <c r="M25" s="31">
        <f t="shared" si="4"/>
        <v>-1.0789082129329386E-3</v>
      </c>
      <c r="N25" s="34">
        <v>2.4500000000000002</v>
      </c>
      <c r="O25" s="31">
        <f t="shared" si="5"/>
        <v>5.5681818181818185E-3</v>
      </c>
    </row>
    <row r="26" spans="1:15" x14ac:dyDescent="0.25">
      <c r="A26" s="31">
        <v>12</v>
      </c>
      <c r="B26" s="31">
        <v>12</v>
      </c>
      <c r="C26" s="31">
        <v>37</v>
      </c>
      <c r="D26" s="31">
        <v>440</v>
      </c>
      <c r="E26" s="31">
        <v>0.1016260162601626</v>
      </c>
      <c r="F26" s="32">
        <v>421.9</v>
      </c>
      <c r="G26" s="33">
        <v>0.28404414117771776</v>
      </c>
      <c r="H26" s="31">
        <f t="shared" si="0"/>
        <v>0.95886363636363636</v>
      </c>
      <c r="I26" s="31">
        <f t="shared" si="6"/>
        <v>-4.2543506012794906E-2</v>
      </c>
      <c r="J26" s="31">
        <f t="shared" si="1"/>
        <v>0.48303271517189938</v>
      </c>
      <c r="K26" s="31">
        <f t="shared" si="2"/>
        <v>-0.13309347096128896</v>
      </c>
      <c r="L26" s="31">
        <f t="shared" si="3"/>
        <v>0.4470597293142225</v>
      </c>
      <c r="M26" s="31">
        <f t="shared" si="4"/>
        <v>1.6102776438105593E-2</v>
      </c>
      <c r="N26" s="34">
        <v>13.25</v>
      </c>
      <c r="O26" s="31">
        <f t="shared" si="5"/>
        <v>3.0113636363636363E-2</v>
      </c>
    </row>
    <row r="27" spans="1:15" x14ac:dyDescent="0.25">
      <c r="A27" s="31">
        <v>13</v>
      </c>
      <c r="B27" s="31">
        <v>13</v>
      </c>
      <c r="C27" s="31">
        <v>19</v>
      </c>
      <c r="D27" s="31">
        <v>440</v>
      </c>
      <c r="E27" s="31">
        <v>2.4390243902439025E-2</v>
      </c>
      <c r="F27" s="32">
        <v>422.95</v>
      </c>
      <c r="G27" s="33">
        <v>0.28566489604394102</v>
      </c>
      <c r="H27" s="31">
        <f t="shared" si="0"/>
        <v>0.96124999999999994</v>
      </c>
      <c r="I27" s="31">
        <f t="shared" si="6"/>
        <v>-2.1062038692785983E-2</v>
      </c>
      <c r="J27" s="31">
        <f t="shared" si="1"/>
        <v>0.49159808345355216</v>
      </c>
      <c r="K27" s="31">
        <f t="shared" si="2"/>
        <v>-6.5675400147485838E-2</v>
      </c>
      <c r="L27" s="31">
        <f t="shared" si="3"/>
        <v>0.47381812897863712</v>
      </c>
      <c r="M27" s="31">
        <f t="shared" si="4"/>
        <v>-1.2694712589101376E-3</v>
      </c>
      <c r="N27" s="34">
        <v>2.65</v>
      </c>
      <c r="O27" s="31">
        <f t="shared" si="5"/>
        <v>6.0227272727272725E-3</v>
      </c>
    </row>
    <row r="28" spans="1:15" x14ac:dyDescent="0.25">
      <c r="A28" s="31">
        <v>13</v>
      </c>
      <c r="B28" s="31">
        <v>13</v>
      </c>
      <c r="C28" s="31">
        <v>37</v>
      </c>
      <c r="D28" s="31">
        <v>440</v>
      </c>
      <c r="E28" s="31">
        <v>9.7560975609756101E-2</v>
      </c>
      <c r="F28" s="32">
        <v>422.95</v>
      </c>
      <c r="G28" s="33">
        <v>0.28566489604394102</v>
      </c>
      <c r="H28" s="31">
        <f t="shared" si="0"/>
        <v>0.96124999999999994</v>
      </c>
      <c r="I28" s="31">
        <f t="shared" si="6"/>
        <v>-3.8859685084008562E-2</v>
      </c>
      <c r="J28" s="31">
        <f t="shared" si="1"/>
        <v>0.48450112945818352</v>
      </c>
      <c r="K28" s="31">
        <f t="shared" si="2"/>
        <v>-0.12808640799340826</v>
      </c>
      <c r="L28" s="31">
        <f t="shared" si="3"/>
        <v>0.44904029614734436</v>
      </c>
      <c r="M28" s="31">
        <f t="shared" si="4"/>
        <v>1.6686414544334505E-2</v>
      </c>
      <c r="N28" s="34">
        <v>13.15</v>
      </c>
      <c r="O28" s="31">
        <f t="shared" si="5"/>
        <v>2.9886363636363638E-2</v>
      </c>
    </row>
    <row r="29" spans="1:15" x14ac:dyDescent="0.25">
      <c r="A29" s="31">
        <v>14</v>
      </c>
      <c r="B29" s="31">
        <v>14</v>
      </c>
      <c r="C29" s="31">
        <v>19</v>
      </c>
      <c r="D29" s="31">
        <v>440</v>
      </c>
      <c r="E29" s="31">
        <v>2.032520325203252E-2</v>
      </c>
      <c r="F29" s="32">
        <v>418.95</v>
      </c>
      <c r="G29" s="33">
        <v>0.28569971619052015</v>
      </c>
      <c r="H29" s="31">
        <f t="shared" si="0"/>
        <v>0.9521590909090909</v>
      </c>
      <c r="I29" s="31">
        <f t="shared" si="6"/>
        <v>-2.4049014360876635E-2</v>
      </c>
      <c r="J29" s="31">
        <f t="shared" si="1"/>
        <v>0.49040675609528706</v>
      </c>
      <c r="K29" s="31">
        <f t="shared" si="2"/>
        <v>-6.4780219271640044E-2</v>
      </c>
      <c r="L29" s="31">
        <f t="shared" si="3"/>
        <v>0.47417449554922381</v>
      </c>
      <c r="M29" s="31">
        <f t="shared" si="4"/>
        <v>-7.2292444898590102E-3</v>
      </c>
      <c r="N29" s="34">
        <v>1.9</v>
      </c>
      <c r="O29" s="31">
        <f t="shared" si="5"/>
        <v>4.3181818181818182E-3</v>
      </c>
    </row>
    <row r="30" spans="1:15" x14ac:dyDescent="0.25">
      <c r="A30" s="31">
        <v>14</v>
      </c>
      <c r="B30" s="31">
        <v>14</v>
      </c>
      <c r="C30" s="31">
        <v>37</v>
      </c>
      <c r="D30" s="31">
        <v>440</v>
      </c>
      <c r="E30" s="31">
        <v>9.3495934959349589E-2</v>
      </c>
      <c r="F30" s="32">
        <v>418.95</v>
      </c>
      <c r="G30" s="33">
        <v>0.28569971619052015</v>
      </c>
      <c r="H30" s="31">
        <f t="shared" si="0"/>
        <v>0.9521590909090909</v>
      </c>
      <c r="I30" s="31">
        <f t="shared" si="6"/>
        <v>-4.8383339427762892E-2</v>
      </c>
      <c r="J30" s="31">
        <f t="shared" si="1"/>
        <v>0.48070536848212653</v>
      </c>
      <c r="K30" s="31">
        <f t="shared" si="2"/>
        <v>-0.13574204160459208</v>
      </c>
      <c r="L30" s="31">
        <f t="shared" si="3"/>
        <v>0.44601260545109722</v>
      </c>
      <c r="M30" s="31">
        <f t="shared" si="4"/>
        <v>1.1695381197963928E-2</v>
      </c>
      <c r="N30" s="34">
        <v>11.45</v>
      </c>
      <c r="O30" s="31">
        <f t="shared" si="5"/>
        <v>2.602272727272727E-2</v>
      </c>
    </row>
    <row r="31" spans="1:15" x14ac:dyDescent="0.25">
      <c r="A31" s="31">
        <v>15</v>
      </c>
      <c r="B31" s="31">
        <v>15</v>
      </c>
      <c r="C31" s="31">
        <v>19</v>
      </c>
      <c r="D31" s="31">
        <v>440</v>
      </c>
      <c r="E31" s="31">
        <v>1.6260162601626018E-2</v>
      </c>
      <c r="F31" s="32">
        <v>418.05</v>
      </c>
      <c r="G31" s="33">
        <v>0.28559106637117454</v>
      </c>
      <c r="H31" s="31">
        <f t="shared" si="0"/>
        <v>0.95011363636363644</v>
      </c>
      <c r="I31" s="31">
        <f t="shared" si="6"/>
        <v>-2.2552783440189055E-2</v>
      </c>
      <c r="J31" s="31">
        <f t="shared" si="1"/>
        <v>0.49100350379647534</v>
      </c>
      <c r="K31" s="31">
        <f t="shared" si="2"/>
        <v>-5.8970026115626489E-2</v>
      </c>
      <c r="L31" s="31">
        <f t="shared" si="3"/>
        <v>0.47648799112250073</v>
      </c>
      <c r="M31" s="31">
        <f t="shared" si="4"/>
        <v>-9.9788666631449585E-3</v>
      </c>
      <c r="N31" s="34">
        <v>1.25</v>
      </c>
      <c r="O31" s="31">
        <f t="shared" si="5"/>
        <v>2.840909090909091E-3</v>
      </c>
    </row>
    <row r="32" spans="1:15" x14ac:dyDescent="0.25">
      <c r="A32" s="31">
        <v>15</v>
      </c>
      <c r="B32" s="31">
        <v>15</v>
      </c>
      <c r="C32" s="31">
        <v>37</v>
      </c>
      <c r="D32" s="31">
        <v>440</v>
      </c>
      <c r="E32" s="31">
        <v>8.943089430894309E-2</v>
      </c>
      <c r="F32" s="32">
        <v>418.05</v>
      </c>
      <c r="G32" s="33">
        <v>0.28559106637117454</v>
      </c>
      <c r="H32" s="31">
        <f t="shared" si="0"/>
        <v>0.95011363636363644</v>
      </c>
      <c r="I32" s="31">
        <f t="shared" si="6"/>
        <v>-4.9766355517614304E-2</v>
      </c>
      <c r="J32" s="31">
        <f t="shared" si="1"/>
        <v>0.48015428892662482</v>
      </c>
      <c r="K32" s="31">
        <f t="shared" si="2"/>
        <v>-0.13517236000470734</v>
      </c>
      <c r="L32" s="31">
        <f t="shared" si="3"/>
        <v>0.44623780001003649</v>
      </c>
      <c r="M32" s="31">
        <f t="shared" si="4"/>
        <v>9.9633374576351685E-3</v>
      </c>
      <c r="N32" s="34">
        <v>11.45</v>
      </c>
      <c r="O32" s="31">
        <f t="shared" si="5"/>
        <v>2.602272727272727E-2</v>
      </c>
    </row>
    <row r="33" spans="1:15" x14ac:dyDescent="0.25">
      <c r="A33" s="31">
        <v>16</v>
      </c>
      <c r="B33" s="31">
        <v>16</v>
      </c>
      <c r="C33" s="31">
        <v>19</v>
      </c>
      <c r="D33" s="31">
        <v>440</v>
      </c>
      <c r="E33" s="31">
        <v>1.2195121951219513E-2</v>
      </c>
      <c r="F33" s="32">
        <v>421.9</v>
      </c>
      <c r="G33" s="33">
        <v>0.28559633595507328</v>
      </c>
      <c r="H33" s="31">
        <f t="shared" si="0"/>
        <v>0.95886363636363636</v>
      </c>
      <c r="I33" s="31">
        <f t="shared" si="6"/>
        <v>-1.6050306356172647E-2</v>
      </c>
      <c r="J33" s="31">
        <f t="shared" si="1"/>
        <v>0.49359712909206044</v>
      </c>
      <c r="K33" s="31">
        <f t="shared" si="2"/>
        <v>-4.7589145577075956E-2</v>
      </c>
      <c r="L33" s="31">
        <f t="shared" si="3"/>
        <v>0.48102184140200899</v>
      </c>
      <c r="M33" s="31">
        <f t="shared" si="4"/>
        <v>-7.7295033021446691E-3</v>
      </c>
      <c r="N33" s="34">
        <v>1</v>
      </c>
      <c r="O33" s="31">
        <f t="shared" si="5"/>
        <v>2.2727272727272726E-3</v>
      </c>
    </row>
    <row r="34" spans="1:15" x14ac:dyDescent="0.25">
      <c r="A34" s="31">
        <v>16</v>
      </c>
      <c r="B34" s="31">
        <v>16</v>
      </c>
      <c r="C34" s="31">
        <v>37</v>
      </c>
      <c r="D34" s="31">
        <v>440</v>
      </c>
      <c r="E34" s="31">
        <v>8.5365853658536592E-2</v>
      </c>
      <c r="F34" s="32">
        <v>421.9</v>
      </c>
      <c r="G34" s="33">
        <v>0.28559633595507328</v>
      </c>
      <c r="H34" s="31">
        <f t="shared" si="0"/>
        <v>0.95886363636363636</v>
      </c>
      <c r="I34" s="31">
        <f t="shared" si="6"/>
        <v>-3.9412292552460398E-2</v>
      </c>
      <c r="J34" s="31">
        <f t="shared" si="1"/>
        <v>0.48428083974265251</v>
      </c>
      <c r="K34" s="31">
        <f t="shared" si="2"/>
        <v>-0.12285621777062067</v>
      </c>
      <c r="L34" s="31">
        <f t="shared" si="3"/>
        <v>0.45111047802839582</v>
      </c>
      <c r="M34" s="31">
        <f t="shared" si="4"/>
        <v>1.324880898847941E-2</v>
      </c>
      <c r="N34" s="34">
        <v>11.55</v>
      </c>
      <c r="O34" s="31">
        <f t="shared" si="5"/>
        <v>2.6250000000000002E-2</v>
      </c>
    </row>
    <row r="35" spans="1:15" x14ac:dyDescent="0.25">
      <c r="A35" s="31">
        <v>17</v>
      </c>
      <c r="B35" s="31">
        <v>17</v>
      </c>
      <c r="C35" s="31">
        <v>19</v>
      </c>
      <c r="D35" s="31">
        <v>440</v>
      </c>
      <c r="E35" s="31">
        <v>8.130081300813009E-3</v>
      </c>
      <c r="F35" s="32">
        <v>418</v>
      </c>
      <c r="G35" s="33">
        <v>0.28499780821385173</v>
      </c>
      <c r="H35" s="31">
        <f t="shared" si="0"/>
        <v>0.95</v>
      </c>
      <c r="I35" s="31">
        <f t="shared" si="6"/>
        <v>-1.6123595812695266E-2</v>
      </c>
      <c r="J35" s="31">
        <f t="shared" si="1"/>
        <v>0.49356789461219264</v>
      </c>
      <c r="K35" s="31">
        <f t="shared" si="2"/>
        <v>-4.1820982774015525E-2</v>
      </c>
      <c r="L35" s="31">
        <f t="shared" si="3"/>
        <v>0.48332070390496801</v>
      </c>
      <c r="M35" s="31">
        <f t="shared" si="4"/>
        <v>-1.4431204023385047E-2</v>
      </c>
      <c r="N35" s="34">
        <v>0.65</v>
      </c>
      <c r="O35" s="31">
        <f t="shared" si="5"/>
        <v>1.4772727272727272E-3</v>
      </c>
    </row>
    <row r="36" spans="1:15" x14ac:dyDescent="0.25">
      <c r="A36" s="31">
        <v>17</v>
      </c>
      <c r="B36" s="31">
        <v>17</v>
      </c>
      <c r="C36" s="31">
        <v>37</v>
      </c>
      <c r="D36" s="31">
        <v>440</v>
      </c>
      <c r="E36" s="31">
        <v>8.1300813008130079E-2</v>
      </c>
      <c r="F36" s="32">
        <v>418</v>
      </c>
      <c r="G36" s="33">
        <v>0.28499780821385173</v>
      </c>
      <c r="H36" s="31">
        <f t="shared" si="0"/>
        <v>0.95</v>
      </c>
      <c r="I36" s="31">
        <f t="shared" si="6"/>
        <v>-4.8014276862784616E-2</v>
      </c>
      <c r="J36" s="31">
        <f t="shared" si="1"/>
        <v>0.48085243221959606</v>
      </c>
      <c r="K36" s="31">
        <f t="shared" si="2"/>
        <v>-0.12927654957526988</v>
      </c>
      <c r="L36" s="31">
        <f t="shared" si="3"/>
        <v>0.44856941321932764</v>
      </c>
      <c r="M36" s="31">
        <f t="shared" si="4"/>
        <v>8.2403973892886118E-3</v>
      </c>
      <c r="N36" s="34">
        <v>10.65</v>
      </c>
      <c r="O36" s="31">
        <f t="shared" si="5"/>
        <v>2.4204545454545454E-2</v>
      </c>
    </row>
    <row r="37" spans="1:15" x14ac:dyDescent="0.25">
      <c r="A37" s="31">
        <v>18</v>
      </c>
      <c r="B37" s="31">
        <v>18</v>
      </c>
      <c r="C37" s="31">
        <v>19</v>
      </c>
      <c r="D37" s="31">
        <v>440</v>
      </c>
      <c r="E37" s="31">
        <v>4.0650406504065045E-3</v>
      </c>
      <c r="F37" s="32">
        <v>403.6</v>
      </c>
      <c r="G37" s="33">
        <v>0.28521775773540575</v>
      </c>
      <c r="H37" s="31">
        <f t="shared" si="0"/>
        <v>0.91727272727272735</v>
      </c>
      <c r="I37" s="31">
        <f t="shared" si="6"/>
        <v>-1.9265844371611197E-2</v>
      </c>
      <c r="J37" s="31">
        <f t="shared" si="1"/>
        <v>0.49231451555588257</v>
      </c>
      <c r="K37" s="31">
        <f t="shared" si="2"/>
        <v>-3.7450664420034752E-2</v>
      </c>
      <c r="L37" s="31">
        <f t="shared" si="3"/>
        <v>0.485062838306976</v>
      </c>
      <c r="M37" s="31">
        <f t="shared" si="4"/>
        <v>-3.3476159947080031E-2</v>
      </c>
      <c r="N37" s="34">
        <v>0.2</v>
      </c>
      <c r="O37" s="31">
        <f t="shared" si="5"/>
        <v>4.5454545454545455E-4</v>
      </c>
    </row>
    <row r="38" spans="1:15" x14ac:dyDescent="0.25">
      <c r="A38" s="31">
        <v>18</v>
      </c>
      <c r="B38" s="31">
        <v>18</v>
      </c>
      <c r="C38" s="31">
        <v>37</v>
      </c>
      <c r="D38" s="31">
        <v>440</v>
      </c>
      <c r="E38" s="31">
        <v>7.7235772357723581E-2</v>
      </c>
      <c r="F38" s="32">
        <v>403.6</v>
      </c>
      <c r="G38" s="33">
        <v>0.28521775773540575</v>
      </c>
      <c r="H38" s="31">
        <f t="shared" si="0"/>
        <v>0.91727272727272735</v>
      </c>
      <c r="I38" s="31">
        <f t="shared" si="6"/>
        <v>-8.1077900644997855E-2</v>
      </c>
      <c r="J38" s="31">
        <f t="shared" si="1"/>
        <v>0.46769000027373936</v>
      </c>
      <c r="K38" s="31">
        <f t="shared" si="2"/>
        <v>-0.16034369354254854</v>
      </c>
      <c r="L38" s="31">
        <f t="shared" si="3"/>
        <v>0.4363051708207426</v>
      </c>
      <c r="M38" s="31">
        <f t="shared" si="4"/>
        <v>-7.3058887514670934E-3</v>
      </c>
      <c r="N38" s="34">
        <v>7.3</v>
      </c>
      <c r="O38" s="31">
        <f t="shared" si="5"/>
        <v>1.659090909090909E-2</v>
      </c>
    </row>
    <row r="39" spans="1:15" x14ac:dyDescent="0.25">
      <c r="A39" s="31">
        <v>18</v>
      </c>
      <c r="B39" s="31">
        <v>18</v>
      </c>
      <c r="C39" s="31">
        <v>60</v>
      </c>
      <c r="D39" s="31">
        <v>440</v>
      </c>
      <c r="E39" s="31">
        <v>0.17073170731707318</v>
      </c>
      <c r="F39" s="32">
        <v>403.6</v>
      </c>
      <c r="G39" s="33">
        <v>0.28521775773540575</v>
      </c>
      <c r="H39" s="31">
        <f t="shared" si="0"/>
        <v>0.91727272727272735</v>
      </c>
      <c r="I39" s="31">
        <f t="shared" si="6"/>
        <v>-0.1150360164265392</v>
      </c>
      <c r="J39" s="31">
        <f t="shared" si="1"/>
        <v>0.45420828727452001</v>
      </c>
      <c r="K39" s="31">
        <f t="shared" si="2"/>
        <v>-0.23288711980758092</v>
      </c>
      <c r="L39" s="31">
        <f t="shared" si="3"/>
        <v>0.40792453019362079</v>
      </c>
      <c r="M39" s="31">
        <f t="shared" si="4"/>
        <v>8.7083442245525777E-3</v>
      </c>
      <c r="N39" s="34">
        <v>12</v>
      </c>
      <c r="O39" s="31">
        <f t="shared" si="5"/>
        <v>2.7272727272727271E-2</v>
      </c>
    </row>
    <row r="40" spans="1:15" x14ac:dyDescent="0.25">
      <c r="A40" s="31">
        <v>19</v>
      </c>
      <c r="B40" s="31">
        <v>19</v>
      </c>
      <c r="C40" s="31">
        <v>37</v>
      </c>
      <c r="D40" s="31">
        <v>440</v>
      </c>
      <c r="E40" s="31">
        <v>7.3170731707317069E-2</v>
      </c>
      <c r="F40" s="32">
        <v>400.3</v>
      </c>
      <c r="G40" s="33">
        <v>0.2870225549301938</v>
      </c>
      <c r="H40" s="31">
        <f t="shared" si="0"/>
        <v>0.90977272727272729</v>
      </c>
      <c r="I40" s="31">
        <f t="shared" si="6"/>
        <v>-8.6276865307319262E-2</v>
      </c>
      <c r="J40" s="31">
        <f t="shared" si="1"/>
        <v>0.46562316434999274</v>
      </c>
      <c r="K40" s="31">
        <f t="shared" si="2"/>
        <v>-0.16391672198088553</v>
      </c>
      <c r="L40" s="31">
        <f t="shared" si="3"/>
        <v>0.43489835145835809</v>
      </c>
      <c r="M40" s="31">
        <f t="shared" si="4"/>
        <v>-1.1287095346307896E-2</v>
      </c>
      <c r="N40" s="34">
        <v>5.9</v>
      </c>
      <c r="O40" s="31">
        <f t="shared" si="5"/>
        <v>1.340909090909091E-2</v>
      </c>
    </row>
    <row r="41" spans="1:15" x14ac:dyDescent="0.25">
      <c r="A41" s="31">
        <v>20</v>
      </c>
      <c r="B41" s="31">
        <v>20</v>
      </c>
      <c r="C41" s="31">
        <v>37</v>
      </c>
      <c r="D41" s="31">
        <v>440</v>
      </c>
      <c r="E41" s="31">
        <v>6.910569105691057E-2</v>
      </c>
      <c r="F41" s="32">
        <v>399.25</v>
      </c>
      <c r="G41" s="33">
        <v>0.28719890746310495</v>
      </c>
      <c r="H41" s="31">
        <f t="shared" si="0"/>
        <v>0.9073863636363636</v>
      </c>
      <c r="I41" s="31">
        <f t="shared" si="6"/>
        <v>-8.6348693542341898E-2</v>
      </c>
      <c r="J41" s="31">
        <f t="shared" si="1"/>
        <v>0.46559461557114351</v>
      </c>
      <c r="K41" s="31">
        <f t="shared" si="2"/>
        <v>-0.16184743125902884</v>
      </c>
      <c r="L41" s="31">
        <f t="shared" si="3"/>
        <v>0.43571300033057314</v>
      </c>
      <c r="M41" s="31">
        <f t="shared" si="4"/>
        <v>-1.3238795178802609E-2</v>
      </c>
      <c r="N41" s="34">
        <v>5.55</v>
      </c>
      <c r="O41" s="31">
        <f t="shared" si="5"/>
        <v>1.2613636363636363E-2</v>
      </c>
    </row>
    <row r="42" spans="1:15" x14ac:dyDescent="0.25">
      <c r="A42" s="31">
        <v>20</v>
      </c>
      <c r="B42" s="31">
        <v>20</v>
      </c>
      <c r="C42" s="31">
        <v>60</v>
      </c>
      <c r="D42" s="31">
        <v>440</v>
      </c>
      <c r="E42" s="31">
        <v>0.16260162601626016</v>
      </c>
      <c r="F42" s="32">
        <v>399.25</v>
      </c>
      <c r="G42" s="33">
        <v>0.28719890746310495</v>
      </c>
      <c r="H42" s="31">
        <f t="shared" si="0"/>
        <v>0.9073863636363636</v>
      </c>
      <c r="I42" s="31">
        <f t="shared" si="6"/>
        <v>-0.12703897786746396</v>
      </c>
      <c r="J42" s="31">
        <f t="shared" si="1"/>
        <v>0.44945477429173597</v>
      </c>
      <c r="K42" s="31">
        <f t="shared" si="2"/>
        <v>-0.24284875492920263</v>
      </c>
      <c r="L42" s="31">
        <f t="shared" si="3"/>
        <v>0.40406128244586531</v>
      </c>
      <c r="M42" s="31">
        <f t="shared" si="4"/>
        <v>3.7678508177155789E-3</v>
      </c>
      <c r="N42" s="34">
        <v>12.3</v>
      </c>
      <c r="O42" s="31">
        <f t="shared" si="5"/>
        <v>2.7954545454545458E-2</v>
      </c>
    </row>
    <row r="43" spans="1:15" x14ac:dyDescent="0.25">
      <c r="A43" s="31">
        <v>21</v>
      </c>
      <c r="B43" s="31">
        <v>21</v>
      </c>
      <c r="C43" s="31">
        <v>37</v>
      </c>
      <c r="D43" s="31">
        <v>440</v>
      </c>
      <c r="E43" s="31">
        <v>6.5040650406504072E-2</v>
      </c>
      <c r="F43" s="32">
        <v>395.85</v>
      </c>
      <c r="G43" s="33">
        <v>0.28719659492926658</v>
      </c>
      <c r="H43" s="31">
        <f t="shared" si="0"/>
        <v>0.89965909090909091</v>
      </c>
      <c r="I43" s="31">
        <f t="shared" si="6"/>
        <v>-9.1514688475720654E-2</v>
      </c>
      <c r="J43" s="31">
        <f t="shared" si="1"/>
        <v>0.46354181774750219</v>
      </c>
      <c r="K43" s="31">
        <f t="shared" si="2"/>
        <v>-0.16475863287491457</v>
      </c>
      <c r="L43" s="31">
        <f t="shared" si="3"/>
        <v>0.4345669825823063</v>
      </c>
      <c r="M43" s="31">
        <f t="shared" si="4"/>
        <v>-1.7537372229240955E-2</v>
      </c>
      <c r="N43" s="34">
        <v>4.45</v>
      </c>
      <c r="O43" s="31">
        <f t="shared" si="5"/>
        <v>1.0113636363636365E-2</v>
      </c>
    </row>
    <row r="44" spans="1:15" x14ac:dyDescent="0.25">
      <c r="A44" s="31">
        <v>21</v>
      </c>
      <c r="B44" s="31">
        <v>21</v>
      </c>
      <c r="C44" s="31">
        <v>60</v>
      </c>
      <c r="D44" s="31">
        <v>440</v>
      </c>
      <c r="E44" s="31">
        <v>0.15853658536585366</v>
      </c>
      <c r="F44" s="32">
        <v>395.85</v>
      </c>
      <c r="G44" s="33">
        <v>0.28719659492926658</v>
      </c>
      <c r="H44" s="31">
        <f t="shared" si="0"/>
        <v>0.89965909090909091</v>
      </c>
      <c r="I44" s="31">
        <f t="shared" si="6"/>
        <v>-0.13753153466705592</v>
      </c>
      <c r="J44" s="31">
        <f t="shared" si="1"/>
        <v>0.4453053342522782</v>
      </c>
      <c r="K44" s="31">
        <f t="shared" si="2"/>
        <v>-0.2518836062089983</v>
      </c>
      <c r="L44" s="31">
        <f t="shared" si="3"/>
        <v>0.40056551574103405</v>
      </c>
      <c r="M44" s="31">
        <f t="shared" si="4"/>
        <v>5.7476449339399771E-5</v>
      </c>
      <c r="N44" s="34">
        <v>9.4499999999999993</v>
      </c>
      <c r="O44" s="31">
        <f t="shared" si="5"/>
        <v>2.1477272727272727E-2</v>
      </c>
    </row>
    <row r="45" spans="1:15" x14ac:dyDescent="0.25">
      <c r="A45" s="31">
        <v>22</v>
      </c>
      <c r="B45" s="31">
        <v>22</v>
      </c>
      <c r="C45" s="31">
        <v>37</v>
      </c>
      <c r="D45" s="31">
        <v>440</v>
      </c>
      <c r="E45" s="31">
        <v>6.097560975609756E-2</v>
      </c>
      <c r="F45" s="32">
        <v>399.5</v>
      </c>
      <c r="G45" s="33">
        <v>0.28726983867951716</v>
      </c>
      <c r="H45" s="31">
        <f t="shared" si="0"/>
        <v>0.90795454545454546</v>
      </c>
      <c r="I45" s="31">
        <f t="shared" si="6"/>
        <v>-8.0839514695313086E-2</v>
      </c>
      <c r="J45" s="31">
        <f t="shared" si="1"/>
        <v>0.46778479135315454</v>
      </c>
      <c r="K45" s="31">
        <f t="shared" si="2"/>
        <v>-0.15177574516744113</v>
      </c>
      <c r="L45" s="31">
        <f t="shared" si="3"/>
        <v>0.43968190651654226</v>
      </c>
      <c r="M45" s="31">
        <f t="shared" si="4"/>
        <v>-1.4954578912939442E-2</v>
      </c>
      <c r="N45" s="34">
        <v>4.7</v>
      </c>
      <c r="O45" s="31">
        <f t="shared" si="5"/>
        <v>1.0681818181818183E-2</v>
      </c>
    </row>
    <row r="46" spans="1:15" x14ac:dyDescent="0.25">
      <c r="A46" s="31">
        <v>23</v>
      </c>
      <c r="B46" s="31">
        <v>23</v>
      </c>
      <c r="C46" s="31">
        <v>37</v>
      </c>
      <c r="D46" s="31">
        <v>440</v>
      </c>
      <c r="E46" s="31">
        <v>5.6910569105691054E-2</v>
      </c>
      <c r="F46" s="32">
        <v>393.65</v>
      </c>
      <c r="G46" s="33">
        <v>0.2869535757191356</v>
      </c>
      <c r="H46" s="31">
        <f t="shared" si="0"/>
        <v>0.8946590909090909</v>
      </c>
      <c r="I46" s="31">
        <f t="shared" si="6"/>
        <v>-9.0591954750495376E-2</v>
      </c>
      <c r="J46" s="31">
        <f t="shared" si="1"/>
        <v>0.46390841241241892</v>
      </c>
      <c r="K46" s="31">
        <f t="shared" si="2"/>
        <v>-0.15904741664224567</v>
      </c>
      <c r="L46" s="31">
        <f t="shared" si="3"/>
        <v>0.43681575809181339</v>
      </c>
      <c r="M46" s="31">
        <f t="shared" si="4"/>
        <v>-2.1775879577839052E-2</v>
      </c>
      <c r="N46" s="34">
        <v>3.7</v>
      </c>
      <c r="O46" s="31">
        <f t="shared" si="5"/>
        <v>8.4090909090909095E-3</v>
      </c>
    </row>
    <row r="47" spans="1:15" x14ac:dyDescent="0.25">
      <c r="A47" s="31">
        <v>24</v>
      </c>
      <c r="B47" s="31">
        <v>24</v>
      </c>
      <c r="C47" s="31">
        <v>37</v>
      </c>
      <c r="D47" s="31">
        <v>440</v>
      </c>
      <c r="E47" s="31">
        <v>5.2845528455284556E-2</v>
      </c>
      <c r="F47" s="32">
        <v>383.75</v>
      </c>
      <c r="G47" s="33">
        <v>0.2862937604506115</v>
      </c>
      <c r="H47" s="31">
        <f t="shared" si="0"/>
        <v>0.87215909090909094</v>
      </c>
      <c r="I47" s="31">
        <f t="shared" si="6"/>
        <v>-0.10809221995538754</v>
      </c>
      <c r="J47" s="31">
        <f t="shared" si="1"/>
        <v>0.45696126978557444</v>
      </c>
      <c r="K47" s="31">
        <f t="shared" si="2"/>
        <v>-0.17390587425037463</v>
      </c>
      <c r="L47" s="31">
        <f t="shared" si="3"/>
        <v>0.43096971799711625</v>
      </c>
      <c r="M47" s="31">
        <f t="shared" si="4"/>
        <v>-3.2426792360265799E-2</v>
      </c>
      <c r="N47" s="34">
        <v>3.05</v>
      </c>
      <c r="O47" s="31">
        <f t="shared" si="5"/>
        <v>6.9318181818181814E-3</v>
      </c>
    </row>
    <row r="48" spans="1:15" x14ac:dyDescent="0.25">
      <c r="A48" s="31">
        <v>25</v>
      </c>
      <c r="B48" s="31">
        <v>25</v>
      </c>
      <c r="C48" s="31">
        <v>37</v>
      </c>
      <c r="D48" s="31">
        <v>440</v>
      </c>
      <c r="E48" s="31">
        <v>4.878048780487805E-2</v>
      </c>
      <c r="F48" s="32">
        <v>395.8</v>
      </c>
      <c r="G48" s="33">
        <v>0.28800508176241407</v>
      </c>
      <c r="H48" s="31">
        <f t="shared" si="0"/>
        <v>0.89954545454545454</v>
      </c>
      <c r="I48" s="31">
        <f t="shared" si="6"/>
        <v>-7.9633987665564995E-2</v>
      </c>
      <c r="J48" s="31">
        <f t="shared" si="1"/>
        <v>0.46826418139894987</v>
      </c>
      <c r="K48" s="31">
        <f t="shared" si="2"/>
        <v>-0.14324366905823366</v>
      </c>
      <c r="L48" s="31">
        <f t="shared" si="3"/>
        <v>0.44304887124270081</v>
      </c>
      <c r="M48" s="31">
        <f t="shared" si="4"/>
        <v>-2.182395533882725E-2</v>
      </c>
      <c r="N48" s="34">
        <v>4.2</v>
      </c>
      <c r="O48" s="31">
        <f t="shared" si="5"/>
        <v>9.5454545454545462E-3</v>
      </c>
    </row>
    <row r="49" spans="1:15" x14ac:dyDescent="0.25">
      <c r="A49" s="31">
        <v>26</v>
      </c>
      <c r="B49" s="31">
        <v>26</v>
      </c>
      <c r="C49" s="31">
        <v>37</v>
      </c>
      <c r="D49" s="31">
        <v>440</v>
      </c>
      <c r="E49" s="31">
        <v>4.4715447154471545E-2</v>
      </c>
      <c r="F49" s="32">
        <v>375.45</v>
      </c>
      <c r="G49" s="33">
        <v>0.29096091290072118</v>
      </c>
      <c r="H49" s="31">
        <f t="shared" si="0"/>
        <v>0.85329545454545452</v>
      </c>
      <c r="I49" s="31">
        <f t="shared" si="6"/>
        <v>-0.11392528526079822</v>
      </c>
      <c r="J49" s="31">
        <f t="shared" si="1"/>
        <v>0.45464851065970574</v>
      </c>
      <c r="K49" s="31">
        <f t="shared" si="2"/>
        <v>-0.17545195940201108</v>
      </c>
      <c r="L49" s="31">
        <f t="shared" si="3"/>
        <v>0.43036225800615119</v>
      </c>
      <c r="M49" s="31">
        <f t="shared" si="4"/>
        <v>-4.2412750444363656E-2</v>
      </c>
      <c r="N49" s="34">
        <v>1.6</v>
      </c>
      <c r="O49" s="31">
        <f t="shared" si="5"/>
        <v>3.6363636363636364E-3</v>
      </c>
    </row>
    <row r="50" spans="1:15" x14ac:dyDescent="0.25">
      <c r="A50" s="31">
        <v>27</v>
      </c>
      <c r="B50" s="31">
        <v>27</v>
      </c>
      <c r="C50" s="31">
        <v>37</v>
      </c>
      <c r="D50" s="31">
        <v>440</v>
      </c>
      <c r="E50" s="31">
        <v>4.065040650406504E-2</v>
      </c>
      <c r="F50" s="32">
        <v>377.8</v>
      </c>
      <c r="G50" s="35">
        <v>0.30000168100532099</v>
      </c>
      <c r="H50" s="31">
        <f t="shared" si="0"/>
        <v>0.85863636363636364</v>
      </c>
      <c r="I50" s="31">
        <f t="shared" si="6"/>
        <v>-0.10119928502737008</v>
      </c>
      <c r="J50" s="31">
        <f t="shared" si="1"/>
        <v>0.45969613213570842</v>
      </c>
      <c r="K50" s="31">
        <f t="shared" si="2"/>
        <v>-0.16168546184166793</v>
      </c>
      <c r="L50" s="31">
        <f t="shared" si="3"/>
        <v>0.43577677683222271</v>
      </c>
      <c r="M50" s="31">
        <f t="shared" si="4"/>
        <v>-4.106496155751671E-2</v>
      </c>
      <c r="N50" s="32">
        <v>1.3</v>
      </c>
      <c r="O50" s="31">
        <f t="shared" si="5"/>
        <v>2.9545454545454545E-3</v>
      </c>
    </row>
    <row r="51" spans="1:15" x14ac:dyDescent="0.25">
      <c r="A51" s="31">
        <v>28</v>
      </c>
      <c r="B51" s="31">
        <v>28</v>
      </c>
      <c r="C51" s="31">
        <v>37</v>
      </c>
      <c r="D51" s="31">
        <v>440</v>
      </c>
      <c r="E51" s="31">
        <v>3.6585365853658534E-2</v>
      </c>
      <c r="F51" s="32">
        <v>374.85</v>
      </c>
      <c r="G51" s="35">
        <v>0.2967593241342068</v>
      </c>
      <c r="H51" s="31">
        <f t="shared" si="0"/>
        <v>0.85193181818181818</v>
      </c>
      <c r="I51" s="31">
        <f t="shared" si="6"/>
        <v>-0.10224828903042536</v>
      </c>
      <c r="J51" s="31">
        <f t="shared" si="1"/>
        <v>0.45927979973496275</v>
      </c>
      <c r="K51" s="31">
        <f t="shared" si="2"/>
        <v>-0.15901033936614098</v>
      </c>
      <c r="L51" s="31">
        <f t="shared" si="3"/>
        <v>0.43683036392018748</v>
      </c>
      <c r="M51" s="31">
        <f t="shared" si="4"/>
        <v>-4.5555289077799321E-2</v>
      </c>
      <c r="N51" s="32">
        <v>0.85</v>
      </c>
      <c r="O51" s="31">
        <f t="shared" si="5"/>
        <v>1.9318181818181817E-3</v>
      </c>
    </row>
    <row r="52" spans="1:15" x14ac:dyDescent="0.25">
      <c r="A52" s="31">
        <v>29</v>
      </c>
      <c r="B52" s="31">
        <v>29</v>
      </c>
      <c r="C52" s="31">
        <v>37</v>
      </c>
      <c r="D52" s="31">
        <v>440</v>
      </c>
      <c r="E52" s="31">
        <v>3.2520325203252036E-2</v>
      </c>
      <c r="F52" s="32">
        <v>368.75</v>
      </c>
      <c r="G52" s="33">
        <v>0.26874829317960469</v>
      </c>
      <c r="H52" s="31">
        <f t="shared" si="0"/>
        <v>0.83806818181818177</v>
      </c>
      <c r="I52" s="31">
        <f t="shared" si="6"/>
        <v>-0.1177505275739613</v>
      </c>
      <c r="J52" s="31">
        <f t="shared" si="1"/>
        <v>0.45313266500656152</v>
      </c>
      <c r="K52" s="31">
        <f t="shared" si="2"/>
        <v>-0.16621496263971133</v>
      </c>
      <c r="L52" s="31">
        <f t="shared" si="3"/>
        <v>0.43399389237702057</v>
      </c>
      <c r="M52" s="31">
        <f t="shared" si="4"/>
        <v>-5.4237823692544318E-2</v>
      </c>
      <c r="N52" s="34">
        <v>0.65</v>
      </c>
      <c r="O52" s="31">
        <f t="shared" si="5"/>
        <v>1.4772727272727272E-3</v>
      </c>
    </row>
    <row r="53" spans="1:15" x14ac:dyDescent="0.25">
      <c r="A53" s="31">
        <v>30</v>
      </c>
      <c r="B53" s="31">
        <v>30</v>
      </c>
      <c r="C53" s="31">
        <v>37</v>
      </c>
      <c r="D53" s="31">
        <v>440</v>
      </c>
      <c r="E53" s="31">
        <v>2.8455284552845527E-2</v>
      </c>
      <c r="F53" s="32">
        <v>371.8</v>
      </c>
      <c r="G53" s="33">
        <v>0.26889847202837475</v>
      </c>
      <c r="H53" s="31">
        <f t="shared" si="0"/>
        <v>0.84499999999999997</v>
      </c>
      <c r="I53" s="31">
        <f t="shared" si="6"/>
        <v>-0.10500800017841261</v>
      </c>
      <c r="J53" s="31">
        <f t="shared" si="1"/>
        <v>0.45818473029755213</v>
      </c>
      <c r="K53" s="31">
        <f t="shared" si="2"/>
        <v>-0.15036766125412956</v>
      </c>
      <c r="L53" s="31">
        <f t="shared" si="3"/>
        <v>0.44023727686669634</v>
      </c>
      <c r="M53" s="31">
        <f t="shared" si="4"/>
        <v>-5.307117976526482E-2</v>
      </c>
      <c r="N53" s="34">
        <v>0.5</v>
      </c>
      <c r="O53" s="31">
        <f t="shared" si="5"/>
        <v>1.1363636363636363E-3</v>
      </c>
    </row>
    <row r="54" spans="1:15" x14ac:dyDescent="0.25">
      <c r="A54" s="31">
        <v>31</v>
      </c>
      <c r="B54" s="31">
        <v>31</v>
      </c>
      <c r="C54" s="31">
        <v>37</v>
      </c>
      <c r="D54" s="31">
        <v>440</v>
      </c>
      <c r="E54" s="31">
        <v>2.4390243902439025E-2</v>
      </c>
      <c r="F54" s="32">
        <v>376.85</v>
      </c>
      <c r="G54" s="33">
        <v>0.26913177135989685</v>
      </c>
      <c r="H54" s="31">
        <f t="shared" si="0"/>
        <v>0.85647727272727281</v>
      </c>
      <c r="I54" s="31">
        <f t="shared" si="6"/>
        <v>-8.938988907361739E-2</v>
      </c>
      <c r="J54" s="31">
        <f t="shared" si="1"/>
        <v>0.46438602932704304</v>
      </c>
      <c r="K54" s="31">
        <f t="shared" si="2"/>
        <v>-0.13142121025063669</v>
      </c>
      <c r="L54" s="31">
        <f t="shared" si="3"/>
        <v>0.44772105541259455</v>
      </c>
      <c r="M54" s="31">
        <f t="shared" si="4"/>
        <v>-4.9984975521921382E-2</v>
      </c>
      <c r="N54" s="34">
        <v>0.4</v>
      </c>
      <c r="O54" s="31">
        <f t="shared" si="5"/>
        <v>9.0909090909090909E-4</v>
      </c>
    </row>
    <row r="55" spans="1:15" x14ac:dyDescent="0.25">
      <c r="A55" s="31">
        <v>31</v>
      </c>
      <c r="B55" s="31">
        <v>31</v>
      </c>
      <c r="C55" s="31">
        <v>60</v>
      </c>
      <c r="D55" s="31">
        <v>440</v>
      </c>
      <c r="E55" s="31">
        <v>0.11788617886178862</v>
      </c>
      <c r="F55" s="32">
        <v>376.85</v>
      </c>
      <c r="G55" s="33">
        <v>0.26913177135989685</v>
      </c>
      <c r="H55" s="31">
        <f t="shared" si="0"/>
        <v>0.85647727272727281</v>
      </c>
      <c r="I55" s="31">
        <f t="shared" si="6"/>
        <v>-0.1922025147419846</v>
      </c>
      <c r="J55" s="31">
        <f t="shared" si="1"/>
        <v>0.42379178807445878</v>
      </c>
      <c r="K55" s="31">
        <f t="shared" si="2"/>
        <v>-0.28460771556665571</v>
      </c>
      <c r="L55" s="31">
        <f t="shared" si="3"/>
        <v>0.38797234972922356</v>
      </c>
      <c r="M55" s="31">
        <f t="shared" si="4"/>
        <v>-2.5004314874996714E-2</v>
      </c>
      <c r="N55" s="34">
        <v>4.5</v>
      </c>
      <c r="O55" s="31">
        <f t="shared" si="5"/>
        <v>1.0227272727272727E-2</v>
      </c>
    </row>
    <row r="56" spans="1:15" x14ac:dyDescent="0.25">
      <c r="A56" s="31">
        <v>32</v>
      </c>
      <c r="B56" s="31">
        <v>32</v>
      </c>
      <c r="C56" s="31">
        <v>37</v>
      </c>
      <c r="D56" s="31">
        <v>440</v>
      </c>
      <c r="E56" s="31">
        <v>2.032520325203252E-2</v>
      </c>
      <c r="F56" s="32">
        <v>375.8</v>
      </c>
      <c r="G56" s="33">
        <v>0.26490319832505199</v>
      </c>
      <c r="H56" s="31">
        <f t="shared" si="0"/>
        <v>0.85409090909090912</v>
      </c>
      <c r="I56" s="31">
        <f t="shared" si="6"/>
        <v>-8.4497201637444883E-2</v>
      </c>
      <c r="J56" s="31">
        <f t="shared" si="1"/>
        <v>0.46633056382807381</v>
      </c>
      <c r="K56" s="31">
        <f t="shared" si="2"/>
        <v>-0.12226352005163275</v>
      </c>
      <c r="L56" s="31">
        <f t="shared" si="3"/>
        <v>0.4513451609919214</v>
      </c>
      <c r="M56" s="31">
        <f t="shared" si="4"/>
        <v>-5.3056465795125629E-2</v>
      </c>
      <c r="N56" s="34">
        <v>0.3</v>
      </c>
      <c r="O56" s="31">
        <f t="shared" si="5"/>
        <v>6.8181818181818176E-4</v>
      </c>
    </row>
    <row r="57" spans="1:15" x14ac:dyDescent="0.25">
      <c r="A57" s="31">
        <v>32</v>
      </c>
      <c r="B57" s="31">
        <v>32</v>
      </c>
      <c r="C57" s="31">
        <v>60</v>
      </c>
      <c r="D57" s="31">
        <v>440</v>
      </c>
      <c r="E57" s="31">
        <v>0.11382113821138211</v>
      </c>
      <c r="F57" s="32">
        <v>375.8</v>
      </c>
      <c r="G57" s="33">
        <v>0.26490319832505199</v>
      </c>
      <c r="H57" s="31">
        <f t="shared" si="0"/>
        <v>0.85409090909090912</v>
      </c>
      <c r="I57" s="31">
        <f t="shared" si="6"/>
        <v>-0.19577894224520409</v>
      </c>
      <c r="J57" s="31">
        <f t="shared" si="1"/>
        <v>0.42239159638180013</v>
      </c>
      <c r="K57" s="31">
        <f t="shared" si="2"/>
        <v>-0.28515036338611593</v>
      </c>
      <c r="L57" s="31">
        <f t="shared" si="3"/>
        <v>0.38776447327180497</v>
      </c>
      <c r="M57" s="31">
        <f t="shared" si="4"/>
        <v>-2.7003650725712924E-2</v>
      </c>
      <c r="N57" s="34">
        <v>2.2000000000000002</v>
      </c>
      <c r="O57" s="31">
        <f t="shared" si="5"/>
        <v>5.0000000000000001E-3</v>
      </c>
    </row>
    <row r="58" spans="1:15" x14ac:dyDescent="0.25">
      <c r="A58" s="31">
        <v>33</v>
      </c>
      <c r="B58" s="31">
        <v>33</v>
      </c>
      <c r="C58" s="31">
        <v>37</v>
      </c>
      <c r="D58" s="31">
        <v>440</v>
      </c>
      <c r="E58" s="31">
        <v>1.6260162601626018E-2</v>
      </c>
      <c r="F58" s="32">
        <v>370.75</v>
      </c>
      <c r="G58" s="33">
        <v>0.26455540412156214</v>
      </c>
      <c r="H58" s="31">
        <f t="shared" si="0"/>
        <v>0.8426136363636364</v>
      </c>
      <c r="I58" s="31">
        <f t="shared" si="6"/>
        <v>-8.2266429825674239E-2</v>
      </c>
      <c r="J58" s="31">
        <f t="shared" si="1"/>
        <v>0.46721742451215087</v>
      </c>
      <c r="K58" s="31">
        <f t="shared" si="2"/>
        <v>-0.11600130282226799</v>
      </c>
      <c r="L58" s="31">
        <f t="shared" si="3"/>
        <v>0.45382575463237185</v>
      </c>
      <c r="M58" s="31">
        <f t="shared" si="4"/>
        <v>-6.0141981591735616E-2</v>
      </c>
      <c r="N58" s="34">
        <v>0.2</v>
      </c>
      <c r="O58" s="31">
        <f t="shared" si="5"/>
        <v>4.5454545454545455E-4</v>
      </c>
    </row>
    <row r="59" spans="1:15" x14ac:dyDescent="0.25">
      <c r="A59" s="31">
        <v>33</v>
      </c>
      <c r="B59" s="31">
        <v>33</v>
      </c>
      <c r="C59" s="31">
        <v>60</v>
      </c>
      <c r="D59" s="31">
        <v>440</v>
      </c>
      <c r="E59" s="31">
        <v>0.10975609756097561</v>
      </c>
      <c r="F59" s="32">
        <v>370.75</v>
      </c>
      <c r="G59" s="33">
        <v>0.26455540412156214</v>
      </c>
      <c r="H59" s="31">
        <f t="shared" si="0"/>
        <v>0.8426136363636364</v>
      </c>
      <c r="I59" s="31">
        <f t="shared" si="6"/>
        <v>-0.20963719266942116</v>
      </c>
      <c r="J59" s="31">
        <f t="shared" si="1"/>
        <v>0.41697542452202674</v>
      </c>
      <c r="K59" s="31">
        <f t="shared" si="2"/>
        <v>-0.29728296369489671</v>
      </c>
      <c r="L59" s="31">
        <f t="shared" si="3"/>
        <v>0.38312524351810068</v>
      </c>
      <c r="M59" s="31">
        <f t="shared" si="4"/>
        <v>-3.1776064787324698E-2</v>
      </c>
      <c r="N59" s="34">
        <v>1.65</v>
      </c>
      <c r="O59" s="31">
        <f t="shared" si="5"/>
        <v>3.7499999999999999E-3</v>
      </c>
    </row>
    <row r="60" spans="1:15" x14ac:dyDescent="0.25">
      <c r="A60" s="31">
        <v>34</v>
      </c>
      <c r="B60" s="31">
        <v>34</v>
      </c>
      <c r="C60" s="31">
        <v>37</v>
      </c>
      <c r="D60" s="31">
        <v>440</v>
      </c>
      <c r="E60" s="31">
        <v>1.2195121951219513E-2</v>
      </c>
      <c r="F60" s="32">
        <v>368.75</v>
      </c>
      <c r="G60" s="33">
        <v>0.26462635661344996</v>
      </c>
      <c r="H60" s="31">
        <f t="shared" si="0"/>
        <v>0.83806818181818177</v>
      </c>
      <c r="I60" s="31">
        <f t="shared" si="6"/>
        <v>-7.354225141569555E-2</v>
      </c>
      <c r="J60" s="31">
        <f t="shared" si="1"/>
        <v>0.47068731165657096</v>
      </c>
      <c r="K60" s="31">
        <f t="shared" si="2"/>
        <v>-0.1027653438161454</v>
      </c>
      <c r="L60" s="31">
        <f t="shared" si="3"/>
        <v>0.45907460561259156</v>
      </c>
      <c r="M60" s="31">
        <f t="shared" si="4"/>
        <v>-6.4606546127681241E-2</v>
      </c>
      <c r="N60" s="34">
        <v>0.1</v>
      </c>
      <c r="O60" s="31">
        <f t="shared" si="5"/>
        <v>2.2727272727272727E-4</v>
      </c>
    </row>
    <row r="61" spans="1:15" x14ac:dyDescent="0.25">
      <c r="A61" s="31">
        <v>34</v>
      </c>
      <c r="B61" s="31">
        <v>34</v>
      </c>
      <c r="C61" s="31">
        <v>60</v>
      </c>
      <c r="D61" s="31">
        <v>440</v>
      </c>
      <c r="E61" s="31">
        <v>0.10569105691056911</v>
      </c>
      <c r="F61" s="32">
        <v>368.75</v>
      </c>
      <c r="G61" s="33">
        <v>0.26462635661344996</v>
      </c>
      <c r="H61" s="31">
        <f t="shared" si="0"/>
        <v>0.83806818181818177</v>
      </c>
      <c r="I61" s="31">
        <f t="shared" si="6"/>
        <v>-0.21248077713016261</v>
      </c>
      <c r="J61" s="31">
        <f t="shared" si="1"/>
        <v>0.415865986514318</v>
      </c>
      <c r="K61" s="31">
        <f t="shared" si="2"/>
        <v>-0.29851123174862115</v>
      </c>
      <c r="L61" s="31">
        <f t="shared" si="3"/>
        <v>0.38265650248919059</v>
      </c>
      <c r="M61" s="31">
        <f t="shared" si="4"/>
        <v>-3.4132451291111587E-2</v>
      </c>
      <c r="N61" s="34">
        <v>1.7</v>
      </c>
      <c r="O61" s="31">
        <f t="shared" si="5"/>
        <v>3.8636363636363634E-3</v>
      </c>
    </row>
    <row r="62" spans="1:15" x14ac:dyDescent="0.25">
      <c r="A62" s="31">
        <v>35</v>
      </c>
      <c r="B62" s="31">
        <v>35</v>
      </c>
      <c r="C62" s="31">
        <v>37</v>
      </c>
      <c r="D62" s="31">
        <v>440</v>
      </c>
      <c r="E62" s="31">
        <v>8.130081300813009E-3</v>
      </c>
      <c r="F62" s="32">
        <v>369.3</v>
      </c>
      <c r="G62" s="33">
        <v>0.26378432123731149</v>
      </c>
      <c r="H62" s="31">
        <f t="shared" si="0"/>
        <v>0.83931818181818185</v>
      </c>
      <c r="I62" s="31">
        <f t="shared" si="6"/>
        <v>-5.9778490575317991E-2</v>
      </c>
      <c r="J62" s="31">
        <f t="shared" si="1"/>
        <v>0.47616602848438916</v>
      </c>
      <c r="K62" s="31">
        <f t="shared" si="2"/>
        <v>-8.356312183142231E-2</v>
      </c>
      <c r="L62" s="31">
        <f t="shared" si="3"/>
        <v>0.46670189443019994</v>
      </c>
      <c r="M62" s="31">
        <f t="shared" si="4"/>
        <v>-6.704708915909785E-2</v>
      </c>
      <c r="N62" s="34">
        <v>0.1</v>
      </c>
      <c r="O62" s="31">
        <f t="shared" si="5"/>
        <v>2.2727272727272727E-4</v>
      </c>
    </row>
    <row r="63" spans="1:15" x14ac:dyDescent="0.25">
      <c r="A63" s="31">
        <v>35</v>
      </c>
      <c r="B63" s="31">
        <v>35</v>
      </c>
      <c r="C63" s="31">
        <v>60</v>
      </c>
      <c r="D63" s="31">
        <v>440</v>
      </c>
      <c r="E63" s="31">
        <v>0.1016260162601626</v>
      </c>
      <c r="F63" s="32">
        <v>369.3</v>
      </c>
      <c r="G63" s="33">
        <v>0.26378432123731149</v>
      </c>
      <c r="H63" s="31">
        <f t="shared" si="0"/>
        <v>0.83931818181818185</v>
      </c>
      <c r="I63" s="31">
        <f t="shared" si="6"/>
        <v>-0.20741777963293304</v>
      </c>
      <c r="J63" s="31">
        <f t="shared" si="1"/>
        <v>0.41784179918927722</v>
      </c>
      <c r="K63" s="31">
        <f t="shared" si="2"/>
        <v>-0.29150914987899745</v>
      </c>
      <c r="L63" s="31">
        <f t="shared" si="3"/>
        <v>0.38533097350622514</v>
      </c>
      <c r="M63" s="31">
        <f t="shared" si="4"/>
        <v>-3.4628754323043132E-2</v>
      </c>
      <c r="N63" s="34">
        <v>1.05</v>
      </c>
      <c r="O63" s="31">
        <f t="shared" si="5"/>
        <v>2.3863636363636366E-3</v>
      </c>
    </row>
    <row r="64" spans="1:15" x14ac:dyDescent="0.25">
      <c r="A64" s="31">
        <v>36</v>
      </c>
      <c r="B64" s="31">
        <v>36</v>
      </c>
      <c r="C64" s="31">
        <v>37</v>
      </c>
      <c r="D64" s="31">
        <v>440</v>
      </c>
      <c r="E64" s="31">
        <v>4.0650406504065045E-3</v>
      </c>
      <c r="F64" s="32">
        <v>364.45</v>
      </c>
      <c r="G64" s="33">
        <v>0.26378037531623411</v>
      </c>
      <c r="H64" s="31">
        <f t="shared" si="0"/>
        <v>0.8282954545454545</v>
      </c>
      <c r="I64" s="31">
        <f t="shared" si="6"/>
        <v>-4.5499954239228514E-2</v>
      </c>
      <c r="J64" s="31">
        <f t="shared" si="1"/>
        <v>0.48185440568706411</v>
      </c>
      <c r="K64" s="31">
        <f t="shared" si="2"/>
        <v>-6.2317976705702341E-2</v>
      </c>
      <c r="L64" s="31">
        <f t="shared" si="3"/>
        <v>0.47515480647947339</v>
      </c>
      <c r="M64" s="31">
        <f t="shared" si="4"/>
        <v>-7.6036992496176792E-2</v>
      </c>
      <c r="N64" s="34">
        <v>0.1</v>
      </c>
      <c r="O64" s="31">
        <f t="shared" si="5"/>
        <v>2.2727272727272727E-4</v>
      </c>
    </row>
    <row r="65" spans="1:15" x14ac:dyDescent="0.25">
      <c r="A65" s="31">
        <v>36</v>
      </c>
      <c r="B65" s="31">
        <v>36</v>
      </c>
      <c r="C65" s="31">
        <v>60</v>
      </c>
      <c r="D65" s="31">
        <v>440</v>
      </c>
      <c r="E65" s="31">
        <v>9.7560975609756101E-2</v>
      </c>
      <c r="F65" s="32">
        <v>364.45</v>
      </c>
      <c r="G65" s="33">
        <v>0.26378037531623411</v>
      </c>
      <c r="H65" s="31">
        <f t="shared" si="0"/>
        <v>0.8282954545454545</v>
      </c>
      <c r="I65" s="31">
        <f t="shared" si="6"/>
        <v>-0.21905172374923287</v>
      </c>
      <c r="J65" s="31">
        <f t="shared" si="1"/>
        <v>0.41330487815347255</v>
      </c>
      <c r="K65" s="31">
        <f t="shared" si="2"/>
        <v>-0.30144287080028226</v>
      </c>
      <c r="L65" s="31">
        <f t="shared" si="3"/>
        <v>0.38153840374256087</v>
      </c>
      <c r="M65" s="31">
        <f t="shared" si="4"/>
        <v>-3.9199851826576648E-2</v>
      </c>
      <c r="N65" s="34">
        <v>0.95</v>
      </c>
      <c r="O65" s="31">
        <f t="shared" si="5"/>
        <v>2.1590909090909091E-3</v>
      </c>
    </row>
    <row r="66" spans="1:15" x14ac:dyDescent="0.25">
      <c r="A66" s="31">
        <v>37</v>
      </c>
      <c r="B66" s="31">
        <v>37</v>
      </c>
      <c r="C66" s="31">
        <v>60</v>
      </c>
      <c r="D66" s="31">
        <v>440</v>
      </c>
      <c r="E66" s="31">
        <v>9.3495934959349589E-2</v>
      </c>
      <c r="F66" s="32">
        <v>358.5</v>
      </c>
      <c r="G66" s="33">
        <v>0.26332045411097621</v>
      </c>
      <c r="H66" s="31">
        <f t="shared" si="0"/>
        <v>0.81477272727272732</v>
      </c>
      <c r="I66" s="31">
        <f t="shared" si="6"/>
        <v>-0.23410590137933956</v>
      </c>
      <c r="J66" s="31">
        <f t="shared" si="1"/>
        <v>0.40745138229340744</v>
      </c>
      <c r="K66" s="31">
        <f t="shared" si="2"/>
        <v>-0.3146216730940315</v>
      </c>
      <c r="L66" s="31">
        <f t="shared" si="3"/>
        <v>0.37652446075804796</v>
      </c>
      <c r="M66" s="31">
        <f t="shared" si="4"/>
        <v>-4.4544186775805739E-2</v>
      </c>
      <c r="N66" s="34">
        <v>0.6</v>
      </c>
      <c r="O66" s="31">
        <f t="shared" si="5"/>
        <v>1.3636363636363635E-3</v>
      </c>
    </row>
    <row r="67" spans="1:15" x14ac:dyDescent="0.25">
      <c r="A67" s="31">
        <v>38</v>
      </c>
      <c r="B67" s="31">
        <v>38</v>
      </c>
      <c r="C67" s="31">
        <v>60</v>
      </c>
      <c r="D67" s="31">
        <v>440</v>
      </c>
      <c r="E67" s="31">
        <v>8.943089430894309E-2</v>
      </c>
      <c r="F67" s="32">
        <v>360.2</v>
      </c>
      <c r="G67" s="33">
        <v>0.26379308455634182</v>
      </c>
      <c r="H67" s="31">
        <f t="shared" ref="H67:H130" si="7">F67/D67</f>
        <v>0.81863636363636361</v>
      </c>
      <c r="I67" s="31">
        <f t="shared" ref="I67:I130" si="8">(LN(H67)+(G67^2/2)*E67)/G67*(E67^0.5)</f>
        <v>-0.22333394674916265</v>
      </c>
      <c r="J67" s="31">
        <f t="shared" ref="J67:J130" si="9">NORMSDIST(I67)</f>
        <v>0.41163780435636632</v>
      </c>
      <c r="K67" s="31">
        <f t="shared" ref="K67:K130" si="10">I67-(G67*E67^0.5)</f>
        <v>-0.30222126507305613</v>
      </c>
      <c r="L67" s="31">
        <f t="shared" ref="L67:L130" si="11">NORMSDIST(K67)</f>
        <v>0.38124169727707408</v>
      </c>
      <c r="M67" s="31">
        <f t="shared" ref="M67:M130" si="12">(H67*J67)-L67</f>
        <v>-4.4260021983521469E-2</v>
      </c>
      <c r="N67" s="34">
        <v>0.5</v>
      </c>
      <c r="O67" s="31">
        <f t="shared" ref="O67:O130" si="13">N67/D67</f>
        <v>1.1363636363636363E-3</v>
      </c>
    </row>
    <row r="68" spans="1:15" x14ac:dyDescent="0.25">
      <c r="A68" s="31">
        <v>39</v>
      </c>
      <c r="B68" s="31">
        <v>39</v>
      </c>
      <c r="C68" s="31">
        <v>60</v>
      </c>
      <c r="D68" s="31">
        <v>440</v>
      </c>
      <c r="E68" s="31">
        <v>8.5365853658536592E-2</v>
      </c>
      <c r="F68" s="32">
        <v>372.05</v>
      </c>
      <c r="G68" s="33">
        <v>0.2633336642130536</v>
      </c>
      <c r="H68" s="31">
        <f t="shared" si="7"/>
        <v>0.84556818181818183</v>
      </c>
      <c r="I68" s="31">
        <f t="shared" si="8"/>
        <v>-0.18283431745092671</v>
      </c>
      <c r="J68" s="31">
        <f t="shared" si="9"/>
        <v>0.42746401050826349</v>
      </c>
      <c r="K68" s="31">
        <f t="shared" si="10"/>
        <v>-0.25977366091461457</v>
      </c>
      <c r="L68" s="31">
        <f t="shared" si="11"/>
        <v>0.3975191845871574</v>
      </c>
      <c r="M68" s="31">
        <f t="shared" si="12"/>
        <v>-3.6069218428976868E-2</v>
      </c>
      <c r="N68" s="34">
        <v>0.65</v>
      </c>
      <c r="O68" s="31">
        <f t="shared" si="13"/>
        <v>1.4772727272727272E-3</v>
      </c>
    </row>
    <row r="69" spans="1:15" x14ac:dyDescent="0.25">
      <c r="A69" s="31">
        <v>40</v>
      </c>
      <c r="B69" s="31">
        <v>40</v>
      </c>
      <c r="C69" s="31">
        <v>60</v>
      </c>
      <c r="D69" s="31">
        <v>440</v>
      </c>
      <c r="E69" s="31">
        <v>8.1300813008130079E-2</v>
      </c>
      <c r="F69" s="32">
        <v>372.55</v>
      </c>
      <c r="G69" s="33">
        <v>0.26706110012767836</v>
      </c>
      <c r="H69" s="31">
        <f t="shared" si="7"/>
        <v>0.84670454545454543</v>
      </c>
      <c r="I69" s="31">
        <f t="shared" si="8"/>
        <v>-0.17456845479786903</v>
      </c>
      <c r="J69" s="31">
        <f t="shared" si="9"/>
        <v>0.43070936867238718</v>
      </c>
      <c r="K69" s="31">
        <f t="shared" si="10"/>
        <v>-0.25071638058538026</v>
      </c>
      <c r="L69" s="31">
        <f t="shared" si="11"/>
        <v>0.40101669761223707</v>
      </c>
      <c r="M69" s="31">
        <f t="shared" si="12"/>
        <v>-3.6333117387469249E-2</v>
      </c>
      <c r="N69" s="34">
        <v>0.75</v>
      </c>
      <c r="O69" s="31">
        <f t="shared" si="13"/>
        <v>1.7045454545454545E-3</v>
      </c>
    </row>
    <row r="70" spans="1:15" x14ac:dyDescent="0.25">
      <c r="A70" s="31">
        <v>41</v>
      </c>
      <c r="B70" s="31">
        <v>41</v>
      </c>
      <c r="C70" s="31">
        <v>60</v>
      </c>
      <c r="D70" s="31">
        <v>440</v>
      </c>
      <c r="E70" s="31">
        <v>7.7235772357723581E-2</v>
      </c>
      <c r="F70" s="32">
        <v>369.9</v>
      </c>
      <c r="G70" s="33">
        <v>0.26691346151931783</v>
      </c>
      <c r="H70" s="31">
        <f t="shared" si="7"/>
        <v>0.84068181818181809</v>
      </c>
      <c r="I70" s="31">
        <f t="shared" si="8"/>
        <v>-0.17782924970728051</v>
      </c>
      <c r="J70" s="31">
        <f t="shared" si="9"/>
        <v>0.42942853775356965</v>
      </c>
      <c r="K70" s="31">
        <f t="shared" si="10"/>
        <v>-0.25200803622584605</v>
      </c>
      <c r="L70" s="31">
        <f t="shared" si="11"/>
        <v>0.40051742611100466</v>
      </c>
      <c r="M70" s="31">
        <f t="shared" si="12"/>
        <v>-3.9504662213174224E-2</v>
      </c>
      <c r="N70" s="34">
        <v>0.7</v>
      </c>
      <c r="O70" s="31">
        <f t="shared" si="13"/>
        <v>1.5909090909090907E-3</v>
      </c>
    </row>
    <row r="71" spans="1:15" x14ac:dyDescent="0.25">
      <c r="A71" s="31">
        <v>42</v>
      </c>
      <c r="B71" s="31">
        <v>42</v>
      </c>
      <c r="C71" s="31">
        <v>60</v>
      </c>
      <c r="D71" s="31">
        <v>440</v>
      </c>
      <c r="E71" s="31">
        <v>7.3170731707317069E-2</v>
      </c>
      <c r="F71" s="32">
        <v>370.75</v>
      </c>
      <c r="G71" s="33">
        <v>0.26700168601298924</v>
      </c>
      <c r="H71" s="31">
        <f t="shared" si="7"/>
        <v>0.8426136363636364</v>
      </c>
      <c r="I71" s="31">
        <f t="shared" si="8"/>
        <v>-0.17084868041399937</v>
      </c>
      <c r="J71" s="31">
        <f t="shared" si="9"/>
        <v>0.43217137516137283</v>
      </c>
      <c r="K71" s="31">
        <f t="shared" si="10"/>
        <v>-0.24307287421887552</v>
      </c>
      <c r="L71" s="31">
        <f t="shared" si="11"/>
        <v>0.40397447217527815</v>
      </c>
      <c r="M71" s="31">
        <f t="shared" si="12"/>
        <v>-3.9820978218280456E-2</v>
      </c>
      <c r="N71" s="34">
        <v>0.55000000000000004</v>
      </c>
      <c r="O71" s="31">
        <f t="shared" si="13"/>
        <v>1.25E-3</v>
      </c>
    </row>
    <row r="72" spans="1:15" x14ac:dyDescent="0.25">
      <c r="A72" s="31">
        <v>43</v>
      </c>
      <c r="B72" s="31">
        <v>43</v>
      </c>
      <c r="C72" s="31">
        <v>60</v>
      </c>
      <c r="D72" s="31">
        <v>440</v>
      </c>
      <c r="E72" s="31">
        <v>6.910569105691057E-2</v>
      </c>
      <c r="F72" s="32">
        <v>352.05</v>
      </c>
      <c r="G72" s="33">
        <v>0.26173400318240786</v>
      </c>
      <c r="H72" s="31">
        <f t="shared" si="7"/>
        <v>0.80011363636363642</v>
      </c>
      <c r="I72" s="31">
        <f t="shared" si="8"/>
        <v>-0.22160020144078943</v>
      </c>
      <c r="J72" s="31">
        <f t="shared" si="9"/>
        <v>0.41231256283255546</v>
      </c>
      <c r="K72" s="31">
        <f t="shared" si="10"/>
        <v>-0.29040473496898767</v>
      </c>
      <c r="L72" s="31">
        <f t="shared" si="11"/>
        <v>0.38575331086777909</v>
      </c>
      <c r="M72" s="31">
        <f t="shared" si="12"/>
        <v>-5.5856406901412803E-2</v>
      </c>
      <c r="N72" s="34">
        <v>0.35</v>
      </c>
      <c r="O72" s="31">
        <f t="shared" si="13"/>
        <v>7.9545454545454537E-4</v>
      </c>
    </row>
    <row r="73" spans="1:15" x14ac:dyDescent="0.25">
      <c r="A73" s="31">
        <v>44</v>
      </c>
      <c r="B73" s="31">
        <v>44</v>
      </c>
      <c r="C73" s="31">
        <v>60</v>
      </c>
      <c r="D73" s="31">
        <v>440</v>
      </c>
      <c r="E73" s="31">
        <v>6.5040650406504072E-2</v>
      </c>
      <c r="F73" s="32">
        <v>346.5</v>
      </c>
      <c r="G73" s="33">
        <v>0.27020732879075254</v>
      </c>
      <c r="H73" s="31">
        <f t="shared" si="7"/>
        <v>0.78749999999999998</v>
      </c>
      <c r="I73" s="31">
        <f t="shared" si="8"/>
        <v>-0.2232331339994032</v>
      </c>
      <c r="J73" s="31">
        <f t="shared" si="9"/>
        <v>0.41167703266048294</v>
      </c>
      <c r="K73" s="31">
        <f t="shared" si="10"/>
        <v>-0.29214429421381627</v>
      </c>
      <c r="L73" s="31">
        <f t="shared" si="11"/>
        <v>0.38508815062212715</v>
      </c>
      <c r="M73" s="31">
        <f t="shared" si="12"/>
        <v>-6.089248740199682E-2</v>
      </c>
      <c r="N73" s="34">
        <v>0.35</v>
      </c>
      <c r="O73" s="31">
        <f t="shared" si="13"/>
        <v>7.9545454545454537E-4</v>
      </c>
    </row>
    <row r="74" spans="1:15" x14ac:dyDescent="0.25">
      <c r="A74" s="31">
        <v>45</v>
      </c>
      <c r="B74" s="31">
        <v>45</v>
      </c>
      <c r="C74" s="31">
        <v>60</v>
      </c>
      <c r="D74" s="31">
        <v>440</v>
      </c>
      <c r="E74" s="31">
        <v>6.097560975609756E-2</v>
      </c>
      <c r="F74" s="32">
        <v>347.8</v>
      </c>
      <c r="G74" s="33">
        <v>0.27041163175575278</v>
      </c>
      <c r="H74" s="31">
        <f t="shared" si="7"/>
        <v>0.79045454545454552</v>
      </c>
      <c r="I74" s="31">
        <f t="shared" si="8"/>
        <v>-0.21269405587340987</v>
      </c>
      <c r="J74" s="31">
        <f t="shared" si="9"/>
        <v>0.41578280170722731</v>
      </c>
      <c r="K74" s="31">
        <f t="shared" si="10"/>
        <v>-0.27946744886427666</v>
      </c>
      <c r="L74" s="31">
        <f t="shared" si="11"/>
        <v>0.3899430576331388</v>
      </c>
      <c r="M74" s="31">
        <f t="shared" si="12"/>
        <v>-6.1285652101835009E-2</v>
      </c>
      <c r="N74" s="34">
        <v>0.25</v>
      </c>
      <c r="O74" s="31">
        <f t="shared" si="13"/>
        <v>5.6818181818181815E-4</v>
      </c>
    </row>
    <row r="75" spans="1:15" x14ac:dyDescent="0.25">
      <c r="A75" s="31">
        <v>46</v>
      </c>
      <c r="B75" s="31">
        <v>46</v>
      </c>
      <c r="C75" s="31">
        <v>60</v>
      </c>
      <c r="D75" s="31">
        <v>440</v>
      </c>
      <c r="E75" s="31">
        <v>5.6910569105691054E-2</v>
      </c>
      <c r="F75" s="32">
        <v>345.15</v>
      </c>
      <c r="G75" s="33">
        <v>0.26983964285639633</v>
      </c>
      <c r="H75" s="31">
        <f t="shared" si="7"/>
        <v>0.78443181818181817</v>
      </c>
      <c r="I75" s="31">
        <f t="shared" si="8"/>
        <v>-0.21281858513504642</v>
      </c>
      <c r="J75" s="31">
        <f t="shared" si="9"/>
        <v>0.41573423347973881</v>
      </c>
      <c r="K75" s="31">
        <f t="shared" si="10"/>
        <v>-0.27719135812505635</v>
      </c>
      <c r="L75" s="31">
        <f t="shared" si="11"/>
        <v>0.39081658748285514</v>
      </c>
      <c r="M75" s="31">
        <f t="shared" si="12"/>
        <v>-6.4701426833919107E-2</v>
      </c>
      <c r="N75" s="34">
        <v>0.35</v>
      </c>
      <c r="O75" s="31">
        <f t="shared" si="13"/>
        <v>7.9545454545454537E-4</v>
      </c>
    </row>
    <row r="76" spans="1:15" x14ac:dyDescent="0.25">
      <c r="A76" s="31">
        <v>47</v>
      </c>
      <c r="B76" s="31">
        <v>47</v>
      </c>
      <c r="C76" s="31">
        <v>60</v>
      </c>
      <c r="D76" s="31">
        <v>440</v>
      </c>
      <c r="E76" s="31">
        <v>5.2845528455284556E-2</v>
      </c>
      <c r="F76" s="32">
        <v>341.5</v>
      </c>
      <c r="G76" s="33">
        <v>0.26955256809831057</v>
      </c>
      <c r="H76" s="31">
        <f t="shared" si="7"/>
        <v>0.77613636363636362</v>
      </c>
      <c r="I76" s="31">
        <f t="shared" si="8"/>
        <v>-0.2144919924603618</v>
      </c>
      <c r="J76" s="31">
        <f t="shared" si="9"/>
        <v>0.41508170537831662</v>
      </c>
      <c r="K76" s="31">
        <f t="shared" si="10"/>
        <v>-0.27645715545667005</v>
      </c>
      <c r="L76" s="31">
        <f t="shared" si="11"/>
        <v>0.39109848137100001</v>
      </c>
      <c r="M76" s="31">
        <f t="shared" si="12"/>
        <v>-6.893847594669289E-2</v>
      </c>
      <c r="N76" s="34">
        <v>0.25</v>
      </c>
      <c r="O76" s="31">
        <f t="shared" si="13"/>
        <v>5.6818181818181815E-4</v>
      </c>
    </row>
    <row r="77" spans="1:15" x14ac:dyDescent="0.25">
      <c r="A77" s="31">
        <v>48</v>
      </c>
      <c r="B77" s="31">
        <v>48</v>
      </c>
      <c r="C77" s="31">
        <v>60</v>
      </c>
      <c r="D77" s="31">
        <v>440</v>
      </c>
      <c r="E77" s="31">
        <v>4.878048780487805E-2</v>
      </c>
      <c r="F77" s="32">
        <v>352.6</v>
      </c>
      <c r="G77" s="33">
        <v>0.26970593082278699</v>
      </c>
      <c r="H77" s="31">
        <f t="shared" si="7"/>
        <v>0.80136363636363639</v>
      </c>
      <c r="I77" s="31">
        <f t="shared" si="8"/>
        <v>-0.17988542084618886</v>
      </c>
      <c r="J77" s="31">
        <f t="shared" si="9"/>
        <v>0.42862126048798155</v>
      </c>
      <c r="K77" s="31">
        <f t="shared" si="10"/>
        <v>-0.23945349591058357</v>
      </c>
      <c r="L77" s="31">
        <f t="shared" si="11"/>
        <v>0.4053769762497394</v>
      </c>
      <c r="M77" s="31">
        <f t="shared" si="12"/>
        <v>-6.1895484322325056E-2</v>
      </c>
      <c r="N77" s="34">
        <v>0.2</v>
      </c>
      <c r="O77" s="31">
        <f t="shared" si="13"/>
        <v>4.5454545454545455E-4</v>
      </c>
    </row>
    <row r="78" spans="1:15" x14ac:dyDescent="0.25">
      <c r="A78" s="31">
        <v>49</v>
      </c>
      <c r="B78" s="31">
        <v>49</v>
      </c>
      <c r="C78" s="31">
        <v>60</v>
      </c>
      <c r="D78" s="31">
        <v>440</v>
      </c>
      <c r="E78" s="31">
        <v>4.4715447154471545E-2</v>
      </c>
      <c r="F78" s="32">
        <v>353.15</v>
      </c>
      <c r="G78" s="33">
        <v>0.27358437788602502</v>
      </c>
      <c r="H78" s="31">
        <f t="shared" si="7"/>
        <v>0.80261363636363636</v>
      </c>
      <c r="I78" s="31">
        <f t="shared" si="8"/>
        <v>-0.16865877477756538</v>
      </c>
      <c r="J78" s="31">
        <f t="shared" si="9"/>
        <v>0.4330325235569924</v>
      </c>
      <c r="K78" s="31">
        <f t="shared" si="10"/>
        <v>-0.22651100207678135</v>
      </c>
      <c r="L78" s="31">
        <f t="shared" si="11"/>
        <v>0.41040200158286155</v>
      </c>
      <c r="M78" s="31">
        <f t="shared" si="12"/>
        <v>-6.2844193187061859E-2</v>
      </c>
      <c r="N78" s="34">
        <v>0.15</v>
      </c>
      <c r="O78" s="31">
        <f t="shared" si="13"/>
        <v>3.4090909090909088E-4</v>
      </c>
    </row>
    <row r="79" spans="1:15" x14ac:dyDescent="0.25">
      <c r="A79" s="31">
        <v>50</v>
      </c>
      <c r="B79" s="31">
        <v>50</v>
      </c>
      <c r="C79" s="31">
        <v>60</v>
      </c>
      <c r="D79" s="31">
        <v>440</v>
      </c>
      <c r="E79" s="31">
        <v>4.065040650406504E-2</v>
      </c>
      <c r="F79" s="32">
        <v>354.05</v>
      </c>
      <c r="G79" s="33">
        <v>0.26923740067021962</v>
      </c>
      <c r="H79" s="31">
        <f t="shared" si="7"/>
        <v>0.80465909090909093</v>
      </c>
      <c r="I79" s="31">
        <f t="shared" si="8"/>
        <v>-0.16165000856600698</v>
      </c>
      <c r="J79" s="31">
        <f t="shared" si="9"/>
        <v>0.43579073701080151</v>
      </c>
      <c r="K79" s="31">
        <f t="shared" si="10"/>
        <v>-0.21593350780303963</v>
      </c>
      <c r="L79" s="31">
        <f t="shared" si="11"/>
        <v>0.41451978886789675</v>
      </c>
      <c r="M79" s="31">
        <f t="shared" si="12"/>
        <v>-6.385681059818249E-2</v>
      </c>
      <c r="N79" s="34">
        <v>0.15</v>
      </c>
      <c r="O79" s="31">
        <f t="shared" si="13"/>
        <v>3.4090909090909088E-4</v>
      </c>
    </row>
    <row r="80" spans="1:15" x14ac:dyDescent="0.25">
      <c r="A80" s="31">
        <v>52</v>
      </c>
      <c r="B80" s="31">
        <v>52</v>
      </c>
      <c r="C80" s="31">
        <v>60</v>
      </c>
      <c r="D80" s="31">
        <v>440</v>
      </c>
      <c r="E80" s="31">
        <v>3.2520325203252036E-2</v>
      </c>
      <c r="F80" s="32">
        <v>339.75</v>
      </c>
      <c r="G80" s="33">
        <v>0.26381941266345577</v>
      </c>
      <c r="H80" s="31">
        <f t="shared" si="7"/>
        <v>0.77215909090909096</v>
      </c>
      <c r="I80" s="31">
        <f t="shared" si="8"/>
        <v>-0.17596846006392847</v>
      </c>
      <c r="J80" s="31">
        <f t="shared" si="9"/>
        <v>0.43015936049361048</v>
      </c>
      <c r="K80" s="31">
        <f t="shared" si="10"/>
        <v>-0.2235440507508154</v>
      </c>
      <c r="L80" s="31">
        <f t="shared" si="11"/>
        <v>0.41155605142833307</v>
      </c>
      <c r="M80" s="31">
        <f t="shared" si="12"/>
        <v>-7.940459068355088E-2</v>
      </c>
      <c r="N80" s="34">
        <v>0.15</v>
      </c>
      <c r="O80" s="31">
        <f t="shared" si="13"/>
        <v>3.4090909090909088E-4</v>
      </c>
    </row>
    <row r="81" spans="1:15" x14ac:dyDescent="0.25">
      <c r="A81" s="31">
        <v>53</v>
      </c>
      <c r="B81" s="31">
        <v>53</v>
      </c>
      <c r="C81" s="31">
        <v>60</v>
      </c>
      <c r="D81" s="31">
        <v>440</v>
      </c>
      <c r="E81" s="31">
        <v>2.8455284552845527E-2</v>
      </c>
      <c r="F81" s="32">
        <v>335.7</v>
      </c>
      <c r="G81" s="33">
        <v>0.26889909796794287</v>
      </c>
      <c r="H81" s="31">
        <f t="shared" si="7"/>
        <v>0.76295454545454544</v>
      </c>
      <c r="I81" s="31">
        <f t="shared" si="8"/>
        <v>-0.16908151108937367</v>
      </c>
      <c r="J81" s="31">
        <f t="shared" si="9"/>
        <v>0.43286626377692128</v>
      </c>
      <c r="K81" s="31">
        <f t="shared" si="10"/>
        <v>-0.21444127775292254</v>
      </c>
      <c r="L81" s="31">
        <f t="shared" si="11"/>
        <v>0.41510147762860305</v>
      </c>
      <c r="M81" s="31">
        <f t="shared" si="12"/>
        <v>-8.4844194106074688E-2</v>
      </c>
      <c r="N81" s="34">
        <v>0.1</v>
      </c>
      <c r="O81" s="31">
        <f t="shared" si="13"/>
        <v>2.2727272727272727E-4</v>
      </c>
    </row>
    <row r="82" spans="1:15" x14ac:dyDescent="0.25">
      <c r="A82" s="31">
        <v>54</v>
      </c>
      <c r="B82" s="31">
        <v>54</v>
      </c>
      <c r="C82" s="31">
        <v>60</v>
      </c>
      <c r="D82" s="31">
        <v>440</v>
      </c>
      <c r="E82" s="31">
        <v>2.4390243902439025E-2</v>
      </c>
      <c r="F82" s="32">
        <v>338.8</v>
      </c>
      <c r="G82" s="33">
        <v>0.26898686988094161</v>
      </c>
      <c r="H82" s="31">
        <f t="shared" si="7"/>
        <v>0.77</v>
      </c>
      <c r="I82" s="31">
        <f t="shared" si="8"/>
        <v>-0.15123606659629057</v>
      </c>
      <c r="J82" s="31">
        <f t="shared" si="9"/>
        <v>0.4398947502304571</v>
      </c>
      <c r="K82" s="31">
        <f t="shared" si="10"/>
        <v>-0.19324475796423821</v>
      </c>
      <c r="L82" s="31">
        <f t="shared" si="11"/>
        <v>0.42338364375461907</v>
      </c>
      <c r="M82" s="31">
        <f t="shared" si="12"/>
        <v>-8.4664686077167095E-2</v>
      </c>
      <c r="N82" s="34">
        <v>0.1</v>
      </c>
      <c r="O82" s="31">
        <f t="shared" si="13"/>
        <v>2.2727272727272727E-4</v>
      </c>
    </row>
    <row r="83" spans="1:15" x14ac:dyDescent="0.25">
      <c r="A83" s="31">
        <v>55</v>
      </c>
      <c r="B83" s="31">
        <v>55</v>
      </c>
      <c r="C83" s="31">
        <v>60</v>
      </c>
      <c r="D83" s="31">
        <v>440</v>
      </c>
      <c r="E83" s="31">
        <v>2.032520325203252E-2</v>
      </c>
      <c r="F83" s="32">
        <v>333.85</v>
      </c>
      <c r="G83" s="33">
        <v>0.26123176200161147</v>
      </c>
      <c r="H83" s="31">
        <f t="shared" si="7"/>
        <v>0.75875000000000004</v>
      </c>
      <c r="I83" s="31">
        <f t="shared" si="8"/>
        <v>-0.15029298850166234</v>
      </c>
      <c r="J83" s="31">
        <f t="shared" si="9"/>
        <v>0.44026673226299917</v>
      </c>
      <c r="K83" s="31">
        <f t="shared" si="10"/>
        <v>-0.18753588313650296</v>
      </c>
      <c r="L83" s="31">
        <f t="shared" si="11"/>
        <v>0.425620246028514</v>
      </c>
      <c r="M83" s="31">
        <f t="shared" si="12"/>
        <v>-9.156786292396335E-2</v>
      </c>
      <c r="N83" s="34">
        <v>0.1</v>
      </c>
      <c r="O83" s="31">
        <f t="shared" si="13"/>
        <v>2.2727272727272727E-4</v>
      </c>
    </row>
    <row r="84" spans="1:15" x14ac:dyDescent="0.25">
      <c r="A84" s="31">
        <v>56</v>
      </c>
      <c r="B84" s="31">
        <v>56</v>
      </c>
      <c r="C84" s="31">
        <v>60</v>
      </c>
      <c r="D84" s="31">
        <v>440</v>
      </c>
      <c r="E84" s="31">
        <v>1.6260162601626018E-2</v>
      </c>
      <c r="F84" s="32">
        <v>338.2</v>
      </c>
      <c r="G84" s="33">
        <v>0.26044707681203505</v>
      </c>
      <c r="H84" s="31">
        <f t="shared" si="7"/>
        <v>0.76863636363636356</v>
      </c>
      <c r="I84" s="31">
        <f t="shared" si="8"/>
        <v>-0.12856246778049699</v>
      </c>
      <c r="J84" s="31">
        <f t="shared" si="9"/>
        <v>0.44885193307687721</v>
      </c>
      <c r="K84" s="31">
        <f t="shared" si="10"/>
        <v>-0.16177346601265141</v>
      </c>
      <c r="L84" s="31">
        <f t="shared" si="11"/>
        <v>0.43574212441557847</v>
      </c>
      <c r="M84" s="31">
        <f t="shared" si="12"/>
        <v>-9.0738206764215179E-2</v>
      </c>
      <c r="N84" s="34">
        <v>0.05</v>
      </c>
      <c r="O84" s="31">
        <f t="shared" si="13"/>
        <v>1.1363636363636364E-4</v>
      </c>
    </row>
    <row r="85" spans="1:15" x14ac:dyDescent="0.25">
      <c r="A85" s="31">
        <v>57</v>
      </c>
      <c r="B85" s="31">
        <v>57</v>
      </c>
      <c r="C85" s="31">
        <v>60</v>
      </c>
      <c r="D85" s="31">
        <v>440</v>
      </c>
      <c r="E85" s="31">
        <v>1.2195121951219513E-2</v>
      </c>
      <c r="F85" s="32">
        <v>330.85</v>
      </c>
      <c r="G85" s="33">
        <v>0.26125682609444867</v>
      </c>
      <c r="H85" s="31">
        <f t="shared" si="7"/>
        <v>0.7519318181818182</v>
      </c>
      <c r="I85" s="31">
        <f t="shared" si="8"/>
        <v>-0.12033802577284826</v>
      </c>
      <c r="J85" s="31">
        <f t="shared" si="9"/>
        <v>0.45210769137762885</v>
      </c>
      <c r="K85" s="31">
        <f t="shared" si="10"/>
        <v>-0.14918901577592902</v>
      </c>
      <c r="L85" s="31">
        <f t="shared" si="11"/>
        <v>0.44070224356810722</v>
      </c>
      <c r="M85" s="31">
        <f t="shared" si="12"/>
        <v>-0.10074808517654243</v>
      </c>
      <c r="N85" s="34">
        <v>0.05</v>
      </c>
      <c r="O85" s="31">
        <f t="shared" si="13"/>
        <v>1.1363636363636364E-4</v>
      </c>
    </row>
    <row r="86" spans="1:15" x14ac:dyDescent="0.25">
      <c r="A86" s="31">
        <v>58</v>
      </c>
      <c r="B86" s="31">
        <v>58</v>
      </c>
      <c r="C86" s="31">
        <v>60</v>
      </c>
      <c r="D86" s="31">
        <v>440</v>
      </c>
      <c r="E86" s="31">
        <v>8.130081300813009E-3</v>
      </c>
      <c r="F86" s="32">
        <v>332.35</v>
      </c>
      <c r="G86" s="33">
        <v>0.26278404319903703</v>
      </c>
      <c r="H86" s="31">
        <f t="shared" si="7"/>
        <v>0.75534090909090912</v>
      </c>
      <c r="I86" s="31">
        <f t="shared" si="8"/>
        <v>-9.6178919156645296E-2</v>
      </c>
      <c r="J86" s="31">
        <f t="shared" si="9"/>
        <v>0.46168923663113881</v>
      </c>
      <c r="K86" s="31">
        <f t="shared" si="10"/>
        <v>-0.11987335837941594</v>
      </c>
      <c r="L86" s="31">
        <f t="shared" si="11"/>
        <v>0.45229173460032929</v>
      </c>
      <c r="M86" s="31">
        <f t="shared" si="12"/>
        <v>-0.10355896688587701</v>
      </c>
      <c r="N86" s="34">
        <v>0.1</v>
      </c>
      <c r="O86" s="31">
        <f t="shared" si="13"/>
        <v>2.2727272727272727E-4</v>
      </c>
    </row>
    <row r="87" spans="1:15" x14ac:dyDescent="0.25">
      <c r="A87" s="31">
        <v>59</v>
      </c>
      <c r="B87" s="31">
        <v>59</v>
      </c>
      <c r="C87" s="31">
        <v>60</v>
      </c>
      <c r="D87" s="31">
        <v>440</v>
      </c>
      <c r="E87" s="31">
        <v>4.0650406504065045E-3</v>
      </c>
      <c r="F87" s="32">
        <v>331.15</v>
      </c>
      <c r="G87" s="33">
        <v>0.26274215207392576</v>
      </c>
      <c r="H87" s="31">
        <f t="shared" si="7"/>
        <v>0.75261363636363632</v>
      </c>
      <c r="I87" s="31">
        <f t="shared" si="8"/>
        <v>-6.8931434624792093E-2</v>
      </c>
      <c r="J87" s="31">
        <f t="shared" si="9"/>
        <v>0.47252209840425258</v>
      </c>
      <c r="K87" s="31">
        <f t="shared" si="10"/>
        <v>-8.5683262395040233E-2</v>
      </c>
      <c r="L87" s="31">
        <f t="shared" si="11"/>
        <v>0.46585910393216456</v>
      </c>
      <c r="M87" s="31">
        <f t="shared" si="12"/>
        <v>-0.11023252918996401</v>
      </c>
      <c r="N87" s="34">
        <v>0.1</v>
      </c>
      <c r="O87" s="31">
        <f t="shared" si="13"/>
        <v>2.2727272727272727E-4</v>
      </c>
    </row>
    <row r="88" spans="1:15" x14ac:dyDescent="0.25">
      <c r="A88" s="31">
        <v>61</v>
      </c>
      <c r="B88" s="31">
        <v>1</v>
      </c>
      <c r="C88" s="31">
        <v>19</v>
      </c>
      <c r="D88" s="31">
        <v>400</v>
      </c>
      <c r="E88" s="31">
        <v>7.3170731707317069E-2</v>
      </c>
      <c r="F88" s="31">
        <v>339.15</v>
      </c>
      <c r="G88" s="33">
        <v>0.26220300999008606</v>
      </c>
      <c r="H88" s="31">
        <f t="shared" si="7"/>
        <v>0.84787499999999993</v>
      </c>
      <c r="I88" s="31">
        <f t="shared" si="8"/>
        <v>-0.16764961711992202</v>
      </c>
      <c r="J88" s="31">
        <f t="shared" si="9"/>
        <v>0.43342946738054283</v>
      </c>
      <c r="K88" s="31">
        <f t="shared" si="10"/>
        <v>-0.23857576478786061</v>
      </c>
      <c r="L88" s="31">
        <f t="shared" si="11"/>
        <v>0.40571727970946436</v>
      </c>
      <c r="M88" s="31">
        <f t="shared" si="12"/>
        <v>-3.8223270054186631E-2</v>
      </c>
      <c r="N88" s="35">
        <v>0.8</v>
      </c>
      <c r="O88" s="31">
        <f t="shared" si="13"/>
        <v>2E-3</v>
      </c>
    </row>
    <row r="89" spans="1:15" x14ac:dyDescent="0.25">
      <c r="A89" s="31">
        <v>61</v>
      </c>
      <c r="B89" s="31">
        <v>1</v>
      </c>
      <c r="C89" s="31">
        <v>43</v>
      </c>
      <c r="D89" s="31">
        <v>400</v>
      </c>
      <c r="E89" s="31">
        <v>0.17073170731707318</v>
      </c>
      <c r="F89" s="31">
        <v>339.15</v>
      </c>
      <c r="G89" s="33">
        <v>0.26220300999008606</v>
      </c>
      <c r="H89" s="31">
        <f t="shared" si="7"/>
        <v>0.84787499999999993</v>
      </c>
      <c r="I89" s="31">
        <f t="shared" si="8"/>
        <v>-0.25080406997641308</v>
      </c>
      <c r="J89" s="31">
        <f t="shared" si="9"/>
        <v>0.40098279737391795</v>
      </c>
      <c r="K89" s="31">
        <f t="shared" si="10"/>
        <v>-0.35914555012306115</v>
      </c>
      <c r="L89" s="31">
        <f t="shared" si="11"/>
        <v>0.35974310375645702</v>
      </c>
      <c r="M89" s="31">
        <f t="shared" si="12"/>
        <v>-1.9759814433046363E-2</v>
      </c>
      <c r="N89" s="35">
        <v>3</v>
      </c>
      <c r="O89" s="31">
        <f t="shared" si="13"/>
        <v>7.4999999999999997E-3</v>
      </c>
    </row>
    <row r="90" spans="1:15" x14ac:dyDescent="0.25">
      <c r="A90" s="31">
        <v>62</v>
      </c>
      <c r="B90" s="31">
        <v>2</v>
      </c>
      <c r="C90" s="31">
        <v>19</v>
      </c>
      <c r="D90" s="31">
        <v>400</v>
      </c>
      <c r="E90" s="31">
        <v>6.910569105691057E-2</v>
      </c>
      <c r="F90" s="31">
        <v>343.1</v>
      </c>
      <c r="G90" s="33">
        <v>0.26755837124029125</v>
      </c>
      <c r="H90" s="31">
        <f t="shared" si="7"/>
        <v>0.85775000000000001</v>
      </c>
      <c r="I90" s="31">
        <f t="shared" si="8"/>
        <v>-0.14832907020990474</v>
      </c>
      <c r="J90" s="31">
        <f t="shared" si="9"/>
        <v>0.44104153719962874</v>
      </c>
      <c r="K90" s="31">
        <f t="shared" si="10"/>
        <v>-0.21866471136052346</v>
      </c>
      <c r="L90" s="31">
        <f t="shared" si="11"/>
        <v>0.41345561999363162</v>
      </c>
      <c r="M90" s="31">
        <f t="shared" si="12"/>
        <v>-3.5152241460650047E-2</v>
      </c>
      <c r="N90" s="35">
        <v>0.75</v>
      </c>
      <c r="O90" s="31">
        <f t="shared" si="13"/>
        <v>1.8749999999999999E-3</v>
      </c>
    </row>
    <row r="91" spans="1:15" x14ac:dyDescent="0.25">
      <c r="A91" s="31">
        <v>62</v>
      </c>
      <c r="B91" s="31">
        <v>2</v>
      </c>
      <c r="C91" s="31">
        <v>43</v>
      </c>
      <c r="D91" s="31">
        <v>400</v>
      </c>
      <c r="E91" s="31">
        <v>0.16666666666666666</v>
      </c>
      <c r="F91" s="31">
        <v>343.1</v>
      </c>
      <c r="G91" s="33">
        <v>0.26755837124029125</v>
      </c>
      <c r="H91" s="31">
        <f t="shared" si="7"/>
        <v>0.85775000000000001</v>
      </c>
      <c r="I91" s="31">
        <f t="shared" si="8"/>
        <v>-0.22502462596777464</v>
      </c>
      <c r="J91" s="31">
        <f t="shared" si="9"/>
        <v>0.41098005837571711</v>
      </c>
      <c r="K91" s="31">
        <f t="shared" si="10"/>
        <v>-0.33425487362591916</v>
      </c>
      <c r="L91" s="31">
        <f t="shared" si="11"/>
        <v>0.36909361979004451</v>
      </c>
      <c r="M91" s="31">
        <f t="shared" si="12"/>
        <v>-1.6575474718273142E-2</v>
      </c>
      <c r="N91" s="35">
        <v>4.4000000000000004</v>
      </c>
      <c r="O91" s="31">
        <f t="shared" si="13"/>
        <v>1.1000000000000001E-2</v>
      </c>
    </row>
    <row r="92" spans="1:15" x14ac:dyDescent="0.25">
      <c r="A92" s="31">
        <v>63</v>
      </c>
      <c r="B92" s="31">
        <v>3</v>
      </c>
      <c r="C92" s="31">
        <v>19</v>
      </c>
      <c r="D92" s="31">
        <v>400</v>
      </c>
      <c r="E92" s="31">
        <v>6.5040650406504072E-2</v>
      </c>
      <c r="F92" s="31">
        <v>355.6</v>
      </c>
      <c r="G92" s="33">
        <v>0.2681648847611855</v>
      </c>
      <c r="H92" s="31">
        <f t="shared" si="7"/>
        <v>0.88900000000000001</v>
      </c>
      <c r="I92" s="31">
        <f t="shared" si="8"/>
        <v>-0.10967130516211727</v>
      </c>
      <c r="J92" s="31">
        <f t="shared" si="9"/>
        <v>0.45633502913674107</v>
      </c>
      <c r="K92" s="31">
        <f t="shared" si="10"/>
        <v>-0.17806157947613549</v>
      </c>
      <c r="L92" s="31">
        <f t="shared" si="11"/>
        <v>0.42933730746447407</v>
      </c>
      <c r="M92" s="31">
        <f t="shared" si="12"/>
        <v>-2.3655466561911254E-2</v>
      </c>
      <c r="N92" s="35">
        <v>1.45</v>
      </c>
      <c r="O92" s="31">
        <f t="shared" si="13"/>
        <v>3.6249999999999998E-3</v>
      </c>
    </row>
    <row r="93" spans="1:15" x14ac:dyDescent="0.25">
      <c r="A93" s="31">
        <v>63</v>
      </c>
      <c r="B93" s="31">
        <v>3</v>
      </c>
      <c r="C93" s="31">
        <v>43</v>
      </c>
      <c r="D93" s="31">
        <v>400</v>
      </c>
      <c r="E93" s="31">
        <v>0.16260162601626016</v>
      </c>
      <c r="F93" s="31">
        <v>355.6</v>
      </c>
      <c r="G93" s="33">
        <v>0.2681648847611855</v>
      </c>
      <c r="H93" s="31">
        <f t="shared" si="7"/>
        <v>0.88900000000000001</v>
      </c>
      <c r="I93" s="31">
        <f t="shared" si="8"/>
        <v>-0.16813070458573851</v>
      </c>
      <c r="J93" s="31">
        <f t="shared" si="9"/>
        <v>0.43324022720099298</v>
      </c>
      <c r="K93" s="31">
        <f t="shared" si="10"/>
        <v>-0.27626522290374206</v>
      </c>
      <c r="L93" s="31">
        <f t="shared" si="11"/>
        <v>0.39117218247180752</v>
      </c>
      <c r="M93" s="31">
        <f t="shared" si="12"/>
        <v>-6.0216204901247794E-3</v>
      </c>
      <c r="N93" s="35">
        <v>6.5</v>
      </c>
      <c r="O93" s="31">
        <f t="shared" si="13"/>
        <v>1.6250000000000001E-2</v>
      </c>
    </row>
    <row r="94" spans="1:15" x14ac:dyDescent="0.25">
      <c r="A94" s="31">
        <v>64</v>
      </c>
      <c r="B94" s="31">
        <v>4</v>
      </c>
      <c r="C94" s="31">
        <v>19</v>
      </c>
      <c r="D94" s="31">
        <v>400</v>
      </c>
      <c r="E94" s="31">
        <v>6.097560975609756E-2</v>
      </c>
      <c r="F94" s="31">
        <v>362.2</v>
      </c>
      <c r="G94" s="33">
        <v>0.26824862504417862</v>
      </c>
      <c r="H94" s="31">
        <f t="shared" si="7"/>
        <v>0.90549999999999997</v>
      </c>
      <c r="I94" s="31">
        <f t="shared" si="8"/>
        <v>-8.9360235686756093E-2</v>
      </c>
      <c r="J94" s="31">
        <f t="shared" si="9"/>
        <v>0.46439781216264892</v>
      </c>
      <c r="K94" s="31">
        <f t="shared" si="10"/>
        <v>-0.15559951224092949</v>
      </c>
      <c r="L94" s="31">
        <f t="shared" si="11"/>
        <v>0.43817435471745431</v>
      </c>
      <c r="M94" s="31">
        <f t="shared" si="12"/>
        <v>-1.7662135804175749E-2</v>
      </c>
      <c r="N94" s="35">
        <v>2.1</v>
      </c>
      <c r="O94" s="31">
        <f t="shared" si="13"/>
        <v>5.2500000000000003E-3</v>
      </c>
    </row>
    <row r="95" spans="1:15" x14ac:dyDescent="0.25">
      <c r="A95" s="31">
        <v>64</v>
      </c>
      <c r="B95" s="31">
        <v>4</v>
      </c>
      <c r="C95" s="31">
        <v>43</v>
      </c>
      <c r="D95" s="31">
        <v>400</v>
      </c>
      <c r="E95" s="31">
        <v>0.15853658536585366</v>
      </c>
      <c r="F95" s="31">
        <v>362.2</v>
      </c>
      <c r="G95" s="33">
        <v>0.26824862504417862</v>
      </c>
      <c r="H95" s="31">
        <f t="shared" si="7"/>
        <v>0.90549999999999997</v>
      </c>
      <c r="I95" s="31">
        <f t="shared" si="8"/>
        <v>-0.13887892250481729</v>
      </c>
      <c r="J95" s="31">
        <f t="shared" si="9"/>
        <v>0.44477291347469289</v>
      </c>
      <c r="K95" s="31">
        <f t="shared" si="10"/>
        <v>-0.24568654663293227</v>
      </c>
      <c r="L95" s="31">
        <f t="shared" si="11"/>
        <v>0.40296244364213052</v>
      </c>
      <c r="M95" s="31">
        <f t="shared" si="12"/>
        <v>-2.2057049079610147E-4</v>
      </c>
      <c r="N95" s="35">
        <v>8.5</v>
      </c>
      <c r="O95" s="31">
        <f t="shared" si="13"/>
        <v>2.1250000000000002E-2</v>
      </c>
    </row>
    <row r="96" spans="1:15" x14ac:dyDescent="0.25">
      <c r="A96" s="31">
        <v>65</v>
      </c>
      <c r="B96" s="31">
        <v>5</v>
      </c>
      <c r="C96" s="31">
        <v>19</v>
      </c>
      <c r="D96" s="31">
        <v>400</v>
      </c>
      <c r="E96" s="31">
        <v>5.6910569105691054E-2</v>
      </c>
      <c r="F96" s="31">
        <v>364.1</v>
      </c>
      <c r="G96" s="33">
        <v>0.268306698646603</v>
      </c>
      <c r="H96" s="31">
        <f t="shared" si="7"/>
        <v>0.91025</v>
      </c>
      <c r="I96" s="31">
        <f t="shared" si="8"/>
        <v>-8.178882128562194E-2</v>
      </c>
      <c r="J96" s="31">
        <f t="shared" si="9"/>
        <v>0.46740732280627906</v>
      </c>
      <c r="K96" s="31">
        <f t="shared" si="10"/>
        <v>-0.1457958960832581</v>
      </c>
      <c r="L96" s="31">
        <f t="shared" si="11"/>
        <v>0.44204125786878301</v>
      </c>
      <c r="M96" s="31">
        <f t="shared" si="12"/>
        <v>-1.6583742284367486E-2</v>
      </c>
      <c r="N96" s="35">
        <v>2</v>
      </c>
      <c r="O96" s="31">
        <f t="shared" si="13"/>
        <v>5.0000000000000001E-3</v>
      </c>
    </row>
    <row r="97" spans="1:15" x14ac:dyDescent="0.25">
      <c r="A97" s="31">
        <v>65</v>
      </c>
      <c r="B97" s="31">
        <v>5</v>
      </c>
      <c r="C97" s="31">
        <v>43</v>
      </c>
      <c r="D97" s="31">
        <v>400</v>
      </c>
      <c r="E97" s="31">
        <v>0.15447154471544716</v>
      </c>
      <c r="F97" s="31">
        <v>364.1</v>
      </c>
      <c r="G97" s="33">
        <v>0.268306698646603</v>
      </c>
      <c r="H97" s="31">
        <f t="shared" si="7"/>
        <v>0.91025</v>
      </c>
      <c r="I97" s="31">
        <f t="shared" si="8"/>
        <v>-0.12960380330536891</v>
      </c>
      <c r="J97" s="31">
        <f t="shared" si="9"/>
        <v>0.4484399470138124</v>
      </c>
      <c r="K97" s="31">
        <f t="shared" si="10"/>
        <v>-0.23505603139187098</v>
      </c>
      <c r="L97" s="31">
        <f t="shared" si="11"/>
        <v>0.40708262224880509</v>
      </c>
      <c r="M97" s="31">
        <f t="shared" si="12"/>
        <v>1.1098395205176304E-3</v>
      </c>
      <c r="N97" s="35">
        <v>9.1</v>
      </c>
      <c r="O97" s="31">
        <f t="shared" si="13"/>
        <v>2.2749999999999999E-2</v>
      </c>
    </row>
    <row r="98" spans="1:15" x14ac:dyDescent="0.25">
      <c r="A98" s="31">
        <v>66</v>
      </c>
      <c r="B98" s="31">
        <v>6</v>
      </c>
      <c r="C98" s="31">
        <v>19</v>
      </c>
      <c r="D98" s="31">
        <v>400</v>
      </c>
      <c r="E98" s="31">
        <v>5.2845528455284556E-2</v>
      </c>
      <c r="F98" s="31">
        <v>358.3</v>
      </c>
      <c r="G98" s="33">
        <v>0.2684598836283103</v>
      </c>
      <c r="H98" s="31">
        <f t="shared" si="7"/>
        <v>0.89575000000000005</v>
      </c>
      <c r="I98" s="31">
        <f t="shared" si="8"/>
        <v>-9.2642507666136867E-2</v>
      </c>
      <c r="J98" s="31">
        <f t="shared" si="9"/>
        <v>0.46309378635291648</v>
      </c>
      <c r="K98" s="31">
        <f t="shared" si="10"/>
        <v>-0.15435648265943414</v>
      </c>
      <c r="L98" s="31">
        <f t="shared" si="11"/>
        <v>0.43866433208620254</v>
      </c>
      <c r="M98" s="31">
        <f t="shared" si="12"/>
        <v>-2.384807296057756E-2</v>
      </c>
      <c r="N98" s="35">
        <v>1.3</v>
      </c>
      <c r="O98" s="31">
        <f t="shared" si="13"/>
        <v>3.2500000000000003E-3</v>
      </c>
    </row>
    <row r="99" spans="1:15" x14ac:dyDescent="0.25">
      <c r="A99" s="31">
        <v>66</v>
      </c>
      <c r="B99" s="31">
        <v>6</v>
      </c>
      <c r="C99" s="31">
        <v>43</v>
      </c>
      <c r="D99" s="31">
        <v>400</v>
      </c>
      <c r="E99" s="31">
        <v>0.15040650406504066</v>
      </c>
      <c r="F99" s="31">
        <v>358.3</v>
      </c>
      <c r="G99" s="33">
        <v>0.2684598836283103</v>
      </c>
      <c r="H99" s="31">
        <f t="shared" si="7"/>
        <v>0.89575000000000005</v>
      </c>
      <c r="I99" s="31">
        <f t="shared" si="8"/>
        <v>-0.15121421231125456</v>
      </c>
      <c r="J99" s="31">
        <f t="shared" si="9"/>
        <v>0.43990336970357136</v>
      </c>
      <c r="K99" s="31">
        <f t="shared" si="10"/>
        <v>-0.25532906909877362</v>
      </c>
      <c r="L99" s="31">
        <f t="shared" si="11"/>
        <v>0.39923447496065378</v>
      </c>
      <c r="M99" s="31">
        <f t="shared" si="12"/>
        <v>-5.1910315486797254E-3</v>
      </c>
      <c r="N99" s="35">
        <v>6.5</v>
      </c>
      <c r="O99" s="31">
        <f t="shared" si="13"/>
        <v>1.6250000000000001E-2</v>
      </c>
    </row>
    <row r="100" spans="1:15" x14ac:dyDescent="0.25">
      <c r="A100" s="31">
        <v>67</v>
      </c>
      <c r="B100" s="31">
        <v>7</v>
      </c>
      <c r="C100" s="31">
        <v>19</v>
      </c>
      <c r="D100" s="31">
        <v>400</v>
      </c>
      <c r="E100" s="31">
        <v>4.878048780487805E-2</v>
      </c>
      <c r="F100" s="31">
        <v>353.25</v>
      </c>
      <c r="G100" s="33">
        <v>0.2691737668088085</v>
      </c>
      <c r="H100" s="31">
        <f t="shared" si="7"/>
        <v>0.88312500000000005</v>
      </c>
      <c r="I100" s="31">
        <f t="shared" si="8"/>
        <v>-0.10053148163140464</v>
      </c>
      <c r="J100" s="31">
        <f t="shared" si="9"/>
        <v>0.45996119535169372</v>
      </c>
      <c r="K100" s="31">
        <f t="shared" si="10"/>
        <v>-0.15998202132742784</v>
      </c>
      <c r="L100" s="31">
        <f t="shared" si="11"/>
        <v>0.43644761834906087</v>
      </c>
      <c r="M100" s="31">
        <f t="shared" si="12"/>
        <v>-3.024438770409632E-2</v>
      </c>
      <c r="N100" s="35">
        <v>0.95</v>
      </c>
      <c r="O100" s="31">
        <f t="shared" si="13"/>
        <v>2.3749999999999999E-3</v>
      </c>
    </row>
    <row r="101" spans="1:15" x14ac:dyDescent="0.25">
      <c r="A101" s="31">
        <v>67</v>
      </c>
      <c r="B101" s="31">
        <v>7</v>
      </c>
      <c r="C101" s="31">
        <v>43</v>
      </c>
      <c r="D101" s="31">
        <v>400</v>
      </c>
      <c r="E101" s="31">
        <v>0.14634146341463414</v>
      </c>
      <c r="F101" s="31">
        <v>353.25</v>
      </c>
      <c r="G101" s="33">
        <v>0.2691737668088085</v>
      </c>
      <c r="H101" s="31">
        <f t="shared" si="7"/>
        <v>0.88312500000000005</v>
      </c>
      <c r="I101" s="31">
        <f t="shared" si="8"/>
        <v>-0.1691026410047505</v>
      </c>
      <c r="J101" s="31">
        <f t="shared" si="9"/>
        <v>0.4328579538133227</v>
      </c>
      <c r="K101" s="31">
        <f t="shared" si="10"/>
        <v>-0.2720739962956531</v>
      </c>
      <c r="L101" s="31">
        <f t="shared" si="11"/>
        <v>0.39278256176988929</v>
      </c>
      <c r="M101" s="31">
        <f t="shared" si="12"/>
        <v>-1.0514881308498647E-2</v>
      </c>
      <c r="N101" s="35">
        <v>5.2</v>
      </c>
      <c r="O101" s="31">
        <f t="shared" si="13"/>
        <v>1.3000000000000001E-2</v>
      </c>
    </row>
    <row r="102" spans="1:15" x14ac:dyDescent="0.25">
      <c r="A102" s="31">
        <v>68</v>
      </c>
      <c r="B102" s="31">
        <v>8</v>
      </c>
      <c r="C102" s="31">
        <v>19</v>
      </c>
      <c r="D102" s="31">
        <v>400</v>
      </c>
      <c r="E102" s="31">
        <v>4.4715447154471545E-2</v>
      </c>
      <c r="F102" s="31">
        <v>355.8</v>
      </c>
      <c r="G102" s="33">
        <v>0.26973505484032129</v>
      </c>
      <c r="H102" s="31">
        <f t="shared" si="7"/>
        <v>0.88950000000000007</v>
      </c>
      <c r="I102" s="31">
        <f t="shared" si="8"/>
        <v>-9.0522626152559529E-2</v>
      </c>
      <c r="J102" s="31">
        <f t="shared" si="9"/>
        <v>0.46393595734669507</v>
      </c>
      <c r="K102" s="31">
        <f t="shared" si="10"/>
        <v>-0.14756087454878075</v>
      </c>
      <c r="L102" s="31">
        <f t="shared" si="11"/>
        <v>0.44134466728956934</v>
      </c>
      <c r="M102" s="31">
        <f t="shared" si="12"/>
        <v>-2.8673633229684026E-2</v>
      </c>
      <c r="N102" s="35">
        <v>0.85</v>
      </c>
      <c r="O102" s="31">
        <f t="shared" si="13"/>
        <v>2.1250000000000002E-3</v>
      </c>
    </row>
    <row r="103" spans="1:15" x14ac:dyDescent="0.25">
      <c r="A103" s="31">
        <v>68</v>
      </c>
      <c r="B103" s="31">
        <v>8</v>
      </c>
      <c r="C103" s="31">
        <v>43</v>
      </c>
      <c r="D103" s="31">
        <v>400</v>
      </c>
      <c r="E103" s="31">
        <v>0.14227642276422764</v>
      </c>
      <c r="F103" s="31">
        <v>355.8</v>
      </c>
      <c r="G103" s="33">
        <v>0.26973505484032129</v>
      </c>
      <c r="H103" s="31">
        <f t="shared" si="7"/>
        <v>0.88950000000000007</v>
      </c>
      <c r="I103" s="31">
        <f t="shared" si="8"/>
        <v>-0.15650804222347708</v>
      </c>
      <c r="J103" s="31">
        <f t="shared" si="9"/>
        <v>0.43781629029110058</v>
      </c>
      <c r="K103" s="31">
        <f t="shared" si="10"/>
        <v>-0.2582508830722724</v>
      </c>
      <c r="L103" s="31">
        <f t="shared" si="11"/>
        <v>0.39810664518245592</v>
      </c>
      <c r="M103" s="31">
        <f t="shared" si="12"/>
        <v>-8.6690549685219387E-3</v>
      </c>
      <c r="N103" s="35">
        <v>5.3</v>
      </c>
      <c r="O103" s="31">
        <f t="shared" si="13"/>
        <v>1.325E-2</v>
      </c>
    </row>
    <row r="104" spans="1:15" x14ac:dyDescent="0.25">
      <c r="A104" s="31">
        <v>69</v>
      </c>
      <c r="B104" s="31">
        <v>9</v>
      </c>
      <c r="C104" s="31">
        <v>19</v>
      </c>
      <c r="D104" s="31">
        <v>400</v>
      </c>
      <c r="E104" s="31">
        <v>4.065040650406504E-2</v>
      </c>
      <c r="F104" s="31">
        <v>358.4</v>
      </c>
      <c r="G104" s="33">
        <v>0.26997096032661416</v>
      </c>
      <c r="H104" s="31">
        <f t="shared" si="7"/>
        <v>0.89599999999999991</v>
      </c>
      <c r="I104" s="31">
        <f t="shared" si="8"/>
        <v>-8.090550608746154E-2</v>
      </c>
      <c r="J104" s="31">
        <f t="shared" si="9"/>
        <v>0.46775855054934284</v>
      </c>
      <c r="K104" s="31">
        <f t="shared" si="10"/>
        <v>-0.13533690522602751</v>
      </c>
      <c r="L104" s="31">
        <f t="shared" si="11"/>
        <v>0.44617275366659093</v>
      </c>
      <c r="M104" s="31">
        <f t="shared" si="12"/>
        <v>-2.7061092374379758E-2</v>
      </c>
      <c r="N104" s="35">
        <v>0.85</v>
      </c>
      <c r="O104" s="31">
        <f t="shared" si="13"/>
        <v>2.1250000000000002E-3</v>
      </c>
    </row>
    <row r="105" spans="1:15" x14ac:dyDescent="0.25">
      <c r="A105" s="31">
        <v>69</v>
      </c>
      <c r="B105" s="31">
        <v>9</v>
      </c>
      <c r="C105" s="31">
        <v>43</v>
      </c>
      <c r="D105" s="31">
        <v>400</v>
      </c>
      <c r="E105" s="31">
        <v>0.13821138211382114</v>
      </c>
      <c r="F105" s="31">
        <v>358.4</v>
      </c>
      <c r="G105" s="33">
        <v>0.26997096032661416</v>
      </c>
      <c r="H105" s="31">
        <f t="shared" si="7"/>
        <v>0.89599999999999991</v>
      </c>
      <c r="I105" s="31">
        <f t="shared" si="8"/>
        <v>-0.14428645322086384</v>
      </c>
      <c r="J105" s="31">
        <f t="shared" si="9"/>
        <v>0.44263713756762385</v>
      </c>
      <c r="K105" s="31">
        <f t="shared" si="10"/>
        <v>-0.24465299406699642</v>
      </c>
      <c r="L105" s="31">
        <f t="shared" si="11"/>
        <v>0.40336256366397016</v>
      </c>
      <c r="M105" s="31">
        <f t="shared" si="12"/>
        <v>-6.7596884033792604E-3</v>
      </c>
      <c r="N105" s="35">
        <v>5.55</v>
      </c>
      <c r="O105" s="31">
        <f t="shared" si="13"/>
        <v>1.3875E-2</v>
      </c>
    </row>
    <row r="106" spans="1:15" x14ac:dyDescent="0.25">
      <c r="A106" s="31">
        <v>70</v>
      </c>
      <c r="B106" s="31">
        <v>10</v>
      </c>
      <c r="C106" s="31">
        <v>19</v>
      </c>
      <c r="D106" s="31">
        <v>400</v>
      </c>
      <c r="E106" s="31">
        <v>3.6585365853658534E-2</v>
      </c>
      <c r="F106" s="31">
        <v>357.05</v>
      </c>
      <c r="G106" s="33">
        <v>0.26904843302024384</v>
      </c>
      <c r="H106" s="31">
        <f t="shared" si="7"/>
        <v>0.892625</v>
      </c>
      <c r="I106" s="31">
        <f t="shared" si="8"/>
        <v>-7.9811584759827539E-2</v>
      </c>
      <c r="J106" s="31">
        <f t="shared" si="9"/>
        <v>0.46819355520650791</v>
      </c>
      <c r="K106" s="31">
        <f t="shared" si="10"/>
        <v>-0.13127328943379418</v>
      </c>
      <c r="L106" s="31">
        <f t="shared" si="11"/>
        <v>0.44777956043040712</v>
      </c>
      <c r="M106" s="31">
        <f t="shared" si="12"/>
        <v>-2.9858288214198003E-2</v>
      </c>
      <c r="N106" s="35">
        <v>0.65</v>
      </c>
      <c r="O106" s="31">
        <f t="shared" si="13"/>
        <v>1.6250000000000001E-3</v>
      </c>
    </row>
    <row r="107" spans="1:15" x14ac:dyDescent="0.25">
      <c r="A107" s="31">
        <v>70</v>
      </c>
      <c r="B107" s="31">
        <v>10</v>
      </c>
      <c r="C107" s="31">
        <v>43</v>
      </c>
      <c r="D107" s="31">
        <v>400</v>
      </c>
      <c r="E107" s="31">
        <v>0.13414634146341464</v>
      </c>
      <c r="F107" s="31">
        <v>357.05</v>
      </c>
      <c r="G107" s="33">
        <v>0.26904843302024384</v>
      </c>
      <c r="H107" s="31">
        <f t="shared" si="7"/>
        <v>0.892625</v>
      </c>
      <c r="I107" s="31">
        <f t="shared" si="8"/>
        <v>-0.14802063917618041</v>
      </c>
      <c r="J107" s="31">
        <f t="shared" si="9"/>
        <v>0.44116323997854967</v>
      </c>
      <c r="K107" s="31">
        <f t="shared" si="10"/>
        <v>-0.24656230130859383</v>
      </c>
      <c r="L107" s="31">
        <f t="shared" si="11"/>
        <v>0.40262349153454613</v>
      </c>
      <c r="M107" s="31">
        <f t="shared" si="12"/>
        <v>-8.8301544486932282E-3</v>
      </c>
      <c r="N107" s="35">
        <v>5.2</v>
      </c>
      <c r="O107" s="31">
        <f t="shared" si="13"/>
        <v>1.3000000000000001E-2</v>
      </c>
    </row>
    <row r="108" spans="1:15" x14ac:dyDescent="0.25">
      <c r="A108" s="31">
        <v>71</v>
      </c>
      <c r="B108" s="31">
        <v>11</v>
      </c>
      <c r="C108" s="31">
        <v>19</v>
      </c>
      <c r="D108" s="31">
        <v>400</v>
      </c>
      <c r="E108" s="31">
        <v>3.2520325203252036E-2</v>
      </c>
      <c r="F108" s="31">
        <v>339.15</v>
      </c>
      <c r="G108" s="33">
        <v>0.26850613451758382</v>
      </c>
      <c r="H108" s="31">
        <f t="shared" si="7"/>
        <v>0.84787499999999993</v>
      </c>
      <c r="I108" s="31">
        <f t="shared" si="8"/>
        <v>-0.11004468596438972</v>
      </c>
      <c r="J108" s="31">
        <f t="shared" si="9"/>
        <v>0.45618696790918101</v>
      </c>
      <c r="K108" s="31">
        <f t="shared" si="10"/>
        <v>-0.15846545160767656</v>
      </c>
      <c r="L108" s="31">
        <f t="shared" si="11"/>
        <v>0.43704502113813298</v>
      </c>
      <c r="M108" s="31">
        <f t="shared" si="12"/>
        <v>-5.0255495722136168E-2</v>
      </c>
      <c r="N108" s="35">
        <v>0.35</v>
      </c>
      <c r="O108" s="31">
        <f t="shared" si="13"/>
        <v>8.7499999999999991E-4</v>
      </c>
    </row>
    <row r="109" spans="1:15" x14ac:dyDescent="0.25">
      <c r="A109" s="31">
        <v>71</v>
      </c>
      <c r="B109" s="31">
        <v>11</v>
      </c>
      <c r="C109" s="31">
        <v>43</v>
      </c>
      <c r="D109" s="31">
        <v>400</v>
      </c>
      <c r="E109" s="31">
        <v>0.13008130081300814</v>
      </c>
      <c r="F109" s="31">
        <v>339.15</v>
      </c>
      <c r="G109" s="33">
        <v>0.26850613451758382</v>
      </c>
      <c r="H109" s="31">
        <f t="shared" si="7"/>
        <v>0.84787499999999993</v>
      </c>
      <c r="I109" s="31">
        <f t="shared" si="8"/>
        <v>-0.21536539479284902</v>
      </c>
      <c r="J109" s="31">
        <f t="shared" si="9"/>
        <v>0.41474122395179619</v>
      </c>
      <c r="K109" s="31">
        <f t="shared" si="10"/>
        <v>-0.31220692607942269</v>
      </c>
      <c r="L109" s="31">
        <f t="shared" si="11"/>
        <v>0.37744163437963574</v>
      </c>
      <c r="M109" s="31">
        <f t="shared" si="12"/>
        <v>-2.5792919121506552E-2</v>
      </c>
      <c r="N109" s="35">
        <v>2.65</v>
      </c>
      <c r="O109" s="31">
        <f t="shared" si="13"/>
        <v>6.6249999999999998E-3</v>
      </c>
    </row>
    <row r="110" spans="1:15" x14ac:dyDescent="0.25">
      <c r="A110" s="31">
        <v>71</v>
      </c>
      <c r="B110" s="31">
        <v>11</v>
      </c>
      <c r="C110" s="31">
        <v>63</v>
      </c>
      <c r="D110" s="31">
        <v>400</v>
      </c>
      <c r="E110" s="31">
        <v>0.21138211382113822</v>
      </c>
      <c r="F110" s="31">
        <v>339.15</v>
      </c>
      <c r="G110" s="33">
        <v>0.26850613451758382</v>
      </c>
      <c r="H110" s="31">
        <f t="shared" si="7"/>
        <v>0.84787499999999993</v>
      </c>
      <c r="I110" s="31">
        <f t="shared" si="8"/>
        <v>-0.26951982690078041</v>
      </c>
      <c r="J110" s="31">
        <f t="shared" si="9"/>
        <v>0.39376484343078766</v>
      </c>
      <c r="K110" s="31">
        <f t="shared" si="10"/>
        <v>-0.3929690413398918</v>
      </c>
      <c r="L110" s="31">
        <f t="shared" si="11"/>
        <v>0.3471711736005928</v>
      </c>
      <c r="M110" s="31">
        <f t="shared" si="12"/>
        <v>-1.3307806976713743E-2</v>
      </c>
      <c r="N110" s="35">
        <v>6.75</v>
      </c>
      <c r="O110" s="31">
        <f t="shared" si="13"/>
        <v>1.6875000000000001E-2</v>
      </c>
    </row>
    <row r="111" spans="1:15" x14ac:dyDescent="0.25">
      <c r="A111" s="31">
        <v>72</v>
      </c>
      <c r="B111" s="31">
        <v>12</v>
      </c>
      <c r="C111" s="31">
        <v>19</v>
      </c>
      <c r="D111" s="31">
        <v>400</v>
      </c>
      <c r="E111" s="31">
        <v>2.8455284552845527E-2</v>
      </c>
      <c r="F111" s="31">
        <v>336.45</v>
      </c>
      <c r="G111" s="33">
        <v>0.27697617098177857</v>
      </c>
      <c r="H111" s="31">
        <f t="shared" si="7"/>
        <v>0.84112500000000001</v>
      </c>
      <c r="I111" s="31">
        <f t="shared" si="8"/>
        <v>-0.1047066668589533</v>
      </c>
      <c r="J111" s="31">
        <f t="shared" si="9"/>
        <v>0.45830428582861715</v>
      </c>
      <c r="K111" s="31">
        <f t="shared" si="10"/>
        <v>-0.15142893027314472</v>
      </c>
      <c r="L111" s="31">
        <f t="shared" si="11"/>
        <v>0.43981868476899882</v>
      </c>
      <c r="M111" s="31">
        <f t="shared" si="12"/>
        <v>-5.4327492351403217E-2</v>
      </c>
      <c r="N111" s="35">
        <v>0.25</v>
      </c>
      <c r="O111" s="31">
        <f t="shared" si="13"/>
        <v>6.2500000000000001E-4</v>
      </c>
    </row>
    <row r="112" spans="1:15" x14ac:dyDescent="0.25">
      <c r="A112" s="31">
        <v>72</v>
      </c>
      <c r="B112" s="31">
        <v>12</v>
      </c>
      <c r="C112" s="31">
        <v>43</v>
      </c>
      <c r="D112" s="31">
        <v>400</v>
      </c>
      <c r="E112" s="31">
        <v>0.12601626016260162</v>
      </c>
      <c r="F112" s="31">
        <v>336.45</v>
      </c>
      <c r="G112" s="33">
        <v>0.27697617098177857</v>
      </c>
      <c r="H112" s="31">
        <f t="shared" si="7"/>
        <v>0.84112500000000001</v>
      </c>
      <c r="I112" s="31">
        <f t="shared" si="8"/>
        <v>-0.21555025235427083</v>
      </c>
      <c r="J112" s="31">
        <f t="shared" si="9"/>
        <v>0.41466916849766522</v>
      </c>
      <c r="K112" s="31">
        <f t="shared" si="10"/>
        <v>-0.31387338351946642</v>
      </c>
      <c r="L112" s="31">
        <f t="shared" si="11"/>
        <v>0.37680860321633303</v>
      </c>
      <c r="M112" s="31">
        <f t="shared" si="12"/>
        <v>-2.8019998863734352E-2</v>
      </c>
      <c r="N112" s="35">
        <v>2.2000000000000002</v>
      </c>
      <c r="O112" s="31">
        <f t="shared" si="13"/>
        <v>5.5000000000000005E-3</v>
      </c>
    </row>
    <row r="113" spans="1:15" x14ac:dyDescent="0.25">
      <c r="A113" s="31">
        <v>73</v>
      </c>
      <c r="B113" s="31">
        <v>13</v>
      </c>
      <c r="C113" s="31">
        <v>19</v>
      </c>
      <c r="D113" s="31">
        <v>400</v>
      </c>
      <c r="E113" s="31">
        <v>2.4390243902439025E-2</v>
      </c>
      <c r="F113" s="31">
        <v>334.8</v>
      </c>
      <c r="G113" s="33">
        <v>0.27378001496300103</v>
      </c>
      <c r="H113" s="31">
        <f t="shared" si="7"/>
        <v>0.83700000000000008</v>
      </c>
      <c r="I113" s="31">
        <f t="shared" si="8"/>
        <v>-0.10097679735811885</v>
      </c>
      <c r="J113" s="31">
        <f t="shared" si="9"/>
        <v>0.45978443952161324</v>
      </c>
      <c r="K113" s="31">
        <f t="shared" si="10"/>
        <v>-0.14373405222480956</v>
      </c>
      <c r="L113" s="31">
        <f t="shared" si="11"/>
        <v>0.44285524030029555</v>
      </c>
      <c r="M113" s="31">
        <f t="shared" si="12"/>
        <v>-5.8015664420705215E-2</v>
      </c>
      <c r="N113" s="35">
        <v>0.15</v>
      </c>
      <c r="O113" s="31">
        <f t="shared" si="13"/>
        <v>3.7500000000000001E-4</v>
      </c>
    </row>
    <row r="114" spans="1:15" x14ac:dyDescent="0.25">
      <c r="A114" s="31">
        <v>73</v>
      </c>
      <c r="B114" s="31">
        <v>13</v>
      </c>
      <c r="C114" s="31">
        <v>43</v>
      </c>
      <c r="D114" s="31">
        <v>400</v>
      </c>
      <c r="E114" s="31">
        <v>0.12195121951219512</v>
      </c>
      <c r="F114" s="31">
        <v>334.8</v>
      </c>
      <c r="G114" s="33">
        <v>0.27378001496300103</v>
      </c>
      <c r="H114" s="31">
        <f t="shared" si="7"/>
        <v>0.83700000000000008</v>
      </c>
      <c r="I114" s="31">
        <f t="shared" si="8"/>
        <v>-0.22112717190086734</v>
      </c>
      <c r="J114" s="31">
        <f t="shared" si="9"/>
        <v>0.41249670688699269</v>
      </c>
      <c r="K114" s="31">
        <f t="shared" si="10"/>
        <v>-0.31673530031407149</v>
      </c>
      <c r="L114" s="31">
        <f t="shared" si="11"/>
        <v>0.3757222305108574</v>
      </c>
      <c r="M114" s="31">
        <f t="shared" si="12"/>
        <v>-3.0462486846444481E-2</v>
      </c>
      <c r="N114" s="35">
        <v>2.0499999999999998</v>
      </c>
      <c r="O114" s="31">
        <f t="shared" si="13"/>
        <v>5.1249999999999993E-3</v>
      </c>
    </row>
    <row r="115" spans="1:15" x14ac:dyDescent="0.25">
      <c r="A115" s="31">
        <v>74</v>
      </c>
      <c r="B115" s="31">
        <v>14</v>
      </c>
      <c r="C115" s="31">
        <v>19</v>
      </c>
      <c r="D115" s="31">
        <v>400</v>
      </c>
      <c r="E115" s="31">
        <v>2.032520325203252E-2</v>
      </c>
      <c r="F115" s="31">
        <v>334.25</v>
      </c>
      <c r="G115" s="33">
        <v>0.27352564667556217</v>
      </c>
      <c r="H115" s="31">
        <f t="shared" si="7"/>
        <v>0.83562499999999995</v>
      </c>
      <c r="I115" s="31">
        <f t="shared" si="8"/>
        <v>-9.3201596066871159E-2</v>
      </c>
      <c r="J115" s="31">
        <f t="shared" si="9"/>
        <v>0.46287170321619103</v>
      </c>
      <c r="K115" s="31">
        <f t="shared" si="10"/>
        <v>-0.13219718665283431</v>
      </c>
      <c r="L115" s="31">
        <f t="shared" si="11"/>
        <v>0.44741416315917459</v>
      </c>
      <c r="M115" s="31">
        <f t="shared" si="12"/>
        <v>-6.0626996159144964E-2</v>
      </c>
      <c r="N115" s="35">
        <v>0.15</v>
      </c>
      <c r="O115" s="31">
        <f t="shared" si="13"/>
        <v>3.7500000000000001E-4</v>
      </c>
    </row>
    <row r="116" spans="1:15" x14ac:dyDescent="0.25">
      <c r="A116" s="31">
        <v>74</v>
      </c>
      <c r="B116" s="31">
        <v>14</v>
      </c>
      <c r="C116" s="31">
        <v>43</v>
      </c>
      <c r="D116" s="31">
        <v>400</v>
      </c>
      <c r="E116" s="31">
        <v>0.11788617886178862</v>
      </c>
      <c r="F116" s="31">
        <v>334.25</v>
      </c>
      <c r="G116" s="33">
        <v>0.27352564667556217</v>
      </c>
      <c r="H116" s="31">
        <f t="shared" si="7"/>
        <v>0.83562499999999995</v>
      </c>
      <c r="I116" s="31">
        <f t="shared" si="8"/>
        <v>-0.21987800491163489</v>
      </c>
      <c r="J116" s="31">
        <f t="shared" si="9"/>
        <v>0.41298308333513795</v>
      </c>
      <c r="K116" s="31">
        <f t="shared" si="10"/>
        <v>-0.31379182335098244</v>
      </c>
      <c r="L116" s="31">
        <f t="shared" si="11"/>
        <v>0.37683957749149594</v>
      </c>
      <c r="M116" s="31">
        <f t="shared" si="12"/>
        <v>-3.1740588479571286E-2</v>
      </c>
      <c r="N116" s="35">
        <v>1.8</v>
      </c>
      <c r="O116" s="31">
        <f t="shared" si="13"/>
        <v>4.5000000000000005E-3</v>
      </c>
    </row>
    <row r="117" spans="1:15" x14ac:dyDescent="0.25">
      <c r="A117" s="31">
        <v>74</v>
      </c>
      <c r="B117" s="31">
        <v>14</v>
      </c>
      <c r="C117" s="31">
        <v>63</v>
      </c>
      <c r="D117" s="31">
        <v>400</v>
      </c>
      <c r="E117" s="31">
        <v>0.1991869918699187</v>
      </c>
      <c r="F117" s="31">
        <v>334.25</v>
      </c>
      <c r="G117" s="33">
        <v>0.27352564667556217</v>
      </c>
      <c r="H117" s="31">
        <f t="shared" si="7"/>
        <v>0.83562499999999995</v>
      </c>
      <c r="I117" s="31">
        <f t="shared" si="8"/>
        <v>-0.28084982433710498</v>
      </c>
      <c r="J117" s="31">
        <f t="shared" si="9"/>
        <v>0.3894127933031607</v>
      </c>
      <c r="K117" s="31">
        <f t="shared" si="10"/>
        <v>-0.40292533225925525</v>
      </c>
      <c r="L117" s="31">
        <f t="shared" si="11"/>
        <v>0.34350157745694732</v>
      </c>
      <c r="M117" s="31">
        <f t="shared" si="12"/>
        <v>-1.8098512052993676E-2</v>
      </c>
      <c r="N117" s="35">
        <v>3.1</v>
      </c>
      <c r="O117" s="31">
        <f t="shared" si="13"/>
        <v>7.7499999999999999E-3</v>
      </c>
    </row>
    <row r="118" spans="1:15" x14ac:dyDescent="0.25">
      <c r="A118" s="31">
        <v>75</v>
      </c>
      <c r="B118" s="31">
        <v>15</v>
      </c>
      <c r="C118" s="31">
        <v>19</v>
      </c>
      <c r="D118" s="31">
        <v>400</v>
      </c>
      <c r="E118" s="31">
        <v>1.6260162601626018E-2</v>
      </c>
      <c r="F118" s="31">
        <v>336</v>
      </c>
      <c r="G118" s="33">
        <v>0.27346368129361714</v>
      </c>
      <c r="H118" s="31">
        <f t="shared" si="7"/>
        <v>0.84</v>
      </c>
      <c r="I118" s="31">
        <f t="shared" si="8"/>
        <v>-8.1016989673482809E-2</v>
      </c>
      <c r="J118" s="31">
        <f t="shared" si="9"/>
        <v>0.46771422055709233</v>
      </c>
      <c r="K118" s="31">
        <f t="shared" si="10"/>
        <v>-0.11588780468575977</v>
      </c>
      <c r="L118" s="31">
        <f t="shared" si="11"/>
        <v>0.45387073051096766</v>
      </c>
      <c r="M118" s="31">
        <f t="shared" si="12"/>
        <v>-6.0990785243010104E-2</v>
      </c>
      <c r="N118" s="35">
        <v>0.15</v>
      </c>
      <c r="O118" s="31">
        <f t="shared" si="13"/>
        <v>3.7500000000000001E-4</v>
      </c>
    </row>
    <row r="119" spans="1:15" x14ac:dyDescent="0.25">
      <c r="A119" s="31">
        <v>75</v>
      </c>
      <c r="B119" s="31">
        <v>15</v>
      </c>
      <c r="C119" s="31">
        <v>43</v>
      </c>
      <c r="D119" s="31">
        <v>400</v>
      </c>
      <c r="E119" s="31">
        <v>0.11382113821138211</v>
      </c>
      <c r="F119" s="31">
        <v>336</v>
      </c>
      <c r="G119" s="33">
        <v>0.27346368129361714</v>
      </c>
      <c r="H119" s="31">
        <f t="shared" si="7"/>
        <v>0.84</v>
      </c>
      <c r="I119" s="31">
        <f t="shared" si="8"/>
        <v>-0.20985034301119068</v>
      </c>
      <c r="J119" s="31">
        <f t="shared" si="9"/>
        <v>0.4168922398593885</v>
      </c>
      <c r="K119" s="31">
        <f t="shared" si="10"/>
        <v>-0.30210984754781323</v>
      </c>
      <c r="L119" s="31">
        <f t="shared" si="11"/>
        <v>0.3812841628665205</v>
      </c>
      <c r="M119" s="31">
        <f t="shared" si="12"/>
        <v>-3.1094681384634171E-2</v>
      </c>
      <c r="N119" s="35">
        <v>1.65</v>
      </c>
      <c r="O119" s="31">
        <f t="shared" si="13"/>
        <v>4.1250000000000002E-3</v>
      </c>
    </row>
    <row r="120" spans="1:15" x14ac:dyDescent="0.25">
      <c r="A120" s="31">
        <v>75</v>
      </c>
      <c r="B120" s="31">
        <v>15</v>
      </c>
      <c r="C120" s="31">
        <v>63</v>
      </c>
      <c r="D120" s="31">
        <v>400</v>
      </c>
      <c r="E120" s="31">
        <v>0.1951219512195122</v>
      </c>
      <c r="F120" s="31">
        <v>336</v>
      </c>
      <c r="G120" s="33">
        <v>0.27346368129361714</v>
      </c>
      <c r="H120" s="31">
        <f t="shared" si="7"/>
        <v>0.84</v>
      </c>
      <c r="I120" s="31">
        <f t="shared" si="8"/>
        <v>-0.26984818630462293</v>
      </c>
      <c r="J120" s="31">
        <f t="shared" si="9"/>
        <v>0.39363852505867675</v>
      </c>
      <c r="K120" s="31">
        <f t="shared" si="10"/>
        <v>-0.39064423290982137</v>
      </c>
      <c r="L120" s="31">
        <f t="shared" si="11"/>
        <v>0.34803011265901962</v>
      </c>
      <c r="M120" s="31">
        <f t="shared" si="12"/>
        <v>-1.7373751609731147E-2</v>
      </c>
      <c r="N120" s="35">
        <v>5</v>
      </c>
      <c r="O120" s="31">
        <f t="shared" si="13"/>
        <v>1.2500000000000001E-2</v>
      </c>
    </row>
    <row r="121" spans="1:15" x14ac:dyDescent="0.25">
      <c r="A121" s="31">
        <v>76</v>
      </c>
      <c r="B121" s="31">
        <v>16</v>
      </c>
      <c r="C121" s="31">
        <v>19</v>
      </c>
      <c r="D121" s="31">
        <v>400</v>
      </c>
      <c r="E121" s="31">
        <v>1.2195121951219513E-2</v>
      </c>
      <c r="F121" s="31">
        <v>334.05</v>
      </c>
      <c r="G121" s="33">
        <v>0.2730845354189313</v>
      </c>
      <c r="H121" s="31">
        <f t="shared" si="7"/>
        <v>0.83512500000000001</v>
      </c>
      <c r="I121" s="31">
        <f t="shared" si="8"/>
        <v>-7.2675879130587123E-2</v>
      </c>
      <c r="J121" s="31">
        <f t="shared" si="9"/>
        <v>0.4710320217223245</v>
      </c>
      <c r="K121" s="31">
        <f t="shared" si="10"/>
        <v>-0.10283302112434019</v>
      </c>
      <c r="L121" s="31">
        <f t="shared" si="11"/>
        <v>0.45904774855678243</v>
      </c>
      <c r="M121" s="31">
        <f t="shared" si="12"/>
        <v>-6.5677131415926182E-2</v>
      </c>
      <c r="N121" s="35">
        <v>0.1</v>
      </c>
      <c r="O121" s="31">
        <f t="shared" si="13"/>
        <v>2.5000000000000001E-4</v>
      </c>
    </row>
    <row r="122" spans="1:15" x14ac:dyDescent="0.25">
      <c r="A122" s="31">
        <v>76</v>
      </c>
      <c r="B122" s="31">
        <v>16</v>
      </c>
      <c r="C122" s="31">
        <v>43</v>
      </c>
      <c r="D122" s="31">
        <v>400</v>
      </c>
      <c r="E122" s="31">
        <v>0.10975609756097561</v>
      </c>
      <c r="F122" s="31">
        <v>334.05</v>
      </c>
      <c r="G122" s="33">
        <v>0.2730845354189313</v>
      </c>
      <c r="H122" s="31">
        <f t="shared" si="7"/>
        <v>0.83512500000000001</v>
      </c>
      <c r="I122" s="31">
        <f t="shared" si="8"/>
        <v>-0.21361439709999258</v>
      </c>
      <c r="J122" s="31">
        <f t="shared" si="9"/>
        <v>0.4154238856379977</v>
      </c>
      <c r="K122" s="31">
        <f t="shared" si="10"/>
        <v>-0.30408582308125176</v>
      </c>
      <c r="L122" s="31">
        <f t="shared" si="11"/>
        <v>0.38053125364367973</v>
      </c>
      <c r="M122" s="31">
        <f t="shared" si="12"/>
        <v>-3.3600381150246883E-2</v>
      </c>
      <c r="N122" s="35">
        <v>1.55</v>
      </c>
      <c r="O122" s="31">
        <f t="shared" si="13"/>
        <v>3.875E-3</v>
      </c>
    </row>
    <row r="123" spans="1:15" x14ac:dyDescent="0.25">
      <c r="A123" s="31">
        <v>76</v>
      </c>
      <c r="B123" s="31">
        <v>16</v>
      </c>
      <c r="C123" s="31">
        <v>63</v>
      </c>
      <c r="D123" s="31">
        <v>400</v>
      </c>
      <c r="E123" s="31">
        <v>0.1910569105691057</v>
      </c>
      <c r="F123" s="31">
        <v>334.05</v>
      </c>
      <c r="G123" s="33">
        <v>0.2730845354189313</v>
      </c>
      <c r="H123" s="31">
        <f t="shared" si="7"/>
        <v>0.83512500000000001</v>
      </c>
      <c r="I123" s="31">
        <f t="shared" si="8"/>
        <v>-0.2769844616778932</v>
      </c>
      <c r="J123" s="31">
        <f t="shared" si="9"/>
        <v>0.39089601866577062</v>
      </c>
      <c r="K123" s="31">
        <f t="shared" si="10"/>
        <v>-0.3963498684782934</v>
      </c>
      <c r="L123" s="31">
        <f t="shared" si="11"/>
        <v>0.34592347165333648</v>
      </c>
      <c r="M123" s="31">
        <f t="shared" si="12"/>
        <v>-1.9476434065084813E-2</v>
      </c>
      <c r="N123" s="35">
        <v>3.15</v>
      </c>
      <c r="O123" s="31">
        <f t="shared" si="13"/>
        <v>7.8750000000000001E-3</v>
      </c>
    </row>
    <row r="124" spans="1:15" x14ac:dyDescent="0.25">
      <c r="A124" s="31">
        <v>77</v>
      </c>
      <c r="B124" s="31">
        <v>17</v>
      </c>
      <c r="C124" s="31">
        <v>19</v>
      </c>
      <c r="D124" s="31">
        <v>400</v>
      </c>
      <c r="E124" s="31">
        <v>8.130081300813009E-3</v>
      </c>
      <c r="F124" s="31">
        <v>331.55</v>
      </c>
      <c r="G124" s="33">
        <v>0.27290911442589033</v>
      </c>
      <c r="H124" s="31">
        <f t="shared" si="7"/>
        <v>0.82887500000000003</v>
      </c>
      <c r="I124" s="31">
        <f t="shared" si="8"/>
        <v>-6.190987925825657E-2</v>
      </c>
      <c r="J124" s="31">
        <f t="shared" si="9"/>
        <v>0.47531730004066086</v>
      </c>
      <c r="K124" s="31">
        <f t="shared" si="10"/>
        <v>-8.6517265408437072E-2</v>
      </c>
      <c r="L124" s="31">
        <f t="shared" si="11"/>
        <v>0.46552761586057356</v>
      </c>
      <c r="M124" s="31">
        <f t="shared" si="12"/>
        <v>-7.1548988789370771E-2</v>
      </c>
      <c r="N124" s="35">
        <v>0.1</v>
      </c>
      <c r="O124" s="31">
        <f t="shared" si="13"/>
        <v>2.5000000000000001E-4</v>
      </c>
    </row>
    <row r="125" spans="1:15" x14ac:dyDescent="0.25">
      <c r="A125" s="31">
        <v>77</v>
      </c>
      <c r="B125" s="31">
        <v>17</v>
      </c>
      <c r="C125" s="31">
        <v>43</v>
      </c>
      <c r="D125" s="31">
        <v>400</v>
      </c>
      <c r="E125" s="31">
        <v>0.10569105691056911</v>
      </c>
      <c r="F125" s="31">
        <v>331.55</v>
      </c>
      <c r="G125" s="33">
        <v>0.27290911442589033</v>
      </c>
      <c r="H125" s="31">
        <f t="shared" si="7"/>
        <v>0.82887500000000003</v>
      </c>
      <c r="I125" s="31">
        <f t="shared" si="8"/>
        <v>-0.21889128351271545</v>
      </c>
      <c r="J125" s="31">
        <f t="shared" si="9"/>
        <v>0.41336736828952669</v>
      </c>
      <c r="K125" s="31">
        <f t="shared" si="10"/>
        <v>-0.30761447603233366</v>
      </c>
      <c r="L125" s="31">
        <f t="shared" si="11"/>
        <v>0.37918785186564352</v>
      </c>
      <c r="M125" s="31">
        <f t="shared" si="12"/>
        <v>-3.655797447466208E-2</v>
      </c>
      <c r="N125" s="35">
        <v>1.5</v>
      </c>
      <c r="O125" s="31">
        <f t="shared" si="13"/>
        <v>3.7499999999999999E-3</v>
      </c>
    </row>
    <row r="126" spans="1:15" x14ac:dyDescent="0.25">
      <c r="A126" s="31">
        <v>77</v>
      </c>
      <c r="B126" s="31">
        <v>17</v>
      </c>
      <c r="C126" s="31">
        <v>63</v>
      </c>
      <c r="D126" s="31">
        <v>400</v>
      </c>
      <c r="E126" s="31">
        <v>0.18699186991869918</v>
      </c>
      <c r="F126" s="31">
        <v>331.55</v>
      </c>
      <c r="G126" s="33">
        <v>0.27290911442589033</v>
      </c>
      <c r="H126" s="31">
        <f t="shared" si="7"/>
        <v>0.82887500000000003</v>
      </c>
      <c r="I126" s="31">
        <f t="shared" si="8"/>
        <v>-0.28635535331335299</v>
      </c>
      <c r="J126" s="31">
        <f t="shared" si="9"/>
        <v>0.3873029831957871</v>
      </c>
      <c r="K126" s="31">
        <f t="shared" si="10"/>
        <v>-0.40436823151871748</v>
      </c>
      <c r="L126" s="31">
        <f t="shared" si="11"/>
        <v>0.34297097887190331</v>
      </c>
      <c r="M126" s="31">
        <f t="shared" si="12"/>
        <v>-2.1945218675495259E-2</v>
      </c>
      <c r="N126" s="35">
        <v>3.9</v>
      </c>
      <c r="O126" s="31">
        <f t="shared" si="13"/>
        <v>9.75E-3</v>
      </c>
    </row>
    <row r="127" spans="1:15" x14ac:dyDescent="0.25">
      <c r="A127" s="31">
        <v>78</v>
      </c>
      <c r="B127" s="31">
        <v>18</v>
      </c>
      <c r="C127" s="31">
        <v>19</v>
      </c>
      <c r="D127" s="31">
        <v>400</v>
      </c>
      <c r="E127" s="31">
        <v>4.0650406504065045E-3</v>
      </c>
      <c r="F127" s="31">
        <v>328.6</v>
      </c>
      <c r="G127" s="33">
        <v>0.27230065194464032</v>
      </c>
      <c r="H127" s="31">
        <f t="shared" si="7"/>
        <v>0.82150000000000001</v>
      </c>
      <c r="I127" s="31">
        <f t="shared" si="8"/>
        <v>-4.6002966161740495E-2</v>
      </c>
      <c r="J127" s="31">
        <f t="shared" si="9"/>
        <v>0.48165394287955227</v>
      </c>
      <c r="K127" s="31">
        <f t="shared" si="10"/>
        <v>-6.3364221624927289E-2</v>
      </c>
      <c r="L127" s="31">
        <f t="shared" si="11"/>
        <v>0.4747382384913364</v>
      </c>
      <c r="M127" s="31">
        <f t="shared" si="12"/>
        <v>-7.9059524415784177E-2</v>
      </c>
      <c r="N127" s="35">
        <v>0.05</v>
      </c>
      <c r="O127" s="31">
        <f t="shared" si="13"/>
        <v>1.25E-4</v>
      </c>
    </row>
    <row r="128" spans="1:15" x14ac:dyDescent="0.25">
      <c r="A128" s="31">
        <v>78</v>
      </c>
      <c r="B128" s="31">
        <v>18</v>
      </c>
      <c r="C128" s="31">
        <v>43</v>
      </c>
      <c r="D128" s="31">
        <v>400</v>
      </c>
      <c r="E128" s="31">
        <v>0.1016260162601626</v>
      </c>
      <c r="F128" s="31">
        <v>328.6</v>
      </c>
      <c r="G128" s="33">
        <v>0.27230065194464032</v>
      </c>
      <c r="H128" s="31">
        <f t="shared" si="7"/>
        <v>0.82150000000000001</v>
      </c>
      <c r="I128" s="31">
        <f t="shared" si="8"/>
        <v>-0.22578037825670566</v>
      </c>
      <c r="J128" s="31">
        <f t="shared" si="9"/>
        <v>0.41068611946397166</v>
      </c>
      <c r="K128" s="31">
        <f t="shared" si="10"/>
        <v>-0.31258665557263959</v>
      </c>
      <c r="L128" s="31">
        <f t="shared" si="11"/>
        <v>0.37729735887141325</v>
      </c>
      <c r="M128" s="31">
        <f t="shared" si="12"/>
        <v>-3.9918711731760537E-2</v>
      </c>
      <c r="N128" s="35">
        <v>1.25</v>
      </c>
      <c r="O128" s="31">
        <f t="shared" si="13"/>
        <v>3.1250000000000002E-3</v>
      </c>
    </row>
    <row r="129" spans="1:15" x14ac:dyDescent="0.25">
      <c r="A129" s="31">
        <v>79</v>
      </c>
      <c r="B129" s="31">
        <v>19</v>
      </c>
      <c r="C129" s="31">
        <v>43</v>
      </c>
      <c r="D129" s="31">
        <v>400</v>
      </c>
      <c r="E129" s="31">
        <v>9.7560975609756101E-2</v>
      </c>
      <c r="F129" s="31">
        <v>330.25</v>
      </c>
      <c r="G129" s="33">
        <v>0.27154565862746699</v>
      </c>
      <c r="H129" s="31">
        <f t="shared" si="7"/>
        <v>0.82562500000000005</v>
      </c>
      <c r="I129" s="31">
        <f t="shared" si="8"/>
        <v>-0.21626880508463975</v>
      </c>
      <c r="J129" s="31">
        <f t="shared" si="9"/>
        <v>0.41438911179943944</v>
      </c>
      <c r="K129" s="31">
        <f t="shared" si="10"/>
        <v>-0.30108541914938125</v>
      </c>
      <c r="L129" s="31">
        <f t="shared" si="11"/>
        <v>0.38167467964569013</v>
      </c>
      <c r="M129" s="31">
        <f t="shared" si="12"/>
        <v>-3.9544669216277917E-2</v>
      </c>
      <c r="N129" s="35">
        <v>1.1000000000000001</v>
      </c>
      <c r="O129" s="31">
        <f t="shared" si="13"/>
        <v>2.7500000000000003E-3</v>
      </c>
    </row>
    <row r="130" spans="1:15" x14ac:dyDescent="0.25">
      <c r="A130" s="31">
        <v>79</v>
      </c>
      <c r="B130" s="31">
        <v>19</v>
      </c>
      <c r="C130" s="31">
        <v>63</v>
      </c>
      <c r="D130" s="31">
        <v>400</v>
      </c>
      <c r="E130" s="31">
        <v>0.17886178861788618</v>
      </c>
      <c r="F130" s="31">
        <v>330.25</v>
      </c>
      <c r="G130" s="33">
        <v>0.27154565862746699</v>
      </c>
      <c r="H130" s="31">
        <f t="shared" si="7"/>
        <v>0.82562500000000005</v>
      </c>
      <c r="I130" s="31">
        <f t="shared" si="8"/>
        <v>-0.28816096269988123</v>
      </c>
      <c r="J130" s="31">
        <f t="shared" si="9"/>
        <v>0.38661176458562918</v>
      </c>
      <c r="K130" s="31">
        <f t="shared" si="10"/>
        <v>-0.4030032010354056</v>
      </c>
      <c r="L130" s="31">
        <f t="shared" si="11"/>
        <v>0.34347293481973246</v>
      </c>
      <c r="M130" s="31">
        <f t="shared" si="12"/>
        <v>-2.427659668372234E-2</v>
      </c>
      <c r="N130" s="35">
        <v>3.6</v>
      </c>
      <c r="O130" s="31">
        <f t="shared" si="13"/>
        <v>9.0000000000000011E-3</v>
      </c>
    </row>
    <row r="131" spans="1:15" x14ac:dyDescent="0.25">
      <c r="A131" s="31">
        <v>80</v>
      </c>
      <c r="B131" s="31">
        <v>20</v>
      </c>
      <c r="C131" s="31">
        <v>43</v>
      </c>
      <c r="D131" s="31">
        <v>400</v>
      </c>
      <c r="E131" s="31">
        <v>9.3495934959349589E-2</v>
      </c>
      <c r="F131" s="31">
        <v>336.9</v>
      </c>
      <c r="G131" s="33">
        <v>0.27166253385054534</v>
      </c>
      <c r="H131" s="31">
        <f t="shared" ref="H131:H194" si="14">F131/D131</f>
        <v>0.84224999999999994</v>
      </c>
      <c r="I131" s="31">
        <f t="shared" ref="I131:I194" si="15">(LN(H131)+(G131^2/2)*E131)/G131*(E131^0.5)</f>
        <v>-0.18935023959088393</v>
      </c>
      <c r="J131" s="31">
        <f t="shared" ref="J131:J194" si="16">NORMSDIST(I131)</f>
        <v>0.42490916097058651</v>
      </c>
      <c r="K131" s="31">
        <f t="shared" ref="K131:K194" si="17">I131-(G131*E131^0.5)</f>
        <v>-0.27241677778592621</v>
      </c>
      <c r="L131" s="31">
        <f t="shared" ref="L131:L194" si="18">NORMSDIST(K131)</f>
        <v>0.39265078677599019</v>
      </c>
      <c r="M131" s="31">
        <f t="shared" ref="M131:M194" si="19">(H131*J131)-L131</f>
        <v>-3.4771045948513712E-2</v>
      </c>
      <c r="N131" s="35">
        <v>1.2</v>
      </c>
      <c r="O131" s="31">
        <f t="shared" ref="O131:O194" si="20">N131/D131</f>
        <v>3.0000000000000001E-3</v>
      </c>
    </row>
    <row r="132" spans="1:15" x14ac:dyDescent="0.25">
      <c r="A132" s="31">
        <v>80</v>
      </c>
      <c r="B132" s="31">
        <v>20</v>
      </c>
      <c r="C132" s="31">
        <v>63</v>
      </c>
      <c r="D132" s="31">
        <v>400</v>
      </c>
      <c r="E132" s="31">
        <v>0.17479674796747968</v>
      </c>
      <c r="F132" s="31">
        <v>336.9</v>
      </c>
      <c r="G132" s="33">
        <v>0.27166253385054534</v>
      </c>
      <c r="H132" s="31">
        <f t="shared" si="14"/>
        <v>0.84224999999999994</v>
      </c>
      <c r="I132" s="31">
        <f t="shared" si="15"/>
        <v>-0.25428543980426055</v>
      </c>
      <c r="J132" s="31">
        <f t="shared" si="16"/>
        <v>0.39963752377394407</v>
      </c>
      <c r="K132" s="31">
        <f t="shared" si="17"/>
        <v>-0.36786401632279508</v>
      </c>
      <c r="L132" s="31">
        <f t="shared" si="18"/>
        <v>0.35648731625493335</v>
      </c>
      <c r="M132" s="31">
        <f t="shared" si="19"/>
        <v>-1.9892611856328957E-2</v>
      </c>
      <c r="N132" s="35">
        <v>3.35</v>
      </c>
      <c r="O132" s="31">
        <f t="shared" si="20"/>
        <v>8.3750000000000005E-3</v>
      </c>
    </row>
    <row r="133" spans="1:15" x14ac:dyDescent="0.25">
      <c r="A133" s="31">
        <v>81</v>
      </c>
      <c r="B133" s="31">
        <v>21</v>
      </c>
      <c r="C133" s="31">
        <v>43</v>
      </c>
      <c r="D133" s="31">
        <v>400</v>
      </c>
      <c r="E133" s="31">
        <v>8.943089430894309E-2</v>
      </c>
      <c r="F133" s="31">
        <v>340.4</v>
      </c>
      <c r="G133" s="33">
        <v>0.27081171432511214</v>
      </c>
      <c r="H133" s="31">
        <f t="shared" si="14"/>
        <v>0.85099999999999998</v>
      </c>
      <c r="I133" s="31">
        <f t="shared" si="15"/>
        <v>-0.17454550240475367</v>
      </c>
      <c r="J133" s="31">
        <f t="shared" si="16"/>
        <v>0.43071838690707132</v>
      </c>
      <c r="K133" s="31">
        <f t="shared" si="17"/>
        <v>-0.25553174186487693</v>
      </c>
      <c r="L133" s="31">
        <f t="shared" si="18"/>
        <v>0.39915621533699419</v>
      </c>
      <c r="M133" s="31">
        <f t="shared" si="19"/>
        <v>-3.2614868079076487E-2</v>
      </c>
      <c r="N133" s="35">
        <v>1.2</v>
      </c>
      <c r="O133" s="31">
        <f t="shared" si="20"/>
        <v>3.0000000000000001E-3</v>
      </c>
    </row>
    <row r="134" spans="1:15" x14ac:dyDescent="0.25">
      <c r="A134" s="31">
        <v>81</v>
      </c>
      <c r="B134" s="31">
        <v>21</v>
      </c>
      <c r="C134" s="31">
        <v>63</v>
      </c>
      <c r="D134" s="31">
        <v>400</v>
      </c>
      <c r="E134" s="31">
        <v>0.17073170731707318</v>
      </c>
      <c r="F134" s="31">
        <v>340.4</v>
      </c>
      <c r="G134" s="33">
        <v>0.27081171432511214</v>
      </c>
      <c r="H134" s="31">
        <f t="shared" si="14"/>
        <v>0.85099999999999998</v>
      </c>
      <c r="I134" s="31">
        <f t="shared" si="15"/>
        <v>-0.23662054685134398</v>
      </c>
      <c r="J134" s="31">
        <f t="shared" si="16"/>
        <v>0.4064755893639399</v>
      </c>
      <c r="K134" s="31">
        <f t="shared" si="17"/>
        <v>-0.34851911724587614</v>
      </c>
      <c r="L134" s="31">
        <f t="shared" si="18"/>
        <v>0.3637251796132473</v>
      </c>
      <c r="M134" s="31">
        <f t="shared" si="19"/>
        <v>-1.7814453064534441E-2</v>
      </c>
      <c r="N134" s="35">
        <v>2.7</v>
      </c>
      <c r="O134" s="31">
        <f t="shared" si="20"/>
        <v>6.7500000000000008E-3</v>
      </c>
    </row>
    <row r="135" spans="1:15" x14ac:dyDescent="0.25">
      <c r="A135" s="31">
        <v>82</v>
      </c>
      <c r="B135" s="31">
        <v>22</v>
      </c>
      <c r="C135" s="31">
        <v>43</v>
      </c>
      <c r="D135" s="31">
        <v>400</v>
      </c>
      <c r="E135" s="31">
        <v>8.5365853658536592E-2</v>
      </c>
      <c r="F135" s="31">
        <v>336.05</v>
      </c>
      <c r="G135" s="33">
        <v>0.27026637614252802</v>
      </c>
      <c r="H135" s="31">
        <f t="shared" si="14"/>
        <v>0.84012500000000001</v>
      </c>
      <c r="I135" s="31">
        <f t="shared" si="15"/>
        <v>-0.18495527951209428</v>
      </c>
      <c r="J135" s="31">
        <f t="shared" si="16"/>
        <v>0.42663205604771182</v>
      </c>
      <c r="K135" s="31">
        <f t="shared" si="17"/>
        <v>-0.26392018361145192</v>
      </c>
      <c r="L135" s="31">
        <f t="shared" si="18"/>
        <v>0.39592071130862128</v>
      </c>
      <c r="M135" s="31">
        <f t="shared" si="19"/>
        <v>-3.7496455221537384E-2</v>
      </c>
      <c r="N135" s="35">
        <v>1.1000000000000001</v>
      </c>
      <c r="O135" s="31">
        <f t="shared" si="20"/>
        <v>2.7500000000000003E-3</v>
      </c>
    </row>
    <row r="136" spans="1:15" x14ac:dyDescent="0.25">
      <c r="A136" s="31">
        <v>82</v>
      </c>
      <c r="B136" s="31">
        <v>22</v>
      </c>
      <c r="C136" s="31">
        <v>63</v>
      </c>
      <c r="D136" s="31">
        <v>400</v>
      </c>
      <c r="E136" s="31">
        <v>0.16666666666666666</v>
      </c>
      <c r="F136" s="31">
        <v>336.05</v>
      </c>
      <c r="G136" s="33">
        <v>0.27026637614252802</v>
      </c>
      <c r="H136" s="31">
        <f t="shared" si="14"/>
        <v>0.84012500000000001</v>
      </c>
      <c r="I136" s="31">
        <f t="shared" si="15"/>
        <v>-0.25394842704189224</v>
      </c>
      <c r="J136" s="31">
        <f t="shared" si="16"/>
        <v>0.39976770070778067</v>
      </c>
      <c r="K136" s="31">
        <f t="shared" si="17"/>
        <v>-0.3642842130719427</v>
      </c>
      <c r="L136" s="31">
        <f t="shared" si="18"/>
        <v>0.35782289366694975</v>
      </c>
      <c r="M136" s="31">
        <f t="shared" si="19"/>
        <v>-2.1968054109825497E-2</v>
      </c>
      <c r="N136" s="35">
        <v>2.2999999999999998</v>
      </c>
      <c r="O136" s="31">
        <f t="shared" si="20"/>
        <v>5.7499999999999999E-3</v>
      </c>
    </row>
    <row r="137" spans="1:15" x14ac:dyDescent="0.25">
      <c r="A137" s="31">
        <v>83</v>
      </c>
      <c r="B137" s="31">
        <v>23</v>
      </c>
      <c r="C137" s="31">
        <v>43</v>
      </c>
      <c r="D137" s="31">
        <v>400</v>
      </c>
      <c r="E137" s="31">
        <v>8.1300813008130079E-2</v>
      </c>
      <c r="F137" s="31">
        <v>333.5</v>
      </c>
      <c r="G137" s="33">
        <v>0.26965637344865551</v>
      </c>
      <c r="H137" s="31">
        <f t="shared" si="14"/>
        <v>0.83374999999999999</v>
      </c>
      <c r="I137" s="31">
        <f t="shared" si="15"/>
        <v>-0.18913159150318223</v>
      </c>
      <c r="J137" s="31">
        <f t="shared" si="16"/>
        <v>0.42499484092848028</v>
      </c>
      <c r="K137" s="31">
        <f t="shared" si="17"/>
        <v>-0.26601951529171114</v>
      </c>
      <c r="L137" s="31">
        <f t="shared" si="18"/>
        <v>0.39511208967516592</v>
      </c>
      <c r="M137" s="31">
        <f t="shared" si="19"/>
        <v>-4.07726410510455E-2</v>
      </c>
      <c r="N137" s="35">
        <v>0.9</v>
      </c>
      <c r="O137" s="31">
        <f t="shared" si="20"/>
        <v>2.2500000000000003E-3</v>
      </c>
    </row>
    <row r="138" spans="1:15" x14ac:dyDescent="0.25">
      <c r="A138" s="31">
        <v>83</v>
      </c>
      <c r="B138" s="31">
        <v>23</v>
      </c>
      <c r="C138" s="31">
        <v>63</v>
      </c>
      <c r="D138" s="31">
        <v>400</v>
      </c>
      <c r="E138" s="31">
        <v>0.16260162601626016</v>
      </c>
      <c r="F138" s="31">
        <v>333.5</v>
      </c>
      <c r="G138" s="33">
        <v>0.26965637344865551</v>
      </c>
      <c r="H138" s="31">
        <f t="shared" si="14"/>
        <v>0.83374999999999999</v>
      </c>
      <c r="I138" s="31">
        <f t="shared" si="15"/>
        <v>-0.26305230142723413</v>
      </c>
      <c r="J138" s="31">
        <f t="shared" si="16"/>
        <v>0.39625513372399079</v>
      </c>
      <c r="K138" s="31">
        <f t="shared" si="17"/>
        <v>-0.37178824603168065</v>
      </c>
      <c r="L138" s="31">
        <f t="shared" si="18"/>
        <v>0.35502525785068506</v>
      </c>
      <c r="M138" s="31">
        <f t="shared" si="19"/>
        <v>-2.4647540108307719E-2</v>
      </c>
      <c r="N138" s="35">
        <v>2.4</v>
      </c>
      <c r="O138" s="31">
        <f t="shared" si="20"/>
        <v>6.0000000000000001E-3</v>
      </c>
    </row>
    <row r="139" spans="1:15" x14ac:dyDescent="0.25">
      <c r="A139" s="31">
        <v>84</v>
      </c>
      <c r="B139" s="31">
        <v>24</v>
      </c>
      <c r="C139" s="31">
        <v>43</v>
      </c>
      <c r="D139" s="31">
        <v>400</v>
      </c>
      <c r="E139" s="31">
        <v>7.7235772357723581E-2</v>
      </c>
      <c r="F139" s="31">
        <v>334.4</v>
      </c>
      <c r="G139" s="33">
        <v>0.2677019018254449</v>
      </c>
      <c r="H139" s="31">
        <f t="shared" si="14"/>
        <v>0.83599999999999997</v>
      </c>
      <c r="I139" s="31">
        <f t="shared" si="15"/>
        <v>-0.18308626588917049</v>
      </c>
      <c r="J139" s="31">
        <f t="shared" si="16"/>
        <v>0.42736516593133311</v>
      </c>
      <c r="K139" s="31">
        <f t="shared" si="17"/>
        <v>-0.25748417041256771</v>
      </c>
      <c r="L139" s="31">
        <f t="shared" si="18"/>
        <v>0.39840251682364014</v>
      </c>
      <c r="M139" s="31">
        <f t="shared" si="19"/>
        <v>-4.1125238105045647E-2</v>
      </c>
      <c r="N139" s="35">
        <v>0.95</v>
      </c>
      <c r="O139" s="31">
        <f t="shared" si="20"/>
        <v>2.3749999999999999E-3</v>
      </c>
    </row>
    <row r="140" spans="1:15" x14ac:dyDescent="0.25">
      <c r="A140" s="31">
        <v>84</v>
      </c>
      <c r="B140" s="31">
        <v>24</v>
      </c>
      <c r="C140" s="31">
        <v>63</v>
      </c>
      <c r="D140" s="31">
        <v>400</v>
      </c>
      <c r="E140" s="31">
        <v>0.15853658536585366</v>
      </c>
      <c r="F140" s="31">
        <v>334.4</v>
      </c>
      <c r="G140" s="33">
        <v>0.2677019018254449</v>
      </c>
      <c r="H140" s="31">
        <f t="shared" si="14"/>
        <v>0.83599999999999997</v>
      </c>
      <c r="I140" s="31">
        <f t="shared" si="15"/>
        <v>-0.25797491511478421</v>
      </c>
      <c r="J140" s="31">
        <f t="shared" si="16"/>
        <v>0.39821313347952264</v>
      </c>
      <c r="K140" s="31">
        <f t="shared" si="17"/>
        <v>-0.36456485235619468</v>
      </c>
      <c r="L140" s="31">
        <f t="shared" si="18"/>
        <v>0.35771812769723477</v>
      </c>
      <c r="M140" s="31">
        <f t="shared" si="19"/>
        <v>-2.4811948108353854E-2</v>
      </c>
      <c r="N140" s="35">
        <v>2.4500000000000002</v>
      </c>
      <c r="O140" s="31">
        <f t="shared" si="20"/>
        <v>6.1250000000000002E-3</v>
      </c>
    </row>
    <row r="141" spans="1:15" x14ac:dyDescent="0.25">
      <c r="A141" s="31">
        <v>85</v>
      </c>
      <c r="B141" s="31">
        <v>25</v>
      </c>
      <c r="C141" s="31">
        <v>43</v>
      </c>
      <c r="D141" s="31">
        <v>400</v>
      </c>
      <c r="E141" s="31">
        <v>7.3170731707317069E-2</v>
      </c>
      <c r="F141" s="31">
        <v>335.15</v>
      </c>
      <c r="G141" s="33">
        <v>0.26771817300548412</v>
      </c>
      <c r="H141" s="31">
        <f t="shared" si="14"/>
        <v>0.83787499999999993</v>
      </c>
      <c r="I141" s="31">
        <f t="shared" si="15"/>
        <v>-0.17607550803783623</v>
      </c>
      <c r="J141" s="31">
        <f t="shared" si="16"/>
        <v>0.43011731102769513</v>
      </c>
      <c r="K141" s="31">
        <f t="shared" si="17"/>
        <v>-0.24849351221214241</v>
      </c>
      <c r="L141" s="31">
        <f t="shared" si="18"/>
        <v>0.40187629459954355</v>
      </c>
      <c r="M141" s="31">
        <f t="shared" si="19"/>
        <v>-4.1491752622213551E-2</v>
      </c>
      <c r="N141" s="35">
        <v>0.85</v>
      </c>
      <c r="O141" s="31">
        <f t="shared" si="20"/>
        <v>2.1250000000000002E-3</v>
      </c>
    </row>
    <row r="142" spans="1:15" x14ac:dyDescent="0.25">
      <c r="A142" s="31">
        <v>85</v>
      </c>
      <c r="B142" s="31">
        <v>25</v>
      </c>
      <c r="C142" s="31">
        <v>63</v>
      </c>
      <c r="D142" s="31">
        <v>400</v>
      </c>
      <c r="E142" s="31">
        <v>0.15447154471544716</v>
      </c>
      <c r="F142" s="31">
        <v>335.15</v>
      </c>
      <c r="G142" s="33">
        <v>0.26771817300548412</v>
      </c>
      <c r="H142" s="31">
        <f t="shared" si="14"/>
        <v>0.83787499999999993</v>
      </c>
      <c r="I142" s="31">
        <f t="shared" si="15"/>
        <v>-0.25155450879351327</v>
      </c>
      <c r="J142" s="31">
        <f t="shared" si="16"/>
        <v>0.40069271235404136</v>
      </c>
      <c r="K142" s="31">
        <f t="shared" si="17"/>
        <v>-0.35677542942308238</v>
      </c>
      <c r="L142" s="31">
        <f t="shared" si="18"/>
        <v>0.36062996591440977</v>
      </c>
      <c r="M142" s="31">
        <f t="shared" si="19"/>
        <v>-2.4899559550767392E-2</v>
      </c>
      <c r="N142" s="35">
        <v>2.2999999999999998</v>
      </c>
      <c r="O142" s="31">
        <f t="shared" si="20"/>
        <v>5.7499999999999999E-3</v>
      </c>
    </row>
    <row r="143" spans="1:15" x14ac:dyDescent="0.25">
      <c r="A143" s="31">
        <v>86</v>
      </c>
      <c r="B143" s="31">
        <v>26</v>
      </c>
      <c r="C143" s="31">
        <v>43</v>
      </c>
      <c r="D143" s="31">
        <v>400</v>
      </c>
      <c r="E143" s="31">
        <v>6.910569105691057E-2</v>
      </c>
      <c r="F143" s="31">
        <v>332.15</v>
      </c>
      <c r="G143" s="33">
        <v>0.26415370375680264</v>
      </c>
      <c r="H143" s="31">
        <f t="shared" si="14"/>
        <v>0.83037499999999997</v>
      </c>
      <c r="I143" s="31">
        <f t="shared" si="15"/>
        <v>-0.18258195855229348</v>
      </c>
      <c r="J143" s="31">
        <f t="shared" si="16"/>
        <v>0.42756302068177621</v>
      </c>
      <c r="K143" s="31">
        <f t="shared" si="17"/>
        <v>-0.25202258203164385</v>
      </c>
      <c r="L143" s="31">
        <f t="shared" si="18"/>
        <v>0.40051180455609753</v>
      </c>
      <c r="M143" s="31">
        <f t="shared" si="19"/>
        <v>-4.5474161257467616E-2</v>
      </c>
      <c r="N143" s="35">
        <v>0.8</v>
      </c>
      <c r="O143" s="31">
        <f t="shared" si="20"/>
        <v>2E-3</v>
      </c>
    </row>
    <row r="144" spans="1:15" x14ac:dyDescent="0.25">
      <c r="A144" s="31">
        <v>86</v>
      </c>
      <c r="B144" s="31">
        <v>26</v>
      </c>
      <c r="C144" s="31">
        <v>63</v>
      </c>
      <c r="D144" s="31">
        <v>400</v>
      </c>
      <c r="E144" s="31">
        <v>0.15040650406504066</v>
      </c>
      <c r="F144" s="31">
        <v>332.15</v>
      </c>
      <c r="G144" s="33">
        <v>0.26415370375680264</v>
      </c>
      <c r="H144" s="31">
        <f t="shared" si="14"/>
        <v>0.83037499999999997</v>
      </c>
      <c r="I144" s="31">
        <f t="shared" si="15"/>
        <v>-0.26519629542235135</v>
      </c>
      <c r="J144" s="31">
        <f t="shared" si="16"/>
        <v>0.39542912429597388</v>
      </c>
      <c r="K144" s="31">
        <f t="shared" si="17"/>
        <v>-0.3676411175865818</v>
      </c>
      <c r="L144" s="31">
        <f t="shared" si="18"/>
        <v>0.35657042567556041</v>
      </c>
      <c r="M144" s="31">
        <f t="shared" si="19"/>
        <v>-2.8215966588291119E-2</v>
      </c>
      <c r="N144" s="35">
        <v>2.25</v>
      </c>
      <c r="O144" s="31">
        <f t="shared" si="20"/>
        <v>5.6249999999999998E-3</v>
      </c>
    </row>
    <row r="145" spans="1:15" x14ac:dyDescent="0.25">
      <c r="A145" s="31">
        <v>87</v>
      </c>
      <c r="B145" s="31">
        <v>27</v>
      </c>
      <c r="C145" s="31">
        <v>43</v>
      </c>
      <c r="D145" s="31">
        <v>400</v>
      </c>
      <c r="E145" s="31">
        <v>6.5040650406504072E-2</v>
      </c>
      <c r="F145" s="31">
        <v>341.95</v>
      </c>
      <c r="G145" s="33">
        <v>0.25943150198410742</v>
      </c>
      <c r="H145" s="31">
        <f t="shared" si="14"/>
        <v>0.85487499999999994</v>
      </c>
      <c r="I145" s="31">
        <f t="shared" si="15"/>
        <v>-0.15198853029272782</v>
      </c>
      <c r="J145" s="31">
        <f t="shared" si="16"/>
        <v>0.43959799102594294</v>
      </c>
      <c r="K145" s="31">
        <f t="shared" si="17"/>
        <v>-0.21815152401277269</v>
      </c>
      <c r="L145" s="31">
        <f t="shared" si="18"/>
        <v>0.41365552681847378</v>
      </c>
      <c r="M145" s="31">
        <f t="shared" si="19"/>
        <v>-3.7854194240170835E-2</v>
      </c>
      <c r="N145" s="35">
        <v>1.05</v>
      </c>
      <c r="O145" s="31">
        <f t="shared" si="20"/>
        <v>2.6250000000000002E-3</v>
      </c>
    </row>
    <row r="146" spans="1:15" x14ac:dyDescent="0.25">
      <c r="A146" s="31">
        <v>87</v>
      </c>
      <c r="B146" s="31">
        <v>27</v>
      </c>
      <c r="C146" s="31">
        <v>63</v>
      </c>
      <c r="D146" s="31">
        <v>400</v>
      </c>
      <c r="E146" s="31">
        <v>0.14634146341463414</v>
      </c>
      <c r="F146" s="31">
        <v>341.95</v>
      </c>
      <c r="G146" s="33">
        <v>0.25943150198410742</v>
      </c>
      <c r="H146" s="31">
        <f t="shared" si="14"/>
        <v>0.85487499999999994</v>
      </c>
      <c r="I146" s="31">
        <f t="shared" si="15"/>
        <v>-0.22394846655372311</v>
      </c>
      <c r="J146" s="31">
        <f t="shared" si="16"/>
        <v>0.41139870123849315</v>
      </c>
      <c r="K146" s="31">
        <f t="shared" si="17"/>
        <v>-0.32319295713379037</v>
      </c>
      <c r="L146" s="31">
        <f t="shared" si="18"/>
        <v>0.37327455717164737</v>
      </c>
      <c r="M146" s="31">
        <f t="shared" si="19"/>
        <v>-2.1580092450390553E-2</v>
      </c>
      <c r="N146" s="35">
        <v>3.1</v>
      </c>
      <c r="O146" s="31">
        <f t="shared" si="20"/>
        <v>7.7499999999999999E-3</v>
      </c>
    </row>
    <row r="147" spans="1:15" x14ac:dyDescent="0.25">
      <c r="A147" s="31">
        <v>88</v>
      </c>
      <c r="B147" s="31">
        <v>28</v>
      </c>
      <c r="C147" s="31">
        <v>43</v>
      </c>
      <c r="D147" s="31">
        <v>400</v>
      </c>
      <c r="E147" s="31">
        <v>6.097560975609756E-2</v>
      </c>
      <c r="F147" s="31">
        <v>333.6</v>
      </c>
      <c r="G147" s="33">
        <v>0.26142710901189853</v>
      </c>
      <c r="H147" s="31">
        <f t="shared" si="14"/>
        <v>0.83400000000000007</v>
      </c>
      <c r="I147" s="31">
        <f t="shared" si="15"/>
        <v>-0.16948934200946278</v>
      </c>
      <c r="J147" s="31">
        <f t="shared" si="16"/>
        <v>0.43270587746426764</v>
      </c>
      <c r="K147" s="31">
        <f t="shared" si="17"/>
        <v>-0.23404416524386049</v>
      </c>
      <c r="L147" s="31">
        <f t="shared" si="18"/>
        <v>0.40747534587704748</v>
      </c>
      <c r="M147" s="31">
        <f t="shared" si="19"/>
        <v>-4.6598644071848216E-2</v>
      </c>
      <c r="N147" s="35">
        <v>0.8</v>
      </c>
      <c r="O147" s="31">
        <f t="shared" si="20"/>
        <v>2E-3</v>
      </c>
    </row>
    <row r="148" spans="1:15" x14ac:dyDescent="0.25">
      <c r="A148" s="31">
        <v>88</v>
      </c>
      <c r="B148" s="31">
        <v>28</v>
      </c>
      <c r="C148" s="31">
        <v>63</v>
      </c>
      <c r="D148" s="31">
        <v>400</v>
      </c>
      <c r="E148" s="31">
        <v>0.14227642276422764</v>
      </c>
      <c r="F148" s="31">
        <v>333.6</v>
      </c>
      <c r="G148" s="33">
        <v>0.26142710901189853</v>
      </c>
      <c r="H148" s="31">
        <f t="shared" si="14"/>
        <v>0.83400000000000007</v>
      </c>
      <c r="I148" s="31">
        <f t="shared" si="15"/>
        <v>-0.25489074554906199</v>
      </c>
      <c r="J148" s="31">
        <f t="shared" si="16"/>
        <v>0.39940374211513857</v>
      </c>
      <c r="K148" s="31">
        <f t="shared" si="17"/>
        <v>-0.3534998668644358</v>
      </c>
      <c r="L148" s="31">
        <f t="shared" si="18"/>
        <v>0.36185686427860148</v>
      </c>
      <c r="M148" s="31">
        <f t="shared" si="19"/>
        <v>-2.8754143354575878E-2</v>
      </c>
      <c r="N148" s="35">
        <v>2.9</v>
      </c>
      <c r="O148" s="31">
        <f t="shared" si="20"/>
        <v>7.2499999999999995E-3</v>
      </c>
    </row>
    <row r="149" spans="1:15" x14ac:dyDescent="0.25">
      <c r="A149" s="31">
        <v>89</v>
      </c>
      <c r="B149" s="31">
        <v>29</v>
      </c>
      <c r="C149" s="31">
        <v>43</v>
      </c>
      <c r="D149" s="31">
        <v>400</v>
      </c>
      <c r="E149" s="31">
        <v>5.6910569105691054E-2</v>
      </c>
      <c r="F149" s="31">
        <v>330.8</v>
      </c>
      <c r="G149" s="33">
        <v>0.26027373885343991</v>
      </c>
      <c r="H149" s="31">
        <f t="shared" si="14"/>
        <v>0.82700000000000007</v>
      </c>
      <c r="I149" s="31">
        <f t="shared" si="15"/>
        <v>-0.17233638761870287</v>
      </c>
      <c r="J149" s="31">
        <f t="shared" si="16"/>
        <v>0.43158653954889903</v>
      </c>
      <c r="K149" s="31">
        <f t="shared" si="17"/>
        <v>-0.23442712465466198</v>
      </c>
      <c r="L149" s="31">
        <f t="shared" si="18"/>
        <v>0.40732670141424032</v>
      </c>
      <c r="M149" s="31">
        <f t="shared" si="19"/>
        <v>-5.040463320730082E-2</v>
      </c>
      <c r="N149" s="35">
        <v>0.7</v>
      </c>
      <c r="O149" s="31">
        <f t="shared" si="20"/>
        <v>1.7499999999999998E-3</v>
      </c>
    </row>
    <row r="150" spans="1:15" x14ac:dyDescent="0.25">
      <c r="A150" s="31">
        <v>89</v>
      </c>
      <c r="B150" s="31">
        <v>29</v>
      </c>
      <c r="C150" s="31">
        <v>63</v>
      </c>
      <c r="D150" s="31">
        <v>400</v>
      </c>
      <c r="E150" s="31">
        <v>0.13821138211382114</v>
      </c>
      <c r="F150" s="31">
        <v>330.8</v>
      </c>
      <c r="G150" s="33">
        <v>0.26027373885343991</v>
      </c>
      <c r="H150" s="31">
        <f t="shared" si="14"/>
        <v>0.82700000000000007</v>
      </c>
      <c r="I150" s="31">
        <f t="shared" si="15"/>
        <v>-0.26463347151070388</v>
      </c>
      <c r="J150" s="31">
        <f t="shared" si="16"/>
        <v>0.39564591628503448</v>
      </c>
      <c r="K150" s="31">
        <f t="shared" si="17"/>
        <v>-0.36139489655510781</v>
      </c>
      <c r="L150" s="31">
        <f t="shared" si="18"/>
        <v>0.35890213126947818</v>
      </c>
      <c r="M150" s="31">
        <f t="shared" si="19"/>
        <v>-3.1702958501754641E-2</v>
      </c>
      <c r="N150" s="35">
        <v>2.4500000000000002</v>
      </c>
      <c r="O150" s="31">
        <f t="shared" si="20"/>
        <v>6.1250000000000002E-3</v>
      </c>
    </row>
    <row r="151" spans="1:15" x14ac:dyDescent="0.25">
      <c r="A151" s="31">
        <v>90</v>
      </c>
      <c r="B151" s="31">
        <v>30</v>
      </c>
      <c r="C151" s="31">
        <v>43</v>
      </c>
      <c r="D151" s="31">
        <v>400</v>
      </c>
      <c r="E151" s="31">
        <v>5.2845528455284556E-2</v>
      </c>
      <c r="F151" s="31">
        <v>323.60000000000002</v>
      </c>
      <c r="G151" s="33">
        <v>0.26024852173369062</v>
      </c>
      <c r="H151" s="31">
        <f t="shared" si="14"/>
        <v>0.80900000000000005</v>
      </c>
      <c r="I151" s="31">
        <f t="shared" si="15"/>
        <v>-0.18564356268292231</v>
      </c>
      <c r="J151" s="31">
        <f t="shared" si="16"/>
        <v>0.42636214462294258</v>
      </c>
      <c r="K151" s="31">
        <f t="shared" si="17"/>
        <v>-0.24546989705082511</v>
      </c>
      <c r="L151" s="31">
        <f t="shared" si="18"/>
        <v>0.40304630696397414</v>
      </c>
      <c r="M151" s="31">
        <f t="shared" si="19"/>
        <v>-5.8119331964013587E-2</v>
      </c>
      <c r="N151" s="35">
        <v>0.5</v>
      </c>
      <c r="O151" s="31">
        <f t="shared" si="20"/>
        <v>1.25E-3</v>
      </c>
    </row>
    <row r="152" spans="1:15" x14ac:dyDescent="0.25">
      <c r="A152" s="31">
        <v>90</v>
      </c>
      <c r="B152" s="31">
        <v>30</v>
      </c>
      <c r="C152" s="31">
        <v>63</v>
      </c>
      <c r="D152" s="31">
        <v>400</v>
      </c>
      <c r="E152" s="31">
        <v>0.13414634146341464</v>
      </c>
      <c r="F152" s="31">
        <v>323.60000000000002</v>
      </c>
      <c r="G152" s="33">
        <v>0.26024852173369062</v>
      </c>
      <c r="H152" s="31">
        <f t="shared" si="14"/>
        <v>0.80900000000000005</v>
      </c>
      <c r="I152" s="31">
        <f t="shared" si="15"/>
        <v>-0.29190279686373638</v>
      </c>
      <c r="J152" s="31">
        <f t="shared" si="16"/>
        <v>0.38518047249499732</v>
      </c>
      <c r="K152" s="31">
        <f t="shared" si="17"/>
        <v>-0.38722140404258498</v>
      </c>
      <c r="L152" s="31">
        <f t="shared" si="18"/>
        <v>0.34929615282154369</v>
      </c>
      <c r="M152" s="31">
        <f t="shared" si="19"/>
        <v>-3.7685150573090853E-2</v>
      </c>
      <c r="N152" s="35">
        <v>1.5</v>
      </c>
      <c r="O152" s="31">
        <f t="shared" si="20"/>
        <v>3.7499999999999999E-3</v>
      </c>
    </row>
    <row r="153" spans="1:15" x14ac:dyDescent="0.25">
      <c r="A153" s="31">
        <v>91</v>
      </c>
      <c r="B153" s="31">
        <v>31</v>
      </c>
      <c r="C153" s="31">
        <v>43</v>
      </c>
      <c r="D153" s="31">
        <v>400</v>
      </c>
      <c r="E153" s="31">
        <v>4.878048780487805E-2</v>
      </c>
      <c r="F153" s="31">
        <v>310.10000000000002</v>
      </c>
      <c r="G153" s="33">
        <v>0.25603216083872782</v>
      </c>
      <c r="H153" s="31">
        <f t="shared" si="14"/>
        <v>0.77525000000000011</v>
      </c>
      <c r="I153" s="31">
        <f t="shared" si="15"/>
        <v>-0.21822227548469986</v>
      </c>
      <c r="J153" s="31">
        <f t="shared" si="16"/>
        <v>0.41362796498292298</v>
      </c>
      <c r="K153" s="31">
        <f t="shared" si="17"/>
        <v>-0.27477031997602241</v>
      </c>
      <c r="L153" s="31">
        <f t="shared" si="18"/>
        <v>0.39174635097452765</v>
      </c>
      <c r="M153" s="31">
        <f t="shared" si="19"/>
        <v>-7.1081271121516576E-2</v>
      </c>
      <c r="N153" s="35">
        <v>0.4</v>
      </c>
      <c r="O153" s="31">
        <f t="shared" si="20"/>
        <v>1E-3</v>
      </c>
    </row>
    <row r="154" spans="1:15" x14ac:dyDescent="0.25">
      <c r="A154" s="31">
        <v>91</v>
      </c>
      <c r="B154" s="31">
        <v>31</v>
      </c>
      <c r="C154" s="31">
        <v>63</v>
      </c>
      <c r="D154" s="31">
        <v>400</v>
      </c>
      <c r="E154" s="31">
        <v>0.13008130081300814</v>
      </c>
      <c r="F154" s="31">
        <v>310.10000000000002</v>
      </c>
      <c r="G154" s="33">
        <v>0.25603216083872782</v>
      </c>
      <c r="H154" s="31">
        <f t="shared" si="14"/>
        <v>0.77525000000000011</v>
      </c>
      <c r="I154" s="31">
        <f t="shared" si="15"/>
        <v>-0.35260172062411543</v>
      </c>
      <c r="J154" s="31">
        <f t="shared" si="16"/>
        <v>0.36219352373761649</v>
      </c>
      <c r="K154" s="31">
        <f t="shared" si="17"/>
        <v>-0.44494429059474305</v>
      </c>
      <c r="L154" s="31">
        <f t="shared" si="18"/>
        <v>0.32818000704467459</v>
      </c>
      <c r="M154" s="31">
        <f t="shared" si="19"/>
        <v>-4.7389477767087351E-2</v>
      </c>
      <c r="N154" s="35">
        <v>1.4</v>
      </c>
      <c r="O154" s="31">
        <f t="shared" si="20"/>
        <v>3.4999999999999996E-3</v>
      </c>
    </row>
    <row r="155" spans="1:15" x14ac:dyDescent="0.25">
      <c r="A155" s="31">
        <v>92</v>
      </c>
      <c r="B155" s="31">
        <v>32</v>
      </c>
      <c r="C155" s="31">
        <v>43</v>
      </c>
      <c r="D155" s="31">
        <v>400</v>
      </c>
      <c r="E155" s="31">
        <v>4.4715447154471545E-2</v>
      </c>
      <c r="F155" s="31">
        <v>310.25</v>
      </c>
      <c r="G155" s="33">
        <v>0.26199768977132104</v>
      </c>
      <c r="H155" s="31">
        <f t="shared" si="14"/>
        <v>0.77562500000000001</v>
      </c>
      <c r="I155" s="31">
        <f t="shared" si="15"/>
        <v>-0.20383612428526451</v>
      </c>
      <c r="J155" s="31">
        <f t="shared" si="16"/>
        <v>0.41924078116842262</v>
      </c>
      <c r="K155" s="31">
        <f t="shared" si="17"/>
        <v>-0.25923822734991531</v>
      </c>
      <c r="L155" s="31">
        <f t="shared" si="18"/>
        <v>0.39772571890942943</v>
      </c>
      <c r="M155" s="31">
        <f t="shared" si="19"/>
        <v>-7.2552088015671645E-2</v>
      </c>
      <c r="N155" s="35">
        <v>0.4</v>
      </c>
      <c r="O155" s="31">
        <f t="shared" si="20"/>
        <v>1E-3</v>
      </c>
    </row>
    <row r="156" spans="1:15" x14ac:dyDescent="0.25">
      <c r="A156" s="31">
        <v>92</v>
      </c>
      <c r="B156" s="31">
        <v>32</v>
      </c>
      <c r="C156" s="31">
        <v>63</v>
      </c>
      <c r="D156" s="31">
        <v>400</v>
      </c>
      <c r="E156" s="31">
        <v>0.12601626016260162</v>
      </c>
      <c r="F156" s="31">
        <v>310.25</v>
      </c>
      <c r="G156" s="33">
        <v>0.26199768977132104</v>
      </c>
      <c r="H156" s="31">
        <f t="shared" si="14"/>
        <v>0.77562500000000001</v>
      </c>
      <c r="I156" s="31">
        <f t="shared" si="15"/>
        <v>-0.33840796508411486</v>
      </c>
      <c r="J156" s="31">
        <f t="shared" si="16"/>
        <v>0.36752788629017996</v>
      </c>
      <c r="K156" s="31">
        <f t="shared" si="17"/>
        <v>-0.43141391980235855</v>
      </c>
      <c r="L156" s="31">
        <f t="shared" si="18"/>
        <v>0.33308371520497715</v>
      </c>
      <c r="M156" s="31">
        <f t="shared" si="19"/>
        <v>-4.8019898401156336E-2</v>
      </c>
      <c r="N156" s="35">
        <v>1.1499999999999999</v>
      </c>
      <c r="O156" s="31">
        <f t="shared" si="20"/>
        <v>2.875E-3</v>
      </c>
    </row>
    <row r="157" spans="1:15" x14ac:dyDescent="0.25">
      <c r="A157" s="31">
        <v>93</v>
      </c>
      <c r="B157" s="31">
        <v>33</v>
      </c>
      <c r="C157" s="31">
        <v>43</v>
      </c>
      <c r="D157" s="31">
        <v>400</v>
      </c>
      <c r="E157" s="31">
        <v>4.065040650406504E-2</v>
      </c>
      <c r="F157" s="31">
        <v>314.89999999999998</v>
      </c>
      <c r="G157" s="33">
        <v>0.26185553453678473</v>
      </c>
      <c r="H157" s="31">
        <f t="shared" si="14"/>
        <v>0.78724999999999989</v>
      </c>
      <c r="I157" s="31">
        <f t="shared" si="15"/>
        <v>-0.1831096825482737</v>
      </c>
      <c r="J157" s="31">
        <f t="shared" si="16"/>
        <v>0.42735597932372033</v>
      </c>
      <c r="K157" s="31">
        <f t="shared" si="17"/>
        <v>-0.23590485392437516</v>
      </c>
      <c r="L157" s="31">
        <f t="shared" si="18"/>
        <v>0.4067532508281172</v>
      </c>
      <c r="M157" s="31">
        <f t="shared" si="19"/>
        <v>-7.0317256105518422E-2</v>
      </c>
      <c r="N157" s="35">
        <v>0.3</v>
      </c>
      <c r="O157" s="31">
        <f t="shared" si="20"/>
        <v>7.5000000000000002E-4</v>
      </c>
    </row>
    <row r="158" spans="1:15" x14ac:dyDescent="0.25">
      <c r="A158" s="31">
        <v>93</v>
      </c>
      <c r="B158" s="31">
        <v>33</v>
      </c>
      <c r="C158" s="31">
        <v>63</v>
      </c>
      <c r="D158" s="31">
        <v>400</v>
      </c>
      <c r="E158" s="31">
        <v>0.12195121951219512</v>
      </c>
      <c r="F158" s="31">
        <v>314.89999999999998</v>
      </c>
      <c r="G158" s="33">
        <v>0.26185553453678473</v>
      </c>
      <c r="H158" s="31">
        <f t="shared" si="14"/>
        <v>0.78724999999999989</v>
      </c>
      <c r="I158" s="31">
        <f t="shared" si="15"/>
        <v>-0.31343804104289325</v>
      </c>
      <c r="J158" s="31">
        <f t="shared" si="16"/>
        <v>0.37697394331069645</v>
      </c>
      <c r="K158" s="31">
        <f t="shared" si="17"/>
        <v>-0.40488196026060702</v>
      </c>
      <c r="L158" s="31">
        <f t="shared" si="18"/>
        <v>0.34278213962453374</v>
      </c>
      <c r="M158" s="31">
        <f t="shared" si="19"/>
        <v>-4.6009402753187989E-2</v>
      </c>
      <c r="N158" s="35">
        <v>1.3</v>
      </c>
      <c r="O158" s="31">
        <f t="shared" si="20"/>
        <v>3.2500000000000003E-3</v>
      </c>
    </row>
    <row r="159" spans="1:15" x14ac:dyDescent="0.25">
      <c r="A159" s="31">
        <v>94</v>
      </c>
      <c r="B159" s="31">
        <v>34</v>
      </c>
      <c r="C159" s="31">
        <v>43</v>
      </c>
      <c r="D159" s="31">
        <v>400</v>
      </c>
      <c r="E159" s="31">
        <v>3.6585365853658534E-2</v>
      </c>
      <c r="F159" s="31">
        <v>304.60000000000002</v>
      </c>
      <c r="G159" s="33">
        <v>0.26245947771187961</v>
      </c>
      <c r="H159" s="31">
        <f t="shared" si="14"/>
        <v>0.76150000000000007</v>
      </c>
      <c r="I159" s="31">
        <f t="shared" si="15"/>
        <v>-0.19764651356951962</v>
      </c>
      <c r="J159" s="31">
        <f t="shared" si="16"/>
        <v>0.42166082001358196</v>
      </c>
      <c r="K159" s="31">
        <f t="shared" si="17"/>
        <v>-0.24784792890307783</v>
      </c>
      <c r="L159" s="31">
        <f t="shared" si="18"/>
        <v>0.40212603484523612</v>
      </c>
      <c r="M159" s="31">
        <f t="shared" si="19"/>
        <v>-8.1031320404893414E-2</v>
      </c>
      <c r="N159" s="35">
        <v>0.35</v>
      </c>
      <c r="O159" s="31">
        <f t="shared" si="20"/>
        <v>8.7499999999999991E-4</v>
      </c>
    </row>
    <row r="160" spans="1:15" x14ac:dyDescent="0.25">
      <c r="A160" s="31">
        <v>94</v>
      </c>
      <c r="B160" s="31">
        <v>34</v>
      </c>
      <c r="C160" s="31">
        <v>63</v>
      </c>
      <c r="D160" s="31">
        <v>400</v>
      </c>
      <c r="E160" s="31">
        <v>0.11788617886178862</v>
      </c>
      <c r="F160" s="31">
        <v>304.60000000000002</v>
      </c>
      <c r="G160" s="33">
        <v>0.26245947771187961</v>
      </c>
      <c r="H160" s="31">
        <f t="shared" si="14"/>
        <v>0.76150000000000007</v>
      </c>
      <c r="I160" s="31">
        <f t="shared" si="15"/>
        <v>-0.35112316684839645</v>
      </c>
      <c r="J160" s="31">
        <f t="shared" si="16"/>
        <v>0.36274797422351934</v>
      </c>
      <c r="K160" s="31">
        <f t="shared" si="17"/>
        <v>-0.44123746522260315</v>
      </c>
      <c r="L160" s="31">
        <f t="shared" si="18"/>
        <v>0.32952054642968098</v>
      </c>
      <c r="M160" s="31">
        <f t="shared" si="19"/>
        <v>-5.3287964058470971E-2</v>
      </c>
      <c r="N160" s="35">
        <v>1.2</v>
      </c>
      <c r="O160" s="31">
        <f t="shared" si="20"/>
        <v>3.0000000000000001E-3</v>
      </c>
    </row>
    <row r="161" spans="1:15" x14ac:dyDescent="0.25">
      <c r="A161" s="31">
        <v>95</v>
      </c>
      <c r="B161" s="31">
        <v>35</v>
      </c>
      <c r="C161" s="31">
        <v>43</v>
      </c>
      <c r="D161" s="31">
        <v>400</v>
      </c>
      <c r="E161" s="31">
        <v>3.2520325203252036E-2</v>
      </c>
      <c r="F161" s="31">
        <v>295.89999999999998</v>
      </c>
      <c r="G161" s="33">
        <v>0.26533281040068463</v>
      </c>
      <c r="H161" s="31">
        <f t="shared" si="14"/>
        <v>0.73974999999999991</v>
      </c>
      <c r="I161" s="31">
        <f t="shared" si="15"/>
        <v>-0.20409825006583432</v>
      </c>
      <c r="J161" s="31">
        <f t="shared" si="16"/>
        <v>0.41913836090024925</v>
      </c>
      <c r="K161" s="31">
        <f t="shared" si="17"/>
        <v>-0.251946757709688</v>
      </c>
      <c r="L161" s="31">
        <f t="shared" si="18"/>
        <v>0.40054110880270577</v>
      </c>
      <c r="M161" s="31">
        <f t="shared" si="19"/>
        <v>-9.0483506326746399E-2</v>
      </c>
      <c r="N161" s="35">
        <v>0.3</v>
      </c>
      <c r="O161" s="31">
        <f t="shared" si="20"/>
        <v>7.5000000000000002E-4</v>
      </c>
    </row>
    <row r="162" spans="1:15" x14ac:dyDescent="0.25">
      <c r="A162" s="31">
        <v>95</v>
      </c>
      <c r="B162" s="31">
        <v>35</v>
      </c>
      <c r="C162" s="31">
        <v>63</v>
      </c>
      <c r="D162" s="31">
        <v>400</v>
      </c>
      <c r="E162" s="31">
        <v>0.11382113821138211</v>
      </c>
      <c r="F162" s="31">
        <v>295.89999999999998</v>
      </c>
      <c r="G162" s="33">
        <v>0.26533281040068463</v>
      </c>
      <c r="H162" s="31">
        <f t="shared" si="14"/>
        <v>0.73974999999999991</v>
      </c>
      <c r="I162" s="31">
        <f t="shared" si="15"/>
        <v>-0.37819398602835941</v>
      </c>
      <c r="J162" s="31">
        <f t="shared" si="16"/>
        <v>0.35264324636727995</v>
      </c>
      <c r="K162" s="31">
        <f t="shared" si="17"/>
        <v>-0.46771034706422665</v>
      </c>
      <c r="L162" s="31">
        <f t="shared" si="18"/>
        <v>0.31999587033788779</v>
      </c>
      <c r="M162" s="31">
        <f t="shared" si="19"/>
        <v>-5.912802883769247E-2</v>
      </c>
      <c r="N162" s="35">
        <v>1</v>
      </c>
      <c r="O162" s="31">
        <f t="shared" si="20"/>
        <v>2.5000000000000001E-3</v>
      </c>
    </row>
    <row r="163" spans="1:15" x14ac:dyDescent="0.25">
      <c r="A163" s="31">
        <v>96</v>
      </c>
      <c r="B163" s="31">
        <v>36</v>
      </c>
      <c r="C163" s="31">
        <v>43</v>
      </c>
      <c r="D163" s="31">
        <v>400</v>
      </c>
      <c r="E163" s="31">
        <v>2.8455284552845527E-2</v>
      </c>
      <c r="F163" s="31">
        <v>307.7</v>
      </c>
      <c r="G163" s="33">
        <v>0.26600209028488708</v>
      </c>
      <c r="H163" s="31">
        <f t="shared" si="14"/>
        <v>0.76924999999999999</v>
      </c>
      <c r="I163" s="31">
        <f t="shared" si="15"/>
        <v>-0.16572572834896127</v>
      </c>
      <c r="J163" s="31">
        <f t="shared" si="16"/>
        <v>0.43418639886871097</v>
      </c>
      <c r="K163" s="31">
        <f t="shared" si="17"/>
        <v>-0.21059680764420374</v>
      </c>
      <c r="L163" s="31">
        <f t="shared" si="18"/>
        <v>0.41660095178974099</v>
      </c>
      <c r="M163" s="31">
        <f t="shared" si="19"/>
        <v>-8.2603064459985109E-2</v>
      </c>
      <c r="N163" s="35">
        <v>0.25</v>
      </c>
      <c r="O163" s="31">
        <f t="shared" si="20"/>
        <v>6.2500000000000001E-4</v>
      </c>
    </row>
    <row r="164" spans="1:15" x14ac:dyDescent="0.25">
      <c r="A164" s="31">
        <v>96</v>
      </c>
      <c r="B164" s="31">
        <v>36</v>
      </c>
      <c r="C164" s="31">
        <v>63</v>
      </c>
      <c r="D164" s="31">
        <v>400</v>
      </c>
      <c r="E164" s="31">
        <v>0.10975609756097561</v>
      </c>
      <c r="F164" s="31">
        <v>307.7</v>
      </c>
      <c r="G164" s="33">
        <v>0.26600209028488708</v>
      </c>
      <c r="H164" s="31">
        <f t="shared" si="14"/>
        <v>0.76924999999999999</v>
      </c>
      <c r="I164" s="31">
        <f t="shared" si="15"/>
        <v>-0.32189655006499934</v>
      </c>
      <c r="J164" s="31">
        <f t="shared" si="16"/>
        <v>0.37376553342800378</v>
      </c>
      <c r="K164" s="31">
        <f t="shared" si="17"/>
        <v>-0.41002160037277691</v>
      </c>
      <c r="L164" s="31">
        <f t="shared" si="18"/>
        <v>0.34089505118676866</v>
      </c>
      <c r="M164" s="31">
        <f t="shared" si="19"/>
        <v>-5.3375914597276752E-2</v>
      </c>
      <c r="N164" s="35">
        <v>1.3</v>
      </c>
      <c r="O164" s="31">
        <f t="shared" si="20"/>
        <v>3.2500000000000003E-3</v>
      </c>
    </row>
    <row r="165" spans="1:15" x14ac:dyDescent="0.25">
      <c r="A165" s="31">
        <v>97</v>
      </c>
      <c r="B165" s="31">
        <v>37</v>
      </c>
      <c r="C165" s="31">
        <v>43</v>
      </c>
      <c r="D165" s="31">
        <v>400</v>
      </c>
      <c r="E165" s="31">
        <v>2.4390243902439025E-2</v>
      </c>
      <c r="F165" s="31">
        <v>309.45</v>
      </c>
      <c r="G165" s="33">
        <v>0.27233242807997038</v>
      </c>
      <c r="H165" s="31">
        <f t="shared" si="14"/>
        <v>0.77362500000000001</v>
      </c>
      <c r="I165" s="31">
        <f t="shared" si="15"/>
        <v>-0.1466720614083715</v>
      </c>
      <c r="J165" s="31">
        <f t="shared" si="16"/>
        <v>0.44169543591863814</v>
      </c>
      <c r="K165" s="31">
        <f t="shared" si="17"/>
        <v>-0.18920324118587872</v>
      </c>
      <c r="L165" s="31">
        <f t="shared" si="18"/>
        <v>0.4249667637234954</v>
      </c>
      <c r="M165" s="31">
        <f t="shared" si="19"/>
        <v>-8.3260132110938967E-2</v>
      </c>
      <c r="N165" s="35">
        <v>0.25</v>
      </c>
      <c r="O165" s="31">
        <f t="shared" si="20"/>
        <v>6.2500000000000001E-4</v>
      </c>
    </row>
    <row r="166" spans="1:15" x14ac:dyDescent="0.25">
      <c r="A166" s="31">
        <v>97</v>
      </c>
      <c r="B166" s="31">
        <v>37</v>
      </c>
      <c r="C166" s="31">
        <v>63</v>
      </c>
      <c r="D166" s="31">
        <v>400</v>
      </c>
      <c r="E166" s="31">
        <v>0.10569105691056911</v>
      </c>
      <c r="F166" s="31">
        <v>309.45</v>
      </c>
      <c r="G166" s="33">
        <v>0.27233242807997038</v>
      </c>
      <c r="H166" s="31">
        <f t="shared" si="14"/>
        <v>0.77362500000000001</v>
      </c>
      <c r="I166" s="31">
        <f t="shared" si="15"/>
        <v>-0.3017232306688295</v>
      </c>
      <c r="J166" s="31">
        <f t="shared" si="16"/>
        <v>0.38143152880763953</v>
      </c>
      <c r="K166" s="31">
        <f t="shared" si="17"/>
        <v>-0.39025894152884788</v>
      </c>
      <c r="L166" s="31">
        <f t="shared" si="18"/>
        <v>0.34817254044729207</v>
      </c>
      <c r="M166" s="31">
        <f t="shared" si="19"/>
        <v>-5.3087573973481905E-2</v>
      </c>
      <c r="N166" s="35">
        <v>1.3</v>
      </c>
      <c r="O166" s="31">
        <f t="shared" si="20"/>
        <v>3.2500000000000003E-3</v>
      </c>
    </row>
    <row r="167" spans="1:15" x14ac:dyDescent="0.25">
      <c r="A167" s="31">
        <v>98</v>
      </c>
      <c r="B167" s="31">
        <v>38</v>
      </c>
      <c r="C167" s="31">
        <v>43</v>
      </c>
      <c r="D167" s="31">
        <v>400</v>
      </c>
      <c r="E167" s="31">
        <v>2.032520325203252E-2</v>
      </c>
      <c r="F167" s="31">
        <v>288.64999999999998</v>
      </c>
      <c r="G167" s="33">
        <v>0.27246847681750863</v>
      </c>
      <c r="H167" s="31">
        <f t="shared" si="14"/>
        <v>0.72162499999999996</v>
      </c>
      <c r="I167" s="31">
        <f t="shared" si="15"/>
        <v>-0.17031220742257053</v>
      </c>
      <c r="J167" s="31">
        <f t="shared" si="16"/>
        <v>0.43238230568975078</v>
      </c>
      <c r="K167" s="31">
        <f t="shared" si="17"/>
        <v>-0.20915708101557334</v>
      </c>
      <c r="L167" s="31">
        <f t="shared" si="18"/>
        <v>0.41716280788096793</v>
      </c>
      <c r="M167" s="31">
        <f t="shared" si="19"/>
        <v>-0.10514492653760155</v>
      </c>
      <c r="N167" s="35">
        <v>0.15</v>
      </c>
      <c r="O167" s="31">
        <f t="shared" si="20"/>
        <v>3.7500000000000001E-4</v>
      </c>
    </row>
    <row r="168" spans="1:15" x14ac:dyDescent="0.25">
      <c r="A168" s="31">
        <v>98</v>
      </c>
      <c r="B168" s="31">
        <v>38</v>
      </c>
      <c r="C168" s="31">
        <v>63</v>
      </c>
      <c r="D168" s="31">
        <v>400</v>
      </c>
      <c r="E168" s="31">
        <v>0.1016260162601626</v>
      </c>
      <c r="F168" s="31">
        <v>288.64999999999998</v>
      </c>
      <c r="G168" s="33">
        <v>0.27246847681750863</v>
      </c>
      <c r="H168" s="31">
        <f t="shared" si="14"/>
        <v>0.72162499999999996</v>
      </c>
      <c r="I168" s="31">
        <f t="shared" si="15"/>
        <v>-0.37729878791315008</v>
      </c>
      <c r="J168" s="31">
        <f t="shared" si="16"/>
        <v>0.35297578642370425</v>
      </c>
      <c r="K168" s="31">
        <f t="shared" si="17"/>
        <v>-0.46415856584449083</v>
      </c>
      <c r="L168" s="31">
        <f t="shared" si="18"/>
        <v>0.321267072231812</v>
      </c>
      <c r="M168" s="31">
        <f t="shared" si="19"/>
        <v>-6.6550920353806442E-2</v>
      </c>
      <c r="N168" s="35">
        <v>0.6</v>
      </c>
      <c r="O168" s="31">
        <f t="shared" si="20"/>
        <v>1.5E-3</v>
      </c>
    </row>
    <row r="169" spans="1:15" x14ac:dyDescent="0.25">
      <c r="A169" s="31">
        <v>99</v>
      </c>
      <c r="B169" s="31">
        <v>39</v>
      </c>
      <c r="C169" s="31">
        <v>43</v>
      </c>
      <c r="D169" s="31">
        <v>400</v>
      </c>
      <c r="E169" s="31">
        <v>1.6260162601626018E-2</v>
      </c>
      <c r="F169" s="31">
        <v>294.14999999999998</v>
      </c>
      <c r="G169" s="33">
        <v>0.28762893002101092</v>
      </c>
      <c r="H169" s="31">
        <f t="shared" si="14"/>
        <v>0.73537499999999989</v>
      </c>
      <c r="I169" s="31">
        <f t="shared" si="15"/>
        <v>-0.13597110511268193</v>
      </c>
      <c r="J169" s="31">
        <f t="shared" si="16"/>
        <v>0.44592206178312183</v>
      </c>
      <c r="K169" s="31">
        <f t="shared" si="17"/>
        <v>-0.17264820666962616</v>
      </c>
      <c r="L169" s="31">
        <f t="shared" si="18"/>
        <v>0.43146397868911801</v>
      </c>
      <c r="M169" s="31">
        <f t="shared" si="19"/>
        <v>-0.10354404250535487</v>
      </c>
      <c r="N169" s="35">
        <v>0.1</v>
      </c>
      <c r="O169" s="31">
        <f t="shared" si="20"/>
        <v>2.5000000000000001E-4</v>
      </c>
    </row>
    <row r="170" spans="1:15" x14ac:dyDescent="0.25">
      <c r="A170" s="31">
        <v>99</v>
      </c>
      <c r="B170" s="31">
        <v>39</v>
      </c>
      <c r="C170" s="31">
        <v>63</v>
      </c>
      <c r="D170" s="31">
        <v>400</v>
      </c>
      <c r="E170" s="31">
        <v>9.7560975609756101E-2</v>
      </c>
      <c r="F170" s="31">
        <v>294.14999999999998</v>
      </c>
      <c r="G170" s="33">
        <v>0.28762893002101092</v>
      </c>
      <c r="H170" s="31">
        <f t="shared" si="14"/>
        <v>0.73537499999999989</v>
      </c>
      <c r="I170" s="31">
        <f t="shared" si="15"/>
        <v>-0.32940778728601938</v>
      </c>
      <c r="J170" s="31">
        <f t="shared" si="16"/>
        <v>0.37092374127429889</v>
      </c>
      <c r="K170" s="31">
        <f t="shared" si="17"/>
        <v>-0.41924797134477121</v>
      </c>
      <c r="L170" s="31">
        <f t="shared" si="18"/>
        <v>0.33751745820379814</v>
      </c>
      <c r="M170" s="31">
        <f t="shared" si="19"/>
        <v>-6.4749411964210635E-2</v>
      </c>
      <c r="N170" s="35">
        <v>0.85</v>
      </c>
      <c r="O170" s="31">
        <f t="shared" si="20"/>
        <v>2.1250000000000002E-3</v>
      </c>
    </row>
    <row r="171" spans="1:15" x14ac:dyDescent="0.25">
      <c r="A171" s="31">
        <v>100</v>
      </c>
      <c r="B171" s="31">
        <v>40</v>
      </c>
      <c r="C171" s="31">
        <v>43</v>
      </c>
      <c r="D171" s="31">
        <v>400</v>
      </c>
      <c r="E171" s="31">
        <v>1.2195121951219513E-2</v>
      </c>
      <c r="F171" s="31">
        <v>296.3</v>
      </c>
      <c r="G171" s="33">
        <v>0.28926805160706515</v>
      </c>
      <c r="H171" s="31">
        <f t="shared" si="14"/>
        <v>0.74075000000000002</v>
      </c>
      <c r="I171" s="31">
        <f t="shared" si="15"/>
        <v>-0.11436895030033169</v>
      </c>
      <c r="J171" s="31">
        <f t="shared" si="16"/>
        <v>0.45447266326582136</v>
      </c>
      <c r="K171" s="31">
        <f t="shared" si="17"/>
        <v>-0.14631326268399736</v>
      </c>
      <c r="L171" s="31">
        <f t="shared" si="18"/>
        <v>0.44183704821078684</v>
      </c>
      <c r="M171" s="31">
        <f t="shared" si="19"/>
        <v>-0.10518642289662966</v>
      </c>
      <c r="N171" s="35">
        <v>0.1</v>
      </c>
      <c r="O171" s="31">
        <f t="shared" si="20"/>
        <v>2.5000000000000001E-4</v>
      </c>
    </row>
    <row r="172" spans="1:15" x14ac:dyDescent="0.25">
      <c r="A172" s="31">
        <v>100</v>
      </c>
      <c r="B172" s="31">
        <v>40</v>
      </c>
      <c r="C172" s="31">
        <v>63</v>
      </c>
      <c r="D172" s="31">
        <v>400</v>
      </c>
      <c r="E172" s="31">
        <v>9.3495934959349589E-2</v>
      </c>
      <c r="F172" s="31">
        <v>296.3</v>
      </c>
      <c r="G172" s="33">
        <v>0.28926805160706515</v>
      </c>
      <c r="H172" s="31">
        <f t="shared" si="14"/>
        <v>0.74075000000000002</v>
      </c>
      <c r="I172" s="31">
        <f t="shared" si="15"/>
        <v>-0.31307776375763335</v>
      </c>
      <c r="J172" s="31">
        <f t="shared" si="16"/>
        <v>0.37711079122259017</v>
      </c>
      <c r="K172" s="31">
        <f t="shared" si="17"/>
        <v>-0.40152755960118891</v>
      </c>
      <c r="L172" s="31">
        <f t="shared" si="18"/>
        <v>0.34401587585183802</v>
      </c>
      <c r="M172" s="31">
        <f t="shared" si="19"/>
        <v>-6.4671057253704367E-2</v>
      </c>
      <c r="N172" s="35">
        <v>0.8</v>
      </c>
      <c r="O172" s="31">
        <f t="shared" si="20"/>
        <v>2E-3</v>
      </c>
    </row>
    <row r="173" spans="1:15" x14ac:dyDescent="0.25">
      <c r="A173" s="31">
        <v>101</v>
      </c>
      <c r="B173" s="31">
        <v>41</v>
      </c>
      <c r="C173" s="31">
        <v>43</v>
      </c>
      <c r="D173" s="31">
        <v>400</v>
      </c>
      <c r="E173" s="31">
        <v>8.130081300813009E-3</v>
      </c>
      <c r="F173" s="31">
        <v>294.64999999999998</v>
      </c>
      <c r="G173" s="33">
        <v>0.28962234570942119</v>
      </c>
      <c r="H173" s="31">
        <f t="shared" si="14"/>
        <v>0.73662499999999997</v>
      </c>
      <c r="I173" s="31">
        <f t="shared" si="15"/>
        <v>-9.505883186525832E-2</v>
      </c>
      <c r="J173" s="31">
        <f t="shared" si="16"/>
        <v>0.46213404867976665</v>
      </c>
      <c r="K173" s="31">
        <f t="shared" si="17"/>
        <v>-0.12117319932999218</v>
      </c>
      <c r="L173" s="31">
        <f t="shared" si="18"/>
        <v>0.45177692575517703</v>
      </c>
      <c r="M173" s="31">
        <f t="shared" si="19"/>
        <v>-0.11135743214644395</v>
      </c>
      <c r="N173" s="35">
        <v>0.1</v>
      </c>
      <c r="O173" s="31">
        <f t="shared" si="20"/>
        <v>2.5000000000000001E-4</v>
      </c>
    </row>
    <row r="174" spans="1:15" x14ac:dyDescent="0.25">
      <c r="A174" s="31">
        <v>101</v>
      </c>
      <c r="B174" s="31">
        <v>41</v>
      </c>
      <c r="C174" s="31">
        <v>63</v>
      </c>
      <c r="D174" s="31">
        <v>400</v>
      </c>
      <c r="E174" s="31">
        <v>8.943089430894309E-2</v>
      </c>
      <c r="F174" s="31">
        <v>294.64999999999998</v>
      </c>
      <c r="G174" s="33">
        <v>0.28962234570942119</v>
      </c>
      <c r="H174" s="31">
        <f t="shared" si="14"/>
        <v>0.73662499999999997</v>
      </c>
      <c r="I174" s="31">
        <f t="shared" si="15"/>
        <v>-0.31175368324483488</v>
      </c>
      <c r="J174" s="31">
        <f t="shared" si="16"/>
        <v>0.37761386314845752</v>
      </c>
      <c r="K174" s="31">
        <f t="shared" si="17"/>
        <v>-0.39836524176282168</v>
      </c>
      <c r="L174" s="31">
        <f t="shared" si="18"/>
        <v>0.34518048764523929</v>
      </c>
      <c r="M174" s="31">
        <f t="shared" si="19"/>
        <v>-6.7020675703506782E-2</v>
      </c>
      <c r="N174" s="35">
        <v>0.6</v>
      </c>
      <c r="O174" s="31">
        <f t="shared" si="20"/>
        <v>1.5E-3</v>
      </c>
    </row>
    <row r="175" spans="1:15" x14ac:dyDescent="0.25">
      <c r="A175" s="31">
        <v>102</v>
      </c>
      <c r="B175" s="31">
        <v>42</v>
      </c>
      <c r="C175" s="31">
        <v>43</v>
      </c>
      <c r="D175" s="31">
        <v>400</v>
      </c>
      <c r="E175" s="31">
        <v>4.0650406504065045E-3</v>
      </c>
      <c r="F175" s="31">
        <v>288.89999999999998</v>
      </c>
      <c r="G175" s="33">
        <v>0.28948949542094571</v>
      </c>
      <c r="H175" s="31">
        <f t="shared" si="14"/>
        <v>0.72224999999999995</v>
      </c>
      <c r="I175" s="31">
        <f t="shared" si="15"/>
        <v>-7.1625611710240289E-2</v>
      </c>
      <c r="J175" s="31">
        <f t="shared" si="16"/>
        <v>0.471449928610776</v>
      </c>
      <c r="K175" s="31">
        <f t="shared" si="17"/>
        <v>-9.0082787805925379E-2</v>
      </c>
      <c r="L175" s="31">
        <f t="shared" si="18"/>
        <v>0.46411071347242527</v>
      </c>
      <c r="M175" s="31">
        <f t="shared" si="19"/>
        <v>-0.12360600253329235</v>
      </c>
      <c r="N175" s="35">
        <v>0.05</v>
      </c>
      <c r="O175" s="31">
        <f t="shared" si="20"/>
        <v>1.25E-4</v>
      </c>
    </row>
    <row r="176" spans="1:15" x14ac:dyDescent="0.25">
      <c r="A176" s="31">
        <v>102</v>
      </c>
      <c r="B176" s="31">
        <v>42</v>
      </c>
      <c r="C176" s="31">
        <v>63</v>
      </c>
      <c r="D176" s="31">
        <v>400</v>
      </c>
      <c r="E176" s="31">
        <v>8.5365853658536592E-2</v>
      </c>
      <c r="F176" s="31">
        <v>288.89999999999998</v>
      </c>
      <c r="G176" s="33">
        <v>0.28948949542094571</v>
      </c>
      <c r="H176" s="31">
        <f t="shared" si="14"/>
        <v>0.72224999999999995</v>
      </c>
      <c r="I176" s="31">
        <f t="shared" si="15"/>
        <v>-0.32479151879978879</v>
      </c>
      <c r="J176" s="31">
        <f t="shared" si="16"/>
        <v>0.3726694319397168</v>
      </c>
      <c r="K176" s="31">
        <f t="shared" si="17"/>
        <v>-0.4093729253733952</v>
      </c>
      <c r="L176" s="31">
        <f t="shared" si="18"/>
        <v>0.34113300280029957</v>
      </c>
      <c r="M176" s="31">
        <f t="shared" si="19"/>
        <v>-7.1972505581839152E-2</v>
      </c>
      <c r="N176" s="35">
        <v>0.45</v>
      </c>
      <c r="O176" s="31">
        <f t="shared" si="20"/>
        <v>1.1250000000000001E-3</v>
      </c>
    </row>
    <row r="177" spans="1:15" x14ac:dyDescent="0.25">
      <c r="A177" s="31">
        <v>103</v>
      </c>
      <c r="B177" s="31">
        <v>43</v>
      </c>
      <c r="C177" s="31">
        <v>63</v>
      </c>
      <c r="D177" s="31">
        <v>400</v>
      </c>
      <c r="E177" s="31">
        <v>8.1300813008130079E-2</v>
      </c>
      <c r="F177" s="31">
        <v>282.5</v>
      </c>
      <c r="G177" s="33">
        <v>0.29010549621704457</v>
      </c>
      <c r="H177" s="31">
        <f t="shared" si="14"/>
        <v>0.70625000000000004</v>
      </c>
      <c r="I177" s="31">
        <f t="shared" si="15"/>
        <v>-0.33846226170494176</v>
      </c>
      <c r="J177" s="31">
        <f t="shared" si="16"/>
        <v>0.36750743073899683</v>
      </c>
      <c r="K177" s="31">
        <f t="shared" si="17"/>
        <v>-0.4211809046893496</v>
      </c>
      <c r="L177" s="31">
        <f t="shared" si="18"/>
        <v>0.33681149349593903</v>
      </c>
      <c r="M177" s="31">
        <f t="shared" si="19"/>
        <v>-7.7259370536522487E-2</v>
      </c>
      <c r="N177" s="35">
        <v>0.2</v>
      </c>
      <c r="O177" s="31">
        <f t="shared" si="20"/>
        <v>5.0000000000000001E-4</v>
      </c>
    </row>
    <row r="178" spans="1:15" x14ac:dyDescent="0.25">
      <c r="A178" s="31">
        <v>104</v>
      </c>
      <c r="B178" s="31">
        <v>44</v>
      </c>
      <c r="C178" s="31">
        <v>63</v>
      </c>
      <c r="D178" s="31">
        <v>400</v>
      </c>
      <c r="E178" s="31">
        <v>7.7235772357723581E-2</v>
      </c>
      <c r="F178" s="31">
        <v>287.2</v>
      </c>
      <c r="G178" s="33">
        <v>0.29137727934477436</v>
      </c>
      <c r="H178" s="31">
        <f t="shared" si="14"/>
        <v>0.71799999999999997</v>
      </c>
      <c r="I178" s="31">
        <f t="shared" si="15"/>
        <v>-0.31285039412374538</v>
      </c>
      <c r="J178" s="31">
        <f t="shared" si="16"/>
        <v>0.37719716336895404</v>
      </c>
      <c r="K178" s="31">
        <f t="shared" si="17"/>
        <v>-0.39382799966617754</v>
      </c>
      <c r="L178" s="31">
        <f t="shared" si="18"/>
        <v>0.34685401541758831</v>
      </c>
      <c r="M178" s="31">
        <f t="shared" si="19"/>
        <v>-7.6026452118679311E-2</v>
      </c>
      <c r="N178" s="35">
        <v>0.3</v>
      </c>
      <c r="O178" s="31">
        <f t="shared" si="20"/>
        <v>7.5000000000000002E-4</v>
      </c>
    </row>
    <row r="179" spans="1:15" x14ac:dyDescent="0.25">
      <c r="A179" s="31">
        <v>105</v>
      </c>
      <c r="B179" s="31">
        <v>45</v>
      </c>
      <c r="C179" s="31">
        <v>63</v>
      </c>
      <c r="D179" s="31">
        <v>400</v>
      </c>
      <c r="E179" s="31">
        <v>7.3170731707317069E-2</v>
      </c>
      <c r="F179" s="31">
        <v>286.64999999999998</v>
      </c>
      <c r="G179" s="33">
        <v>0.29115368531893987</v>
      </c>
      <c r="H179" s="31">
        <f t="shared" si="14"/>
        <v>0.71662499999999996</v>
      </c>
      <c r="I179" s="31">
        <f t="shared" si="15"/>
        <v>-0.30668571586068671</v>
      </c>
      <c r="J179" s="31">
        <f t="shared" si="16"/>
        <v>0.37954130163903083</v>
      </c>
      <c r="K179" s="31">
        <f t="shared" si="17"/>
        <v>-0.38544304698276821</v>
      </c>
      <c r="L179" s="31">
        <f t="shared" si="18"/>
        <v>0.34995459734935641</v>
      </c>
      <c r="M179" s="31">
        <f t="shared" si="19"/>
        <v>-7.7965812062285977E-2</v>
      </c>
      <c r="N179" s="35">
        <v>0.3</v>
      </c>
      <c r="O179" s="31">
        <f t="shared" si="20"/>
        <v>7.5000000000000002E-4</v>
      </c>
    </row>
    <row r="180" spans="1:15" x14ac:dyDescent="0.25">
      <c r="A180" s="31">
        <v>106</v>
      </c>
      <c r="B180" s="31">
        <v>46</v>
      </c>
      <c r="C180" s="31">
        <v>63</v>
      </c>
      <c r="D180" s="31">
        <v>400</v>
      </c>
      <c r="E180" s="31">
        <v>6.910569105691057E-2</v>
      </c>
      <c r="F180" s="31">
        <v>284.95</v>
      </c>
      <c r="G180" s="33">
        <v>0.29078955382503219</v>
      </c>
      <c r="H180" s="31">
        <f t="shared" si="14"/>
        <v>0.71237499999999998</v>
      </c>
      <c r="I180" s="31">
        <f t="shared" si="15"/>
        <v>-0.30395786169860234</v>
      </c>
      <c r="J180" s="31">
        <f t="shared" si="16"/>
        <v>0.38057999731384251</v>
      </c>
      <c r="K180" s="31">
        <f t="shared" si="17"/>
        <v>-0.38040050714219226</v>
      </c>
      <c r="L180" s="31">
        <f t="shared" si="18"/>
        <v>0.35182406911140784</v>
      </c>
      <c r="M180" s="31">
        <f t="shared" si="19"/>
        <v>-8.0708393524959288E-2</v>
      </c>
      <c r="N180" s="35">
        <v>0.25</v>
      </c>
      <c r="O180" s="31">
        <f t="shared" si="20"/>
        <v>6.2500000000000001E-4</v>
      </c>
    </row>
    <row r="181" spans="1:15" x14ac:dyDescent="0.25">
      <c r="A181" s="31">
        <v>107</v>
      </c>
      <c r="B181" s="31">
        <v>47</v>
      </c>
      <c r="C181" s="31">
        <v>63</v>
      </c>
      <c r="D181" s="31">
        <v>400</v>
      </c>
      <c r="E181" s="31">
        <v>6.5040650406504072E-2</v>
      </c>
      <c r="F181" s="31">
        <v>295.64999999999998</v>
      </c>
      <c r="G181" s="33">
        <v>0.29009937619500875</v>
      </c>
      <c r="H181" s="31">
        <f t="shared" si="14"/>
        <v>0.73912499999999992</v>
      </c>
      <c r="I181" s="31">
        <f t="shared" si="15"/>
        <v>-0.26334009209920234</v>
      </c>
      <c r="J181" s="31">
        <f t="shared" si="16"/>
        <v>0.39614423041550029</v>
      </c>
      <c r="K181" s="31">
        <f t="shared" si="17"/>
        <v>-0.33732433479365775</v>
      </c>
      <c r="L181" s="31">
        <f t="shared" si="18"/>
        <v>0.36793620855165055</v>
      </c>
      <c r="M181" s="31">
        <f t="shared" si="19"/>
        <v>-7.5136104245793922E-2</v>
      </c>
      <c r="N181" s="35">
        <v>0.2</v>
      </c>
      <c r="O181" s="31">
        <f t="shared" si="20"/>
        <v>5.0000000000000001E-4</v>
      </c>
    </row>
    <row r="182" spans="1:15" x14ac:dyDescent="0.25">
      <c r="A182" s="31">
        <v>108</v>
      </c>
      <c r="B182" s="31">
        <v>48</v>
      </c>
      <c r="C182" s="31">
        <v>63</v>
      </c>
      <c r="D182" s="31">
        <v>400</v>
      </c>
      <c r="E182" s="31">
        <v>6.097560975609756E-2</v>
      </c>
      <c r="F182" s="31">
        <v>305.39999999999998</v>
      </c>
      <c r="G182" s="35">
        <v>0.29538605186721756</v>
      </c>
      <c r="H182" s="31">
        <f t="shared" si="14"/>
        <v>0.76349999999999996</v>
      </c>
      <c r="I182" s="31">
        <f t="shared" si="15"/>
        <v>-0.22335480272776273</v>
      </c>
      <c r="J182" s="31">
        <f t="shared" si="16"/>
        <v>0.41162968897851093</v>
      </c>
      <c r="K182" s="31">
        <f t="shared" si="17"/>
        <v>-0.29629518919444309</v>
      </c>
      <c r="L182" s="31">
        <f t="shared" si="18"/>
        <v>0.38350232978467036</v>
      </c>
      <c r="M182" s="31">
        <f t="shared" si="19"/>
        <v>-6.9223062249577305E-2</v>
      </c>
      <c r="N182" s="31">
        <v>0.25</v>
      </c>
      <c r="O182" s="31">
        <f t="shared" si="20"/>
        <v>6.2500000000000001E-4</v>
      </c>
    </row>
    <row r="183" spans="1:15" x14ac:dyDescent="0.25">
      <c r="A183" s="31">
        <v>109</v>
      </c>
      <c r="B183" s="31">
        <v>49</v>
      </c>
      <c r="C183" s="31">
        <v>63</v>
      </c>
      <c r="D183" s="31">
        <v>400</v>
      </c>
      <c r="E183" s="31">
        <v>5.6910569105691054E-2</v>
      </c>
      <c r="F183" s="31">
        <v>309.95</v>
      </c>
      <c r="G183" s="35">
        <v>0.29903236557122892</v>
      </c>
      <c r="H183" s="31">
        <f t="shared" si="14"/>
        <v>0.77487499999999998</v>
      </c>
      <c r="I183" s="31">
        <f t="shared" si="15"/>
        <v>-0.20144442486516156</v>
      </c>
      <c r="J183" s="31">
        <f t="shared" si="16"/>
        <v>0.42017554054459638</v>
      </c>
      <c r="K183" s="31">
        <f t="shared" si="17"/>
        <v>-0.27278139515542627</v>
      </c>
      <c r="L183" s="31">
        <f t="shared" si="18"/>
        <v>0.39251063095206579</v>
      </c>
      <c r="M183" s="31">
        <f t="shared" si="19"/>
        <v>-6.6927108972571647E-2</v>
      </c>
      <c r="N183" s="31">
        <v>0.25</v>
      </c>
      <c r="O183" s="31">
        <f t="shared" si="20"/>
        <v>6.2500000000000001E-4</v>
      </c>
    </row>
    <row r="184" spans="1:15" x14ac:dyDescent="0.25">
      <c r="A184" s="31">
        <v>110</v>
      </c>
      <c r="B184" s="31">
        <v>50</v>
      </c>
      <c r="C184" s="31">
        <v>63</v>
      </c>
      <c r="D184" s="31">
        <v>400</v>
      </c>
      <c r="E184" s="31">
        <v>5.2845528455284556E-2</v>
      </c>
      <c r="F184" s="31">
        <v>309.75</v>
      </c>
      <c r="G184" s="35">
        <v>0.29928204612530707</v>
      </c>
      <c r="H184" s="31">
        <f t="shared" si="14"/>
        <v>0.77437500000000004</v>
      </c>
      <c r="I184" s="31">
        <f t="shared" si="15"/>
        <v>-0.19458712606811332</v>
      </c>
      <c r="J184" s="31">
        <f t="shared" si="16"/>
        <v>0.42285809115845219</v>
      </c>
      <c r="K184" s="31">
        <f t="shared" si="17"/>
        <v>-0.26338654764609504</v>
      </c>
      <c r="L184" s="31">
        <f t="shared" si="18"/>
        <v>0.39612632904593165</v>
      </c>
      <c r="M184" s="31">
        <f t="shared" si="19"/>
        <v>-6.8675594705105203E-2</v>
      </c>
      <c r="N184" s="31">
        <v>0.15</v>
      </c>
      <c r="O184" s="31">
        <f t="shared" si="20"/>
        <v>3.7500000000000001E-4</v>
      </c>
    </row>
    <row r="185" spans="1:15" x14ac:dyDescent="0.25">
      <c r="A185" s="31">
        <v>111</v>
      </c>
      <c r="B185" s="31">
        <v>51</v>
      </c>
      <c r="C185" s="31">
        <v>63</v>
      </c>
      <c r="D185" s="31">
        <v>400</v>
      </c>
      <c r="E185" s="31">
        <v>4.878048780487805E-2</v>
      </c>
      <c r="F185" s="31">
        <v>307.8</v>
      </c>
      <c r="G185" s="35">
        <v>0.29726164162065982</v>
      </c>
      <c r="H185" s="31">
        <f t="shared" si="14"/>
        <v>0.76950000000000007</v>
      </c>
      <c r="I185" s="31">
        <f t="shared" si="15"/>
        <v>-0.19307325494247288</v>
      </c>
      <c r="J185" s="31">
        <f t="shared" si="16"/>
        <v>0.42345079900782356</v>
      </c>
      <c r="K185" s="31">
        <f t="shared" si="17"/>
        <v>-0.25872736839784005</v>
      </c>
      <c r="L185" s="31">
        <f t="shared" si="18"/>
        <v>0.39792280072315395</v>
      </c>
      <c r="M185" s="31">
        <f t="shared" si="19"/>
        <v>-7.2077410886633664E-2</v>
      </c>
      <c r="N185" s="31">
        <v>0.15</v>
      </c>
      <c r="O185" s="31">
        <f t="shared" si="20"/>
        <v>3.7500000000000001E-4</v>
      </c>
    </row>
    <row r="186" spans="1:15" x14ac:dyDescent="0.25">
      <c r="A186" s="31">
        <v>112</v>
      </c>
      <c r="B186" s="31">
        <v>52</v>
      </c>
      <c r="C186" s="31">
        <v>63</v>
      </c>
      <c r="D186" s="31">
        <v>400</v>
      </c>
      <c r="E186" s="31">
        <v>4.4715447154471545E-2</v>
      </c>
      <c r="F186" s="31">
        <v>308.39999999999998</v>
      </c>
      <c r="G186" s="35">
        <v>0.29731538962337833</v>
      </c>
      <c r="H186" s="31">
        <f t="shared" si="14"/>
        <v>0.77099999999999991</v>
      </c>
      <c r="I186" s="31">
        <f t="shared" si="15"/>
        <v>-0.18356231366256284</v>
      </c>
      <c r="J186" s="31">
        <f t="shared" si="16"/>
        <v>0.42717841500700965</v>
      </c>
      <c r="K186" s="31">
        <f t="shared" si="17"/>
        <v>-0.24643270718778193</v>
      </c>
      <c r="L186" s="31">
        <f t="shared" si="18"/>
        <v>0.40267364503818326</v>
      </c>
      <c r="M186" s="31">
        <f t="shared" si="19"/>
        <v>-7.3319087067778843E-2</v>
      </c>
      <c r="N186" s="31">
        <v>0.15</v>
      </c>
      <c r="O186" s="31">
        <f t="shared" si="20"/>
        <v>3.7500000000000001E-4</v>
      </c>
    </row>
    <row r="187" spans="1:15" x14ac:dyDescent="0.25">
      <c r="A187" s="31">
        <v>113</v>
      </c>
      <c r="B187" s="31">
        <v>53</v>
      </c>
      <c r="C187" s="31">
        <v>63</v>
      </c>
      <c r="D187" s="31">
        <v>400</v>
      </c>
      <c r="E187" s="31">
        <v>4.065040650406504E-2</v>
      </c>
      <c r="F187" s="31">
        <v>305.89999999999998</v>
      </c>
      <c r="G187" s="35">
        <v>0.29726248150967494</v>
      </c>
      <c r="H187" s="31">
        <f t="shared" si="14"/>
        <v>0.76474999999999993</v>
      </c>
      <c r="I187" s="31">
        <f t="shared" si="15"/>
        <v>-0.180693817572077</v>
      </c>
      <c r="J187" s="31">
        <f t="shared" si="16"/>
        <v>0.4283039558858695</v>
      </c>
      <c r="K187" s="31">
        <f t="shared" si="17"/>
        <v>-0.24062771846422645</v>
      </c>
      <c r="L187" s="31">
        <f t="shared" si="18"/>
        <v>0.40492183253883679</v>
      </c>
      <c r="M187" s="31">
        <f t="shared" si="19"/>
        <v>-7.7376382275118116E-2</v>
      </c>
      <c r="N187" s="31">
        <v>0.15</v>
      </c>
      <c r="O187" s="31">
        <f t="shared" si="20"/>
        <v>3.7500000000000001E-4</v>
      </c>
    </row>
    <row r="188" spans="1:15" x14ac:dyDescent="0.25">
      <c r="A188" s="31">
        <v>114</v>
      </c>
      <c r="B188" s="31">
        <v>54</v>
      </c>
      <c r="C188" s="31">
        <v>63</v>
      </c>
      <c r="D188" s="31">
        <v>400</v>
      </c>
      <c r="E188" s="31">
        <v>3.6585365853658534E-2</v>
      </c>
      <c r="F188" s="31">
        <v>302.95</v>
      </c>
      <c r="G188" s="35">
        <v>0.29705243957949506</v>
      </c>
      <c r="H188" s="31">
        <f t="shared" si="14"/>
        <v>0.75737500000000002</v>
      </c>
      <c r="I188" s="31">
        <f t="shared" si="15"/>
        <v>-0.17789926247532195</v>
      </c>
      <c r="J188" s="31">
        <f t="shared" si="16"/>
        <v>0.42940104503347465</v>
      </c>
      <c r="K188" s="31">
        <f t="shared" si="17"/>
        <v>-0.23471737788568406</v>
      </c>
      <c r="L188" s="31">
        <f t="shared" si="18"/>
        <v>0.40721404944527662</v>
      </c>
      <c r="M188" s="31">
        <f t="shared" si="19"/>
        <v>-8.199643296304876E-2</v>
      </c>
      <c r="N188" s="31">
        <v>0.2</v>
      </c>
      <c r="O188" s="31">
        <f t="shared" si="20"/>
        <v>5.0000000000000001E-4</v>
      </c>
    </row>
    <row r="189" spans="1:15" x14ac:dyDescent="0.25">
      <c r="A189" s="31">
        <v>115</v>
      </c>
      <c r="B189" s="31">
        <v>55</v>
      </c>
      <c r="C189" s="31">
        <v>63</v>
      </c>
      <c r="D189" s="31">
        <v>400</v>
      </c>
      <c r="E189" s="31">
        <v>3.2520325203252036E-2</v>
      </c>
      <c r="F189" s="31">
        <v>308.8</v>
      </c>
      <c r="G189" s="35">
        <v>0.29719967371081801</v>
      </c>
      <c r="H189" s="31">
        <f t="shared" si="14"/>
        <v>0.77200000000000002</v>
      </c>
      <c r="I189" s="31">
        <f t="shared" si="15"/>
        <v>-0.15614466064534011</v>
      </c>
      <c r="J189" s="31">
        <f t="shared" si="16"/>
        <v>0.43795949798178124</v>
      </c>
      <c r="K189" s="31">
        <f t="shared" si="17"/>
        <v>-0.20973984488896277</v>
      </c>
      <c r="L189" s="31">
        <f t="shared" si="18"/>
        <v>0.41693536270869636</v>
      </c>
      <c r="M189" s="31">
        <f t="shared" si="19"/>
        <v>-7.8830630266761237E-2</v>
      </c>
      <c r="N189" s="31">
        <v>0.2</v>
      </c>
      <c r="O189" s="31">
        <f t="shared" si="20"/>
        <v>5.0000000000000001E-4</v>
      </c>
    </row>
    <row r="190" spans="1:15" x14ac:dyDescent="0.25">
      <c r="A190" s="31">
        <v>116</v>
      </c>
      <c r="B190" s="31">
        <v>56</v>
      </c>
      <c r="C190" s="31">
        <v>63</v>
      </c>
      <c r="D190" s="31">
        <v>400</v>
      </c>
      <c r="E190" s="31">
        <v>2.8455284552845527E-2</v>
      </c>
      <c r="F190" s="31">
        <v>305.05</v>
      </c>
      <c r="G190" s="35">
        <v>0.29845460213082503</v>
      </c>
      <c r="H190" s="31">
        <f t="shared" si="14"/>
        <v>0.762625</v>
      </c>
      <c r="I190" s="31">
        <f t="shared" si="15"/>
        <v>-0.15244696587511952</v>
      </c>
      <c r="J190" s="31">
        <f t="shared" si="16"/>
        <v>0.43941720826001274</v>
      </c>
      <c r="K190" s="31">
        <f t="shared" si="17"/>
        <v>-0.20279236016844834</v>
      </c>
      <c r="L190" s="31">
        <f t="shared" si="18"/>
        <v>0.41964866478649865</v>
      </c>
      <c r="M190" s="31">
        <f t="shared" si="19"/>
        <v>-8.4538116337206426E-2</v>
      </c>
      <c r="N190" s="31">
        <v>0.1</v>
      </c>
      <c r="O190" s="31">
        <f t="shared" si="20"/>
        <v>2.5000000000000001E-4</v>
      </c>
    </row>
    <row r="191" spans="1:15" x14ac:dyDescent="0.25">
      <c r="A191" s="31">
        <v>117</v>
      </c>
      <c r="B191" s="31">
        <v>57</v>
      </c>
      <c r="C191" s="31">
        <v>63</v>
      </c>
      <c r="D191" s="31">
        <v>400</v>
      </c>
      <c r="E191" s="31">
        <v>2.4390243902439025E-2</v>
      </c>
      <c r="F191" s="31">
        <v>305.60000000000002</v>
      </c>
      <c r="G191" s="35">
        <v>0.29873259986269418</v>
      </c>
      <c r="H191" s="31">
        <f t="shared" si="14"/>
        <v>0.76400000000000001</v>
      </c>
      <c r="I191" s="31">
        <f t="shared" si="15"/>
        <v>-0.1401589849036787</v>
      </c>
      <c r="J191" s="31">
        <f t="shared" si="16"/>
        <v>0.44426718863036674</v>
      </c>
      <c r="K191" s="31">
        <f t="shared" si="17"/>
        <v>-0.18681317882299933</v>
      </c>
      <c r="L191" s="31">
        <f t="shared" si="18"/>
        <v>0.42590355680921932</v>
      </c>
      <c r="M191" s="31">
        <f t="shared" si="19"/>
        <v>-8.6483424695619149E-2</v>
      </c>
      <c r="N191" s="31">
        <v>0.1</v>
      </c>
      <c r="O191" s="31">
        <f t="shared" si="20"/>
        <v>2.5000000000000001E-4</v>
      </c>
    </row>
    <row r="192" spans="1:15" x14ac:dyDescent="0.25">
      <c r="A192" s="31">
        <v>118</v>
      </c>
      <c r="B192" s="31">
        <v>58</v>
      </c>
      <c r="C192" s="31">
        <v>63</v>
      </c>
      <c r="D192" s="31">
        <v>400</v>
      </c>
      <c r="E192" s="31">
        <v>2.032520325203252E-2</v>
      </c>
      <c r="F192" s="31">
        <v>307</v>
      </c>
      <c r="G192" s="33">
        <v>0.29419568521157052</v>
      </c>
      <c r="H192" s="31">
        <f t="shared" si="14"/>
        <v>0.76749999999999996</v>
      </c>
      <c r="I192" s="31">
        <f t="shared" si="15"/>
        <v>-0.12780638935311708</v>
      </c>
      <c r="J192" s="31">
        <f t="shared" si="16"/>
        <v>0.44915109678136855</v>
      </c>
      <c r="K192" s="31">
        <f t="shared" si="17"/>
        <v>-0.16974883472196037</v>
      </c>
      <c r="L192" s="31">
        <f t="shared" si="18"/>
        <v>0.43260383339558861</v>
      </c>
      <c r="M192" s="31">
        <f t="shared" si="19"/>
        <v>-8.7880366615888272E-2</v>
      </c>
      <c r="N192" s="35">
        <v>0.05</v>
      </c>
      <c r="O192" s="31">
        <f t="shared" si="20"/>
        <v>1.25E-4</v>
      </c>
    </row>
    <row r="193" spans="1:15" x14ac:dyDescent="0.25">
      <c r="A193" s="31">
        <v>119</v>
      </c>
      <c r="B193" s="31">
        <v>59</v>
      </c>
      <c r="C193" s="31">
        <v>63</v>
      </c>
      <c r="D193" s="31">
        <v>400</v>
      </c>
      <c r="E193" s="31">
        <v>1.6260162601626018E-2</v>
      </c>
      <c r="F193" s="31">
        <v>308</v>
      </c>
      <c r="G193" s="33">
        <v>0.29412378573257703</v>
      </c>
      <c r="H193" s="31">
        <f t="shared" si="14"/>
        <v>0.77</v>
      </c>
      <c r="I193" s="31">
        <f t="shared" si="15"/>
        <v>-0.1130079732055318</v>
      </c>
      <c r="J193" s="31">
        <f t="shared" si="16"/>
        <v>0.45501211700329275</v>
      </c>
      <c r="K193" s="31">
        <f t="shared" si="17"/>
        <v>-0.15051326851375621</v>
      </c>
      <c r="L193" s="31">
        <f t="shared" si="18"/>
        <v>0.44017984161282214</v>
      </c>
      <c r="M193" s="31">
        <f t="shared" si="19"/>
        <v>-8.9820511520286694E-2</v>
      </c>
      <c r="N193" s="35">
        <v>0.1</v>
      </c>
      <c r="O193" s="31">
        <f t="shared" si="20"/>
        <v>2.5000000000000001E-4</v>
      </c>
    </row>
    <row r="194" spans="1:15" x14ac:dyDescent="0.25">
      <c r="A194" s="31">
        <v>120</v>
      </c>
      <c r="B194" s="31">
        <v>60</v>
      </c>
      <c r="C194" s="31">
        <v>63</v>
      </c>
      <c r="D194" s="31">
        <v>400</v>
      </c>
      <c r="E194" s="31">
        <v>1.2195121951219513E-2</v>
      </c>
      <c r="F194" s="31">
        <v>289.39999999999998</v>
      </c>
      <c r="G194" s="33">
        <v>0.29422718303608297</v>
      </c>
      <c r="H194" s="31">
        <f t="shared" si="14"/>
        <v>0.72349999999999992</v>
      </c>
      <c r="I194" s="31">
        <f t="shared" si="15"/>
        <v>-0.12127837041529752</v>
      </c>
      <c r="J194" s="31">
        <f t="shared" si="16"/>
        <v>0.4517352757276763</v>
      </c>
      <c r="K194" s="31">
        <f t="shared" si="17"/>
        <v>-0.15377032725067535</v>
      </c>
      <c r="L194" s="31">
        <f t="shared" si="18"/>
        <v>0.43889541547677413</v>
      </c>
      <c r="M194" s="31">
        <f t="shared" si="19"/>
        <v>-0.11206494348780038</v>
      </c>
      <c r="N194" s="35">
        <v>0.1</v>
      </c>
      <c r="O194" s="31">
        <f t="shared" si="20"/>
        <v>2.5000000000000001E-4</v>
      </c>
    </row>
    <row r="195" spans="1:15" x14ac:dyDescent="0.25">
      <c r="A195" s="31">
        <v>121</v>
      </c>
      <c r="B195" s="31">
        <v>61</v>
      </c>
      <c r="C195" s="31">
        <v>63</v>
      </c>
      <c r="D195" s="31">
        <v>400</v>
      </c>
      <c r="E195" s="31">
        <v>8.130081300813009E-3</v>
      </c>
      <c r="F195" s="31">
        <v>276.85000000000002</v>
      </c>
      <c r="G195" s="35">
        <v>0.30583124826326025</v>
      </c>
      <c r="H195" s="31">
        <f t="shared" ref="H195:H258" si="21">F195/D195</f>
        <v>0.6921250000000001</v>
      </c>
      <c r="I195" s="31">
        <f t="shared" ref="I195:I258" si="22">(LN(H195)+(G195^2/2)*E195)/G195*(E195^0.5)</f>
        <v>-0.10838049225469812</v>
      </c>
      <c r="J195" s="31">
        <f t="shared" ref="J195:J258" si="23">NORMSDIST(I195)</f>
        <v>0.45684693745063554</v>
      </c>
      <c r="K195" s="31">
        <f t="shared" ref="K195:K258" si="24">I195-(G195*E195^0.5)</f>
        <v>-0.13595636724383997</v>
      </c>
      <c r="L195" s="31">
        <f t="shared" ref="L195:L258" si="25">NORMSDIST(K195)</f>
        <v>0.44592788724734361</v>
      </c>
      <c r="M195" s="31">
        <f t="shared" ref="M195:M258" si="26">(H195*J195)-L195</f>
        <v>-0.12973270066432246</v>
      </c>
      <c r="N195" s="31">
        <v>0.05</v>
      </c>
      <c r="O195" s="31">
        <f t="shared" ref="O195:O258" si="27">N195/D195</f>
        <v>1.25E-4</v>
      </c>
    </row>
    <row r="196" spans="1:15" x14ac:dyDescent="0.25">
      <c r="A196" s="31">
        <v>122</v>
      </c>
      <c r="B196" s="31">
        <v>62</v>
      </c>
      <c r="C196" s="31">
        <v>63</v>
      </c>
      <c r="D196" s="31">
        <v>400</v>
      </c>
      <c r="E196" s="31">
        <v>4.0650406504065045E-3</v>
      </c>
      <c r="F196" s="31">
        <v>271.05</v>
      </c>
      <c r="G196" s="35">
        <v>0.31103265759960796</v>
      </c>
      <c r="H196" s="31">
        <f t="shared" si="21"/>
        <v>0.67762500000000003</v>
      </c>
      <c r="I196" s="31">
        <f t="shared" si="22"/>
        <v>-7.9732713981333331E-2</v>
      </c>
      <c r="J196" s="31">
        <f t="shared" si="23"/>
        <v>0.4682249201389177</v>
      </c>
      <c r="K196" s="31">
        <f t="shared" si="24"/>
        <v>-9.9563431930104612E-2</v>
      </c>
      <c r="L196" s="31">
        <f t="shared" si="25"/>
        <v>0.46034546330780579</v>
      </c>
      <c r="M196" s="31">
        <f t="shared" si="26"/>
        <v>-0.14306455179867167</v>
      </c>
      <c r="N196" s="31">
        <v>0.1</v>
      </c>
      <c r="O196" s="31">
        <f t="shared" si="27"/>
        <v>2.5000000000000001E-4</v>
      </c>
    </row>
    <row r="197" spans="1:15" x14ac:dyDescent="0.25">
      <c r="A197" s="31">
        <v>124</v>
      </c>
      <c r="B197" s="31">
        <v>1</v>
      </c>
      <c r="C197" s="31">
        <v>19</v>
      </c>
      <c r="D197" s="31">
        <v>300</v>
      </c>
      <c r="E197" s="31">
        <v>7.3170731707317069E-2</v>
      </c>
      <c r="F197" s="31">
        <v>266.7</v>
      </c>
      <c r="G197" s="35">
        <v>0.31393543114631922</v>
      </c>
      <c r="H197" s="31">
        <f t="shared" si="21"/>
        <v>0.88900000000000001</v>
      </c>
      <c r="I197" s="31">
        <f t="shared" si="22"/>
        <v>-9.8272640850665754E-2</v>
      </c>
      <c r="J197" s="31">
        <f t="shared" si="23"/>
        <v>0.46085790122083575</v>
      </c>
      <c r="K197" s="31">
        <f t="shared" si="24"/>
        <v>-0.1831924545039251</v>
      </c>
      <c r="L197" s="31">
        <f t="shared" si="25"/>
        <v>0.42732350730962132</v>
      </c>
      <c r="M197" s="31">
        <f t="shared" si="26"/>
        <v>-1.7620833124298352E-2</v>
      </c>
      <c r="N197" s="31">
        <v>2.4</v>
      </c>
      <c r="O197" s="31">
        <f t="shared" si="27"/>
        <v>8.0000000000000002E-3</v>
      </c>
    </row>
    <row r="198" spans="1:15" x14ac:dyDescent="0.25">
      <c r="A198" s="31">
        <v>124</v>
      </c>
      <c r="B198" s="31">
        <v>1</v>
      </c>
      <c r="C198" s="31">
        <v>42</v>
      </c>
      <c r="D198" s="31">
        <v>300</v>
      </c>
      <c r="E198" s="31">
        <v>0.16666666666666666</v>
      </c>
      <c r="F198" s="31">
        <v>266.7</v>
      </c>
      <c r="G198" s="35">
        <v>0.31393543114631922</v>
      </c>
      <c r="H198" s="31">
        <f t="shared" si="21"/>
        <v>0.88900000000000001</v>
      </c>
      <c r="I198" s="31">
        <f t="shared" si="22"/>
        <v>-0.14232471395850624</v>
      </c>
      <c r="J198" s="31">
        <f t="shared" si="23"/>
        <v>0.44341176315696029</v>
      </c>
      <c r="K198" s="31">
        <f t="shared" si="24"/>
        <v>-0.27048831704002685</v>
      </c>
      <c r="L198" s="31">
        <f t="shared" si="25"/>
        <v>0.39339230185946933</v>
      </c>
      <c r="M198" s="31">
        <f t="shared" si="26"/>
        <v>8.0075558706838024E-4</v>
      </c>
      <c r="N198" s="31">
        <v>6.7</v>
      </c>
      <c r="O198" s="31">
        <f t="shared" si="27"/>
        <v>2.2333333333333334E-2</v>
      </c>
    </row>
    <row r="199" spans="1:15" x14ac:dyDescent="0.25">
      <c r="A199" s="31">
        <v>125</v>
      </c>
      <c r="B199" s="31">
        <v>2</v>
      </c>
      <c r="C199" s="31">
        <v>19</v>
      </c>
      <c r="D199" s="31">
        <v>300</v>
      </c>
      <c r="E199" s="31">
        <v>6.910569105691057E-2</v>
      </c>
      <c r="F199" s="31">
        <v>269.45</v>
      </c>
      <c r="G199" s="35">
        <v>0.31222933470931286</v>
      </c>
      <c r="H199" s="31">
        <f t="shared" si="21"/>
        <v>0.89816666666666667</v>
      </c>
      <c r="I199" s="31">
        <f t="shared" si="22"/>
        <v>-8.7588420147527685E-2</v>
      </c>
      <c r="J199" s="31">
        <f t="shared" si="23"/>
        <v>0.46510190309416977</v>
      </c>
      <c r="K199" s="31">
        <f t="shared" si="24"/>
        <v>-0.16966714689791534</v>
      </c>
      <c r="L199" s="31">
        <f t="shared" si="25"/>
        <v>0.43263595619447509</v>
      </c>
      <c r="M199" s="31">
        <f t="shared" si="26"/>
        <v>-1.4896930232061623E-2</v>
      </c>
      <c r="N199" s="31">
        <v>2.4</v>
      </c>
      <c r="O199" s="31">
        <f t="shared" si="27"/>
        <v>8.0000000000000002E-3</v>
      </c>
    </row>
    <row r="200" spans="1:15" x14ac:dyDescent="0.25">
      <c r="A200" s="31">
        <v>125</v>
      </c>
      <c r="B200" s="31">
        <v>2</v>
      </c>
      <c r="C200" s="31">
        <v>42</v>
      </c>
      <c r="D200" s="31">
        <v>300</v>
      </c>
      <c r="E200" s="31">
        <v>0.16260162601626016</v>
      </c>
      <c r="F200" s="31">
        <v>269.45</v>
      </c>
      <c r="G200" s="35">
        <v>0.31222933470931286</v>
      </c>
      <c r="H200" s="31">
        <f t="shared" si="21"/>
        <v>0.89816666666666667</v>
      </c>
      <c r="I200" s="31">
        <f t="shared" si="22"/>
        <v>-0.12846879310234274</v>
      </c>
      <c r="J200" s="31">
        <f t="shared" si="23"/>
        <v>0.44888899652439018</v>
      </c>
      <c r="K200" s="31">
        <f t="shared" si="24"/>
        <v>-0.25437181259577762</v>
      </c>
      <c r="L200" s="31">
        <f t="shared" si="25"/>
        <v>0.39960416260374881</v>
      </c>
      <c r="M200" s="31">
        <f t="shared" si="26"/>
        <v>3.5729711079076631E-3</v>
      </c>
      <c r="N200" s="31">
        <v>7.2</v>
      </c>
      <c r="O200" s="31">
        <f t="shared" si="27"/>
        <v>2.4E-2</v>
      </c>
    </row>
    <row r="201" spans="1:15" x14ac:dyDescent="0.25">
      <c r="A201" s="31">
        <v>126</v>
      </c>
      <c r="B201" s="31">
        <v>3</v>
      </c>
      <c r="C201" s="31">
        <v>19</v>
      </c>
      <c r="D201" s="31">
        <v>300</v>
      </c>
      <c r="E201" s="31">
        <v>6.5040650406504072E-2</v>
      </c>
      <c r="F201" s="31">
        <v>267.05</v>
      </c>
      <c r="G201" s="35">
        <v>0.31176093289189022</v>
      </c>
      <c r="H201" s="31">
        <f t="shared" si="21"/>
        <v>0.89016666666666666</v>
      </c>
      <c r="I201" s="31">
        <f t="shared" si="22"/>
        <v>-9.2589669121627236E-2</v>
      </c>
      <c r="J201" s="31">
        <f t="shared" si="23"/>
        <v>0.46311477566859005</v>
      </c>
      <c r="K201" s="31">
        <f t="shared" si="24"/>
        <v>-0.17209827346353579</v>
      </c>
      <c r="L201" s="31">
        <f t="shared" si="25"/>
        <v>0.43168013504486202</v>
      </c>
      <c r="M201" s="31">
        <f t="shared" si="26"/>
        <v>-1.9430798903872115E-2</v>
      </c>
      <c r="N201" s="31">
        <v>1.9</v>
      </c>
      <c r="O201" s="31">
        <f t="shared" si="27"/>
        <v>6.3333333333333332E-3</v>
      </c>
    </row>
    <row r="202" spans="1:15" x14ac:dyDescent="0.25">
      <c r="A202" s="31">
        <v>126</v>
      </c>
      <c r="B202" s="31">
        <v>3</v>
      </c>
      <c r="C202" s="31">
        <v>42</v>
      </c>
      <c r="D202" s="31">
        <v>300</v>
      </c>
      <c r="E202" s="31">
        <v>0.15853658536585366</v>
      </c>
      <c r="F202" s="31">
        <v>267.05</v>
      </c>
      <c r="G202" s="35">
        <v>0.31176093289189022</v>
      </c>
      <c r="H202" s="31">
        <f t="shared" si="21"/>
        <v>0.89016666666666666</v>
      </c>
      <c r="I202" s="31">
        <f t="shared" si="22"/>
        <v>-0.13875261994788879</v>
      </c>
      <c r="J202" s="31">
        <f t="shared" si="23"/>
        <v>0.44482281775770627</v>
      </c>
      <c r="K202" s="31">
        <f t="shared" si="24"/>
        <v>-0.26288538869055605</v>
      </c>
      <c r="L202" s="31">
        <f t="shared" si="25"/>
        <v>0.3963194592348489</v>
      </c>
      <c r="M202" s="31">
        <f t="shared" si="26"/>
        <v>-3.5301429419737351E-4</v>
      </c>
      <c r="N202" s="31">
        <v>6.05</v>
      </c>
      <c r="O202" s="31">
        <f t="shared" si="27"/>
        <v>2.0166666666666666E-2</v>
      </c>
    </row>
    <row r="203" spans="1:15" x14ac:dyDescent="0.25">
      <c r="A203" s="31">
        <v>127</v>
      </c>
      <c r="B203" s="31">
        <v>4</v>
      </c>
      <c r="C203" s="31">
        <v>19</v>
      </c>
      <c r="D203" s="31">
        <v>300</v>
      </c>
      <c r="E203" s="31">
        <v>6.097560975609756E-2</v>
      </c>
      <c r="F203" s="31">
        <v>261.55</v>
      </c>
      <c r="G203" s="35">
        <v>0.30771662218842688</v>
      </c>
      <c r="H203" s="31">
        <f t="shared" si="21"/>
        <v>0.87183333333333335</v>
      </c>
      <c r="I203" s="31">
        <f t="shared" si="22"/>
        <v>-0.10774733231503036</v>
      </c>
      <c r="J203" s="31">
        <f t="shared" si="23"/>
        <v>0.45709806114029694</v>
      </c>
      <c r="K203" s="31">
        <f t="shared" si="24"/>
        <v>-0.18373253609416762</v>
      </c>
      <c r="L203" s="31">
        <f t="shared" si="25"/>
        <v>0.42711164164155363</v>
      </c>
      <c r="M203" s="31">
        <f t="shared" si="26"/>
        <v>-2.8598315337404756E-2</v>
      </c>
      <c r="N203" s="31">
        <v>1.2</v>
      </c>
      <c r="O203" s="31">
        <f t="shared" si="27"/>
        <v>4.0000000000000001E-3</v>
      </c>
    </row>
    <row r="204" spans="1:15" x14ac:dyDescent="0.25">
      <c r="A204" s="31">
        <v>127</v>
      </c>
      <c r="B204" s="31">
        <v>4</v>
      </c>
      <c r="C204" s="31">
        <v>42</v>
      </c>
      <c r="D204" s="31">
        <v>300</v>
      </c>
      <c r="E204" s="31">
        <v>0.15447154471544716</v>
      </c>
      <c r="F204" s="31">
        <v>261.55</v>
      </c>
      <c r="G204" s="35">
        <v>0.30771662218842688</v>
      </c>
      <c r="H204" s="31">
        <f t="shared" si="21"/>
        <v>0.87183333333333335</v>
      </c>
      <c r="I204" s="31">
        <f t="shared" si="22"/>
        <v>-0.16584171937941963</v>
      </c>
      <c r="J204" s="31">
        <f t="shared" si="23"/>
        <v>0.43414075669235269</v>
      </c>
      <c r="K204" s="31">
        <f t="shared" si="24"/>
        <v>-0.28678317776530332</v>
      </c>
      <c r="L204" s="31">
        <f t="shared" si="25"/>
        <v>0.38713917217677896</v>
      </c>
      <c r="M204" s="31">
        <f t="shared" si="26"/>
        <v>-8.6407891338294851E-3</v>
      </c>
      <c r="N204" s="31">
        <v>4.5999999999999996</v>
      </c>
      <c r="O204" s="31">
        <f t="shared" si="27"/>
        <v>1.5333333333333332E-2</v>
      </c>
    </row>
    <row r="205" spans="1:15" x14ac:dyDescent="0.25">
      <c r="A205" s="31">
        <v>128</v>
      </c>
      <c r="B205" s="31">
        <v>5</v>
      </c>
      <c r="C205" s="31">
        <v>19</v>
      </c>
      <c r="D205" s="31">
        <v>300</v>
      </c>
      <c r="E205" s="31">
        <v>5.6910569105691054E-2</v>
      </c>
      <c r="F205" s="31">
        <v>270.85000000000002</v>
      </c>
      <c r="G205" s="35">
        <v>0.30756814040916103</v>
      </c>
      <c r="H205" s="31">
        <f t="shared" si="21"/>
        <v>0.90283333333333338</v>
      </c>
      <c r="I205" s="31">
        <f t="shared" si="22"/>
        <v>-7.7195051900699502E-2</v>
      </c>
      <c r="J205" s="31">
        <f t="shared" si="23"/>
        <v>0.46923418895694363</v>
      </c>
      <c r="K205" s="31">
        <f t="shared" si="24"/>
        <v>-0.15056831118882827</v>
      </c>
      <c r="L205" s="31">
        <f t="shared" si="25"/>
        <v>0.4401581301796359</v>
      </c>
      <c r="M205" s="31">
        <f t="shared" si="26"/>
        <v>-1.6517863249675246E-2</v>
      </c>
      <c r="N205" s="31">
        <v>1.85</v>
      </c>
      <c r="O205" s="31">
        <f t="shared" si="27"/>
        <v>6.1666666666666667E-3</v>
      </c>
    </row>
    <row r="206" spans="1:15" x14ac:dyDescent="0.25">
      <c r="A206" s="31">
        <v>128</v>
      </c>
      <c r="B206" s="31">
        <v>5</v>
      </c>
      <c r="C206" s="31">
        <v>42</v>
      </c>
      <c r="D206" s="31">
        <v>300</v>
      </c>
      <c r="E206" s="31">
        <v>0.15040650406504066</v>
      </c>
      <c r="F206" s="31">
        <v>270.85000000000002</v>
      </c>
      <c r="G206" s="35">
        <v>0.30756814040916103</v>
      </c>
      <c r="H206" s="31">
        <f t="shared" si="21"/>
        <v>0.90283333333333338</v>
      </c>
      <c r="I206" s="31">
        <f t="shared" si="22"/>
        <v>-0.11991877896125964</v>
      </c>
      <c r="J206" s="31">
        <f t="shared" si="23"/>
        <v>0.45227374418238075</v>
      </c>
      <c r="K206" s="31">
        <f t="shared" si="24"/>
        <v>-0.23920070838144528</v>
      </c>
      <c r="L206" s="31">
        <f t="shared" si="25"/>
        <v>0.40547497669905275</v>
      </c>
      <c r="M206" s="31">
        <f t="shared" si="26"/>
        <v>2.8528353402733631E-3</v>
      </c>
      <c r="N206" s="31">
        <v>6.35</v>
      </c>
      <c r="O206" s="31">
        <f t="shared" si="27"/>
        <v>2.1166666666666667E-2</v>
      </c>
    </row>
    <row r="207" spans="1:15" x14ac:dyDescent="0.25">
      <c r="A207" s="31">
        <v>129</v>
      </c>
      <c r="B207" s="31">
        <v>6</v>
      </c>
      <c r="C207" s="31">
        <v>19</v>
      </c>
      <c r="D207" s="31">
        <v>300</v>
      </c>
      <c r="E207" s="31">
        <v>5.2845528455284556E-2</v>
      </c>
      <c r="F207" s="31">
        <v>273.5</v>
      </c>
      <c r="G207" s="35">
        <v>0.30839593661969489</v>
      </c>
      <c r="H207" s="31">
        <f t="shared" si="21"/>
        <v>0.91166666666666663</v>
      </c>
      <c r="I207" s="31">
        <f t="shared" si="22"/>
        <v>-6.7062964226374672E-2</v>
      </c>
      <c r="J207" s="31">
        <f t="shared" si="23"/>
        <v>0.47326578887833226</v>
      </c>
      <c r="K207" s="31">
        <f t="shared" si="24"/>
        <v>-0.13795750110598201</v>
      </c>
      <c r="L207" s="31">
        <f t="shared" si="25"/>
        <v>0.44513700275309998</v>
      </c>
      <c r="M207" s="31">
        <f t="shared" si="26"/>
        <v>-1.3676358559020441E-2</v>
      </c>
      <c r="N207" s="31">
        <v>1.8</v>
      </c>
      <c r="O207" s="31">
        <f t="shared" si="27"/>
        <v>6.0000000000000001E-3</v>
      </c>
    </row>
    <row r="208" spans="1:15" x14ac:dyDescent="0.25">
      <c r="A208" s="31">
        <v>129</v>
      </c>
      <c r="B208" s="31">
        <v>6</v>
      </c>
      <c r="C208" s="31">
        <v>42</v>
      </c>
      <c r="D208" s="31">
        <v>300</v>
      </c>
      <c r="E208" s="31">
        <v>0.14634146341463414</v>
      </c>
      <c r="F208" s="31">
        <v>273.5</v>
      </c>
      <c r="G208" s="35">
        <v>0.30839593661969489</v>
      </c>
      <c r="H208" s="31">
        <f t="shared" si="21"/>
        <v>0.91166666666666663</v>
      </c>
      <c r="I208" s="31">
        <f t="shared" si="22"/>
        <v>-0.10608439683937626</v>
      </c>
      <c r="J208" s="31">
        <f t="shared" si="23"/>
        <v>0.45775769540056493</v>
      </c>
      <c r="K208" s="31">
        <f t="shared" si="24"/>
        <v>-0.22406003739462105</v>
      </c>
      <c r="L208" s="31">
        <f t="shared" si="25"/>
        <v>0.41135529373805274</v>
      </c>
      <c r="M208" s="31">
        <f t="shared" si="26"/>
        <v>5.9671385687956047E-3</v>
      </c>
      <c r="N208" s="31">
        <v>7</v>
      </c>
      <c r="O208" s="31">
        <f t="shared" si="27"/>
        <v>2.3333333333333334E-2</v>
      </c>
    </row>
    <row r="209" spans="1:15" x14ac:dyDescent="0.25">
      <c r="A209" s="31">
        <v>130</v>
      </c>
      <c r="B209" s="31">
        <v>7</v>
      </c>
      <c r="C209" s="31">
        <v>19</v>
      </c>
      <c r="D209" s="31">
        <v>300</v>
      </c>
      <c r="E209" s="31">
        <v>4.878048780487805E-2</v>
      </c>
      <c r="F209" s="31">
        <v>275.45</v>
      </c>
      <c r="G209" s="35">
        <v>0.31301775181852975</v>
      </c>
      <c r="H209" s="31">
        <f t="shared" si="21"/>
        <v>0.91816666666666658</v>
      </c>
      <c r="I209" s="31">
        <f t="shared" si="22"/>
        <v>-5.8554736479728725E-2</v>
      </c>
      <c r="J209" s="31">
        <f t="shared" si="23"/>
        <v>0.47665338192038731</v>
      </c>
      <c r="K209" s="31">
        <f t="shared" si="24"/>
        <v>-0.12768879252340437</v>
      </c>
      <c r="L209" s="31">
        <f t="shared" si="25"/>
        <v>0.44919762987821771</v>
      </c>
      <c r="M209" s="31">
        <f t="shared" si="26"/>
        <v>-1.1550383044982127E-2</v>
      </c>
      <c r="N209" s="31">
        <v>1.95</v>
      </c>
      <c r="O209" s="31">
        <f t="shared" si="27"/>
        <v>6.4999999999999997E-3</v>
      </c>
    </row>
    <row r="210" spans="1:15" x14ac:dyDescent="0.25">
      <c r="A210" s="31">
        <v>130</v>
      </c>
      <c r="B210" s="31">
        <v>7</v>
      </c>
      <c r="C210" s="31">
        <v>42</v>
      </c>
      <c r="D210" s="31">
        <v>300</v>
      </c>
      <c r="E210" s="31">
        <v>0.14227642276422764</v>
      </c>
      <c r="F210" s="31">
        <v>275.45</v>
      </c>
      <c r="G210" s="35">
        <v>0.31301775181852975</v>
      </c>
      <c r="H210" s="31">
        <f t="shared" si="21"/>
        <v>0.91816666666666658</v>
      </c>
      <c r="I210" s="31">
        <f t="shared" si="22"/>
        <v>-9.4481770230346387E-2</v>
      </c>
      <c r="J210" s="31">
        <f t="shared" si="23"/>
        <v>0.46236323145457442</v>
      </c>
      <c r="K210" s="31">
        <f t="shared" si="24"/>
        <v>-0.21255064831878567</v>
      </c>
      <c r="L210" s="31">
        <f t="shared" si="25"/>
        <v>0.4158387343378892</v>
      </c>
      <c r="M210" s="31">
        <f t="shared" si="26"/>
        <v>8.6877726759858054E-3</v>
      </c>
      <c r="N210" s="31">
        <v>7.5</v>
      </c>
      <c r="O210" s="31">
        <f t="shared" si="27"/>
        <v>2.5000000000000001E-2</v>
      </c>
    </row>
    <row r="211" spans="1:15" x14ac:dyDescent="0.25">
      <c r="A211" s="31">
        <v>131</v>
      </c>
      <c r="B211" s="31">
        <v>8</v>
      </c>
      <c r="C211" s="31">
        <v>19</v>
      </c>
      <c r="D211" s="31">
        <v>300</v>
      </c>
      <c r="E211" s="31">
        <v>4.4715447154471545E-2</v>
      </c>
      <c r="F211" s="31">
        <v>267.8</v>
      </c>
      <c r="G211" s="35">
        <v>0.31337737888633127</v>
      </c>
      <c r="H211" s="31">
        <f t="shared" si="21"/>
        <v>0.89266666666666672</v>
      </c>
      <c r="I211" s="31">
        <f t="shared" si="22"/>
        <v>-7.5134136008861374E-2</v>
      </c>
      <c r="J211" s="31">
        <f t="shared" si="23"/>
        <v>0.470053993982952</v>
      </c>
      <c r="K211" s="31">
        <f t="shared" si="24"/>
        <v>-0.1414010021722405</v>
      </c>
      <c r="L211" s="31">
        <f t="shared" si="25"/>
        <v>0.44377658130324515</v>
      </c>
      <c r="M211" s="31">
        <f t="shared" si="26"/>
        <v>-2.4175049341129962E-2</v>
      </c>
      <c r="N211" s="31">
        <v>1.2</v>
      </c>
      <c r="O211" s="31">
        <f t="shared" si="27"/>
        <v>4.0000000000000001E-3</v>
      </c>
    </row>
    <row r="212" spans="1:15" x14ac:dyDescent="0.25">
      <c r="A212" s="31">
        <v>131</v>
      </c>
      <c r="B212" s="31">
        <v>8</v>
      </c>
      <c r="C212" s="31">
        <v>42</v>
      </c>
      <c r="D212" s="31">
        <v>300</v>
      </c>
      <c r="E212" s="31">
        <v>0.13821138211382114</v>
      </c>
      <c r="F212" s="31">
        <v>267.8</v>
      </c>
      <c r="G212" s="35">
        <v>0.31337737888633127</v>
      </c>
      <c r="H212" s="31">
        <f t="shared" si="21"/>
        <v>0.89266666666666672</v>
      </c>
      <c r="I212" s="31">
        <f t="shared" si="22"/>
        <v>-0.12664687616342854</v>
      </c>
      <c r="J212" s="31">
        <f t="shared" si="23"/>
        <v>0.44960994690816314</v>
      </c>
      <c r="K212" s="31">
        <f t="shared" si="24"/>
        <v>-0.24315053070537329</v>
      </c>
      <c r="L212" s="31">
        <f t="shared" si="25"/>
        <v>0.40394439384771841</v>
      </c>
      <c r="M212" s="31">
        <f t="shared" si="26"/>
        <v>-2.5925812410313998E-3</v>
      </c>
      <c r="N212" s="31">
        <v>6.4</v>
      </c>
      <c r="O212" s="31">
        <f t="shared" si="27"/>
        <v>2.1333333333333336E-2</v>
      </c>
    </row>
    <row r="213" spans="1:15" x14ac:dyDescent="0.25">
      <c r="A213" s="31">
        <v>132</v>
      </c>
      <c r="B213" s="31">
        <v>9</v>
      </c>
      <c r="C213" s="31">
        <v>19</v>
      </c>
      <c r="D213" s="31">
        <v>300</v>
      </c>
      <c r="E213" s="31">
        <v>4.065040650406504E-2</v>
      </c>
      <c r="F213" s="31">
        <v>266.10000000000002</v>
      </c>
      <c r="G213" s="35">
        <v>0.31322111547723386</v>
      </c>
      <c r="H213" s="31">
        <f t="shared" si="21"/>
        <v>0.88700000000000012</v>
      </c>
      <c r="I213" s="31">
        <f t="shared" si="22"/>
        <v>-7.5902319201021307E-2</v>
      </c>
      <c r="J213" s="31">
        <f t="shared" si="23"/>
        <v>0.46974840586448963</v>
      </c>
      <c r="K213" s="31">
        <f t="shared" si="24"/>
        <v>-0.13905379125024475</v>
      </c>
      <c r="L213" s="31">
        <f t="shared" si="25"/>
        <v>0.44470382131177877</v>
      </c>
      <c r="M213" s="31">
        <f t="shared" si="26"/>
        <v>-2.8036985309976392E-2</v>
      </c>
      <c r="N213" s="31">
        <v>0.95</v>
      </c>
      <c r="O213" s="31">
        <f t="shared" si="27"/>
        <v>3.1666666666666666E-3</v>
      </c>
    </row>
    <row r="214" spans="1:15" x14ac:dyDescent="0.25">
      <c r="A214" s="31">
        <v>132</v>
      </c>
      <c r="B214" s="31">
        <v>9</v>
      </c>
      <c r="C214" s="31">
        <v>42</v>
      </c>
      <c r="D214" s="31">
        <v>300</v>
      </c>
      <c r="E214" s="31">
        <v>0.13414634146341464</v>
      </c>
      <c r="F214" s="31">
        <v>266.10000000000002</v>
      </c>
      <c r="G214" s="35">
        <v>0.31322111547723386</v>
      </c>
      <c r="H214" s="31">
        <f t="shared" si="21"/>
        <v>0.88700000000000012</v>
      </c>
      <c r="I214" s="31">
        <f t="shared" si="22"/>
        <v>-0.13252046715815019</v>
      </c>
      <c r="J214" s="31">
        <f t="shared" si="23"/>
        <v>0.44728631767026827</v>
      </c>
      <c r="K214" s="31">
        <f t="shared" si="24"/>
        <v>-0.2472408131851157</v>
      </c>
      <c r="L214" s="31">
        <f t="shared" si="25"/>
        <v>0.4023609305853475</v>
      </c>
      <c r="M214" s="31">
        <f t="shared" si="26"/>
        <v>-5.6179668118194748E-3</v>
      </c>
      <c r="N214" s="31">
        <v>5.45</v>
      </c>
      <c r="O214" s="31">
        <f t="shared" si="27"/>
        <v>1.8166666666666668E-2</v>
      </c>
    </row>
    <row r="215" spans="1:15" x14ac:dyDescent="0.25">
      <c r="A215" s="31">
        <v>132</v>
      </c>
      <c r="B215" s="31">
        <v>9</v>
      </c>
      <c r="C215" s="31">
        <v>60</v>
      </c>
      <c r="D215" s="31">
        <v>300</v>
      </c>
      <c r="E215" s="31">
        <v>0.2073170731707317</v>
      </c>
      <c r="F215" s="31">
        <v>266.10000000000002</v>
      </c>
      <c r="G215" s="35">
        <v>0.31322111547723386</v>
      </c>
      <c r="H215" s="31">
        <f t="shared" si="21"/>
        <v>0.88700000000000012</v>
      </c>
      <c r="I215" s="31">
        <f t="shared" si="22"/>
        <v>-0.15952689523092833</v>
      </c>
      <c r="J215" s="31">
        <f t="shared" si="23"/>
        <v>0.43662688515474313</v>
      </c>
      <c r="K215" s="31">
        <f t="shared" si="24"/>
        <v>-0.30214299864186023</v>
      </c>
      <c r="L215" s="31">
        <f t="shared" si="25"/>
        <v>0.3812715275347569</v>
      </c>
      <c r="M215" s="31">
        <f t="shared" si="26"/>
        <v>6.0165195975003249E-3</v>
      </c>
      <c r="N215" s="31">
        <v>7.5</v>
      </c>
      <c r="O215" s="31">
        <f t="shared" si="27"/>
        <v>2.5000000000000001E-2</v>
      </c>
    </row>
    <row r="216" spans="1:15" x14ac:dyDescent="0.25">
      <c r="A216" s="31">
        <v>133</v>
      </c>
      <c r="B216" s="31">
        <v>10</v>
      </c>
      <c r="C216" s="31">
        <v>19</v>
      </c>
      <c r="D216" s="31">
        <v>300</v>
      </c>
      <c r="E216" s="31">
        <v>3.6585365853658534E-2</v>
      </c>
      <c r="F216" s="31">
        <v>263.60000000000002</v>
      </c>
      <c r="G216" s="35">
        <v>0.31498304058066612</v>
      </c>
      <c r="H216" s="31">
        <f t="shared" si="21"/>
        <v>0.87866666666666671</v>
      </c>
      <c r="I216" s="31">
        <f t="shared" si="22"/>
        <v>-7.7445315599243697E-2</v>
      </c>
      <c r="J216" s="31">
        <f t="shared" si="23"/>
        <v>0.46913464618556239</v>
      </c>
      <c r="K216" s="31">
        <f t="shared" si="24"/>
        <v>-0.13769307110447887</v>
      </c>
      <c r="L216" s="31">
        <f t="shared" si="25"/>
        <v>0.44524149784792871</v>
      </c>
      <c r="M216" s="31">
        <f t="shared" si="26"/>
        <v>-3.3028522066214538E-2</v>
      </c>
      <c r="N216" s="31">
        <v>0.8</v>
      </c>
      <c r="O216" s="31">
        <f t="shared" si="27"/>
        <v>2.666666666666667E-3</v>
      </c>
    </row>
    <row r="217" spans="1:15" x14ac:dyDescent="0.25">
      <c r="A217" s="31">
        <v>133</v>
      </c>
      <c r="B217" s="31">
        <v>10</v>
      </c>
      <c r="C217" s="31">
        <v>42</v>
      </c>
      <c r="D217" s="31">
        <v>300</v>
      </c>
      <c r="E217" s="31">
        <v>0.13008130081300814</v>
      </c>
      <c r="F217" s="31">
        <v>263.60000000000002</v>
      </c>
      <c r="G217" s="35">
        <v>0.31498304058066612</v>
      </c>
      <c r="H217" s="31">
        <f t="shared" si="21"/>
        <v>0.87866666666666671</v>
      </c>
      <c r="I217" s="31">
        <f t="shared" si="22"/>
        <v>-0.14072151942677735</v>
      </c>
      <c r="J217" s="31">
        <f t="shared" si="23"/>
        <v>0.44404497210895072</v>
      </c>
      <c r="K217" s="31">
        <f t="shared" si="24"/>
        <v>-0.25432577667749984</v>
      </c>
      <c r="L217" s="31">
        <f t="shared" si="25"/>
        <v>0.39962194371513821</v>
      </c>
      <c r="M217" s="31">
        <f t="shared" si="26"/>
        <v>-9.4544282220734854E-3</v>
      </c>
      <c r="N217" s="31">
        <v>5</v>
      </c>
      <c r="O217" s="31">
        <f t="shared" si="27"/>
        <v>1.6666666666666666E-2</v>
      </c>
    </row>
    <row r="218" spans="1:15" x14ac:dyDescent="0.25">
      <c r="A218" s="31">
        <v>133</v>
      </c>
      <c r="B218" s="31">
        <v>10</v>
      </c>
      <c r="C218" s="31">
        <v>60</v>
      </c>
      <c r="D218" s="31">
        <v>300</v>
      </c>
      <c r="E218" s="31">
        <v>0.2032520325203252</v>
      </c>
      <c r="F218" s="31">
        <v>263.60000000000002</v>
      </c>
      <c r="G218" s="35">
        <v>0.31498304058066612</v>
      </c>
      <c r="H218" s="31">
        <f t="shared" si="21"/>
        <v>0.87866666666666671</v>
      </c>
      <c r="I218" s="31">
        <f t="shared" si="22"/>
        <v>-0.17070658264090816</v>
      </c>
      <c r="J218" s="31">
        <f t="shared" si="23"/>
        <v>0.4322272433046398</v>
      </c>
      <c r="K218" s="31">
        <f t="shared" si="24"/>
        <v>-0.31271190420431128</v>
      </c>
      <c r="L218" s="31">
        <f t="shared" si="25"/>
        <v>0.37724977530323855</v>
      </c>
      <c r="M218" s="31">
        <f t="shared" si="26"/>
        <v>2.5338958137716139E-3</v>
      </c>
      <c r="N218" s="31">
        <v>6.5</v>
      </c>
      <c r="O218" s="31">
        <f t="shared" si="27"/>
        <v>2.1666666666666667E-2</v>
      </c>
    </row>
    <row r="219" spans="1:15" x14ac:dyDescent="0.25">
      <c r="A219" s="31">
        <v>134</v>
      </c>
      <c r="B219" s="31">
        <v>11</v>
      </c>
      <c r="C219" s="31">
        <v>19</v>
      </c>
      <c r="D219" s="31">
        <v>300</v>
      </c>
      <c r="E219" s="31">
        <v>3.2520325203252036E-2</v>
      </c>
      <c r="F219" s="31">
        <v>252.1</v>
      </c>
      <c r="G219" s="35">
        <v>0.31483587677484415</v>
      </c>
      <c r="H219" s="31">
        <f t="shared" si="21"/>
        <v>0.84033333333333327</v>
      </c>
      <c r="I219" s="31">
        <f t="shared" si="22"/>
        <v>-9.8716938240988705E-2</v>
      </c>
      <c r="J219" s="31">
        <f t="shared" si="23"/>
        <v>0.46068150989252843</v>
      </c>
      <c r="K219" s="31">
        <f t="shared" si="24"/>
        <v>-0.15549252823934359</v>
      </c>
      <c r="L219" s="31">
        <f t="shared" si="25"/>
        <v>0.43821652195211058</v>
      </c>
      <c r="M219" s="31">
        <f t="shared" si="26"/>
        <v>-5.1090493139089199E-2</v>
      </c>
      <c r="N219" s="31">
        <v>0.4</v>
      </c>
      <c r="O219" s="31">
        <f t="shared" si="27"/>
        <v>1.3333333333333335E-3</v>
      </c>
    </row>
    <row r="220" spans="1:15" x14ac:dyDescent="0.25">
      <c r="A220" s="31">
        <v>134</v>
      </c>
      <c r="B220" s="31">
        <v>11</v>
      </c>
      <c r="C220" s="31">
        <v>42</v>
      </c>
      <c r="D220" s="31">
        <v>300</v>
      </c>
      <c r="E220" s="31">
        <v>0.12601626016260162</v>
      </c>
      <c r="F220" s="31">
        <v>252.1</v>
      </c>
      <c r="G220" s="35">
        <v>0.31483587677484415</v>
      </c>
      <c r="H220" s="31">
        <f t="shared" si="21"/>
        <v>0.84033333333333327</v>
      </c>
      <c r="I220" s="31">
        <f t="shared" si="22"/>
        <v>-0.18909980067571541</v>
      </c>
      <c r="J220" s="31">
        <f t="shared" si="23"/>
        <v>0.4250072988526164</v>
      </c>
      <c r="K220" s="31">
        <f t="shared" si="24"/>
        <v>-0.30086266135039358</v>
      </c>
      <c r="L220" s="31">
        <f t="shared" si="25"/>
        <v>0.3817596118937065</v>
      </c>
      <c r="M220" s="31">
        <f t="shared" si="26"/>
        <v>-2.4611811757891233E-2</v>
      </c>
      <c r="N220" s="31">
        <v>2.75</v>
      </c>
      <c r="O220" s="31">
        <f t="shared" si="27"/>
        <v>9.1666666666666667E-3</v>
      </c>
    </row>
    <row r="221" spans="1:15" x14ac:dyDescent="0.25">
      <c r="A221" s="31">
        <v>134</v>
      </c>
      <c r="B221" s="31">
        <v>11</v>
      </c>
      <c r="C221" s="31">
        <v>60</v>
      </c>
      <c r="D221" s="31">
        <v>300</v>
      </c>
      <c r="E221" s="31">
        <v>0.1991869918699187</v>
      </c>
      <c r="F221" s="31">
        <v>252.1</v>
      </c>
      <c r="G221" s="35">
        <v>0.31483587677484415</v>
      </c>
      <c r="H221" s="31">
        <f t="shared" si="21"/>
        <v>0.84033333333333327</v>
      </c>
      <c r="I221" s="31">
        <f t="shared" si="22"/>
        <v>-0.23260258953295496</v>
      </c>
      <c r="J221" s="31">
        <f t="shared" si="23"/>
        <v>0.40803500815331362</v>
      </c>
      <c r="K221" s="31">
        <f t="shared" si="24"/>
        <v>-0.37311500596091851</v>
      </c>
      <c r="L221" s="31">
        <f t="shared" si="25"/>
        <v>0.35453142534502302</v>
      </c>
      <c r="M221" s="31">
        <f t="shared" si="26"/>
        <v>-1.1646006826855182E-2</v>
      </c>
      <c r="N221" s="31">
        <v>4</v>
      </c>
      <c r="O221" s="31">
        <f t="shared" si="27"/>
        <v>1.3333333333333334E-2</v>
      </c>
    </row>
    <row r="222" spans="1:15" x14ac:dyDescent="0.25">
      <c r="A222" s="31">
        <v>135</v>
      </c>
      <c r="B222" s="31">
        <v>12</v>
      </c>
      <c r="C222" s="31">
        <v>19</v>
      </c>
      <c r="D222" s="31">
        <v>300</v>
      </c>
      <c r="E222" s="31">
        <v>2.8455284552845527E-2</v>
      </c>
      <c r="F222" s="31">
        <v>257.95</v>
      </c>
      <c r="G222" s="35">
        <v>0.31464944605022438</v>
      </c>
      <c r="H222" s="31">
        <f t="shared" si="21"/>
        <v>0.85983333333333334</v>
      </c>
      <c r="I222" s="31">
        <f t="shared" si="22"/>
        <v>-8.0206511996789909E-2</v>
      </c>
      <c r="J222" s="31">
        <f t="shared" si="23"/>
        <v>0.46803650551304515</v>
      </c>
      <c r="K222" s="31">
        <f t="shared" si="24"/>
        <v>-0.13328376499432354</v>
      </c>
      <c r="L222" s="31">
        <f t="shared" si="25"/>
        <v>0.44698448334932461</v>
      </c>
      <c r="M222" s="31">
        <f t="shared" si="26"/>
        <v>-4.4551094692357962E-2</v>
      </c>
      <c r="N222" s="31">
        <v>0.4</v>
      </c>
      <c r="O222" s="31">
        <f t="shared" si="27"/>
        <v>1.3333333333333335E-3</v>
      </c>
    </row>
    <row r="223" spans="1:15" x14ac:dyDescent="0.25">
      <c r="A223" s="31">
        <v>135</v>
      </c>
      <c r="B223" s="31">
        <v>12</v>
      </c>
      <c r="C223" s="31">
        <v>42</v>
      </c>
      <c r="D223" s="31">
        <v>300</v>
      </c>
      <c r="E223" s="31">
        <v>0.12195121951219512</v>
      </c>
      <c r="F223" s="31">
        <v>257.95</v>
      </c>
      <c r="G223" s="35">
        <v>0.31464944605022438</v>
      </c>
      <c r="H223" s="31">
        <f t="shared" si="21"/>
        <v>0.85983333333333334</v>
      </c>
      <c r="I223" s="31">
        <f t="shared" si="22"/>
        <v>-0.16090657153093937</v>
      </c>
      <c r="J223" s="31">
        <f t="shared" si="23"/>
        <v>0.43608349320943329</v>
      </c>
      <c r="K223" s="31">
        <f t="shared" si="24"/>
        <v>-0.27078692436523544</v>
      </c>
      <c r="L223" s="31">
        <f t="shared" si="25"/>
        <v>0.39327745856766244</v>
      </c>
      <c r="M223" s="31">
        <f t="shared" si="26"/>
        <v>-1.8318334989751384E-2</v>
      </c>
      <c r="N223" s="31">
        <v>3.9</v>
      </c>
      <c r="O223" s="31">
        <f t="shared" si="27"/>
        <v>1.2999999999999999E-2</v>
      </c>
    </row>
    <row r="224" spans="1:15" x14ac:dyDescent="0.25">
      <c r="A224" s="31">
        <v>135</v>
      </c>
      <c r="B224" s="31">
        <v>12</v>
      </c>
      <c r="C224" s="31">
        <v>60</v>
      </c>
      <c r="D224" s="31">
        <v>300</v>
      </c>
      <c r="E224" s="31">
        <v>0.1951219512195122</v>
      </c>
      <c r="F224" s="31">
        <v>257.95</v>
      </c>
      <c r="G224" s="35">
        <v>0.31464944605022438</v>
      </c>
      <c r="H224" s="31">
        <f t="shared" si="21"/>
        <v>0.85983333333333334</v>
      </c>
      <c r="I224" s="31">
        <f t="shared" si="22"/>
        <v>-0.19844754380488394</v>
      </c>
      <c r="J224" s="31">
        <f t="shared" si="23"/>
        <v>0.42134746122554873</v>
      </c>
      <c r="K224" s="31">
        <f t="shared" si="24"/>
        <v>-0.33743641782860945</v>
      </c>
      <c r="L224" s="31">
        <f t="shared" si="25"/>
        <v>0.36789396766257898</v>
      </c>
      <c r="M224" s="31">
        <f t="shared" si="26"/>
        <v>-5.6053755854780229E-3</v>
      </c>
      <c r="N224" s="31">
        <v>6.3</v>
      </c>
      <c r="O224" s="31">
        <f t="shared" si="27"/>
        <v>2.0999999999999998E-2</v>
      </c>
    </row>
    <row r="225" spans="1:15" x14ac:dyDescent="0.25">
      <c r="A225" s="31">
        <v>136</v>
      </c>
      <c r="B225" s="31">
        <v>13</v>
      </c>
      <c r="C225" s="31">
        <v>19</v>
      </c>
      <c r="D225" s="31">
        <v>300</v>
      </c>
      <c r="E225" s="31">
        <v>2.4390243902439025E-2</v>
      </c>
      <c r="F225" s="31">
        <v>251.85</v>
      </c>
      <c r="G225" s="35">
        <v>0.31961182021071788</v>
      </c>
      <c r="H225" s="31">
        <f t="shared" si="21"/>
        <v>0.83950000000000002</v>
      </c>
      <c r="I225" s="31">
        <f t="shared" si="22"/>
        <v>-8.4877520256848957E-2</v>
      </c>
      <c r="J225" s="31">
        <f t="shared" si="23"/>
        <v>0.46617938175993079</v>
      </c>
      <c r="K225" s="31">
        <f t="shared" si="24"/>
        <v>-0.13479250056322159</v>
      </c>
      <c r="L225" s="31">
        <f t="shared" si="25"/>
        <v>0.4463879677035068</v>
      </c>
      <c r="M225" s="31">
        <f t="shared" si="26"/>
        <v>-5.5030376716044882E-2</v>
      </c>
      <c r="N225" s="31">
        <v>0.35</v>
      </c>
      <c r="O225" s="31">
        <f t="shared" si="27"/>
        <v>1.1666666666666665E-3</v>
      </c>
    </row>
    <row r="226" spans="1:15" x14ac:dyDescent="0.25">
      <c r="A226" s="31">
        <v>136</v>
      </c>
      <c r="B226" s="31">
        <v>13</v>
      </c>
      <c r="C226" s="31">
        <v>42</v>
      </c>
      <c r="D226" s="31">
        <v>300</v>
      </c>
      <c r="E226" s="31">
        <v>0.11788617886178862</v>
      </c>
      <c r="F226" s="31">
        <v>251.85</v>
      </c>
      <c r="G226" s="35">
        <v>0.31961182021071788</v>
      </c>
      <c r="H226" s="31">
        <f t="shared" si="21"/>
        <v>0.83950000000000002</v>
      </c>
      <c r="I226" s="31">
        <f t="shared" si="22"/>
        <v>-0.18147190212815528</v>
      </c>
      <c r="J226" s="31">
        <f t="shared" si="23"/>
        <v>0.4279985929131534</v>
      </c>
      <c r="K226" s="31">
        <f t="shared" si="24"/>
        <v>-0.29120920398322298</v>
      </c>
      <c r="L226" s="31">
        <f t="shared" si="25"/>
        <v>0.38544566186077611</v>
      </c>
      <c r="M226" s="31">
        <f t="shared" si="26"/>
        <v>-2.6140843110183831E-2</v>
      </c>
      <c r="N226" s="31">
        <v>3.1</v>
      </c>
      <c r="O226" s="31">
        <f t="shared" si="27"/>
        <v>1.0333333333333333E-2</v>
      </c>
    </row>
    <row r="227" spans="1:15" x14ac:dyDescent="0.25">
      <c r="A227" s="31">
        <v>136</v>
      </c>
      <c r="B227" s="31">
        <v>13</v>
      </c>
      <c r="C227" s="31">
        <v>60</v>
      </c>
      <c r="D227" s="31">
        <v>300</v>
      </c>
      <c r="E227" s="31">
        <v>0.1910569105691057</v>
      </c>
      <c r="F227" s="31">
        <v>251.85</v>
      </c>
      <c r="G227" s="35">
        <v>0.31961182021071788</v>
      </c>
      <c r="H227" s="31">
        <f t="shared" si="21"/>
        <v>0.83950000000000002</v>
      </c>
      <c r="I227" s="31">
        <f t="shared" si="22"/>
        <v>-0.22591411476044021</v>
      </c>
      <c r="J227" s="31">
        <f t="shared" si="23"/>
        <v>0.41063410980500259</v>
      </c>
      <c r="K227" s="31">
        <f t="shared" si="24"/>
        <v>-0.36561662438495246</v>
      </c>
      <c r="L227" s="31">
        <f t="shared" si="25"/>
        <v>0.35732558415357218</v>
      </c>
      <c r="M227" s="31">
        <f t="shared" si="26"/>
        <v>-1.2598248972272519E-2</v>
      </c>
      <c r="N227" s="31">
        <v>6.25</v>
      </c>
      <c r="O227" s="31">
        <f t="shared" si="27"/>
        <v>2.0833333333333332E-2</v>
      </c>
    </row>
    <row r="228" spans="1:15" x14ac:dyDescent="0.25">
      <c r="A228" s="31">
        <v>137</v>
      </c>
      <c r="B228" s="31">
        <v>14</v>
      </c>
      <c r="C228" s="31">
        <v>19</v>
      </c>
      <c r="D228" s="31">
        <v>300</v>
      </c>
      <c r="E228" s="31">
        <v>2.032520325203252E-2</v>
      </c>
      <c r="F228" s="31">
        <v>252.5</v>
      </c>
      <c r="G228" s="35">
        <v>0.32060937685169444</v>
      </c>
      <c r="H228" s="31">
        <f t="shared" si="21"/>
        <v>0.84166666666666667</v>
      </c>
      <c r="I228" s="31">
        <f t="shared" si="22"/>
        <v>-7.6184399039005715E-2</v>
      </c>
      <c r="J228" s="31">
        <f t="shared" si="23"/>
        <v>0.46963619718902233</v>
      </c>
      <c r="K228" s="31">
        <f t="shared" si="24"/>
        <v>-0.12189255163706503</v>
      </c>
      <c r="L228" s="31">
        <f t="shared" si="25"/>
        <v>0.45149205728679698</v>
      </c>
      <c r="M228" s="31">
        <f t="shared" si="26"/>
        <v>-5.6214924652703169E-2</v>
      </c>
      <c r="N228" s="31">
        <v>0.2</v>
      </c>
      <c r="O228" s="31">
        <f t="shared" si="27"/>
        <v>6.6666666666666675E-4</v>
      </c>
    </row>
    <row r="229" spans="1:15" x14ac:dyDescent="0.25">
      <c r="A229" s="31">
        <v>137</v>
      </c>
      <c r="B229" s="31">
        <v>14</v>
      </c>
      <c r="C229" s="31">
        <v>42</v>
      </c>
      <c r="D229" s="31">
        <v>300</v>
      </c>
      <c r="E229" s="31">
        <v>0.11382113821138211</v>
      </c>
      <c r="F229" s="31">
        <v>252.5</v>
      </c>
      <c r="G229" s="35">
        <v>0.32060937685169444</v>
      </c>
      <c r="H229" s="31">
        <f t="shared" si="21"/>
        <v>0.84166666666666667</v>
      </c>
      <c r="I229" s="31">
        <f t="shared" si="22"/>
        <v>-0.17522868847552919</v>
      </c>
      <c r="J229" s="31">
        <f t="shared" si="23"/>
        <v>0.43044997146052183</v>
      </c>
      <c r="K229" s="31">
        <f t="shared" si="24"/>
        <v>-0.28339391947881354</v>
      </c>
      <c r="L229" s="31">
        <f t="shared" si="25"/>
        <v>0.38843744448863765</v>
      </c>
      <c r="M229" s="31">
        <f t="shared" si="26"/>
        <v>-2.6142051842698466E-2</v>
      </c>
      <c r="N229" s="31">
        <v>3.1</v>
      </c>
      <c r="O229" s="31">
        <f t="shared" si="27"/>
        <v>1.0333333333333333E-2</v>
      </c>
    </row>
    <row r="230" spans="1:15" x14ac:dyDescent="0.25">
      <c r="A230" s="31">
        <v>137</v>
      </c>
      <c r="B230" s="31">
        <v>14</v>
      </c>
      <c r="C230" s="31">
        <v>60</v>
      </c>
      <c r="D230" s="31">
        <v>300</v>
      </c>
      <c r="E230" s="31">
        <v>0.18699186991869918</v>
      </c>
      <c r="F230" s="31">
        <v>252.5</v>
      </c>
      <c r="G230" s="35">
        <v>0.32060937685169444</v>
      </c>
      <c r="H230" s="31">
        <f t="shared" si="21"/>
        <v>0.84166666666666667</v>
      </c>
      <c r="I230" s="31">
        <f t="shared" si="22"/>
        <v>-0.21952541587945423</v>
      </c>
      <c r="J230" s="31">
        <f t="shared" si="23"/>
        <v>0.41312039183320537</v>
      </c>
      <c r="K230" s="31">
        <f t="shared" si="24"/>
        <v>-0.35816510705096827</v>
      </c>
      <c r="L230" s="31">
        <f t="shared" si="25"/>
        <v>0.3601098789810625</v>
      </c>
      <c r="M230" s="31">
        <f t="shared" si="26"/>
        <v>-1.2400215854781294E-2</v>
      </c>
      <c r="N230" s="31">
        <v>6</v>
      </c>
      <c r="O230" s="31">
        <f t="shared" si="27"/>
        <v>0.02</v>
      </c>
    </row>
    <row r="231" spans="1:15" x14ac:dyDescent="0.25">
      <c r="A231" s="31">
        <v>138</v>
      </c>
      <c r="B231" s="31">
        <v>15</v>
      </c>
      <c r="C231" s="31">
        <v>19</v>
      </c>
      <c r="D231" s="31">
        <v>300</v>
      </c>
      <c r="E231" s="31">
        <v>1.6260162601626018E-2</v>
      </c>
      <c r="F231" s="31">
        <v>253.4</v>
      </c>
      <c r="G231" s="35">
        <v>0.32169442972808227</v>
      </c>
      <c r="H231" s="31">
        <f t="shared" si="21"/>
        <v>0.84466666666666668</v>
      </c>
      <c r="I231" s="31">
        <f t="shared" si="22"/>
        <v>-6.6581779426768892E-2</v>
      </c>
      <c r="J231" s="31">
        <f t="shared" si="23"/>
        <v>0.4734573257320252</v>
      </c>
      <c r="K231" s="31">
        <f t="shared" si="24"/>
        <v>-0.10760275485013204</v>
      </c>
      <c r="L231" s="31">
        <f t="shared" si="25"/>
        <v>0.45715540581376296</v>
      </c>
      <c r="M231" s="31">
        <f t="shared" si="26"/>
        <v>-5.7241784678778995E-2</v>
      </c>
      <c r="N231" s="31">
        <v>0.2</v>
      </c>
      <c r="O231" s="31">
        <f t="shared" si="27"/>
        <v>6.6666666666666675E-4</v>
      </c>
    </row>
    <row r="232" spans="1:15" x14ac:dyDescent="0.25">
      <c r="A232" s="31">
        <v>138</v>
      </c>
      <c r="B232" s="31">
        <v>15</v>
      </c>
      <c r="C232" s="31">
        <v>42</v>
      </c>
      <c r="D232" s="31">
        <v>300</v>
      </c>
      <c r="E232" s="31">
        <v>0.10975609756097561</v>
      </c>
      <c r="F232" s="31">
        <v>253.4</v>
      </c>
      <c r="G232" s="35">
        <v>0.32169442972808227</v>
      </c>
      <c r="H232" s="31">
        <f t="shared" si="21"/>
        <v>0.84466666666666668</v>
      </c>
      <c r="I232" s="31">
        <f t="shared" si="22"/>
        <v>-0.1680023436010244</v>
      </c>
      <c r="J232" s="31">
        <f t="shared" si="23"/>
        <v>0.43329071767957539</v>
      </c>
      <c r="K232" s="31">
        <f t="shared" si="24"/>
        <v>-0.2745779640149732</v>
      </c>
      <c r="L232" s="31">
        <f t="shared" si="25"/>
        <v>0.39182024900250523</v>
      </c>
      <c r="M232" s="31">
        <f t="shared" si="26"/>
        <v>-2.5834022802490531E-2</v>
      </c>
      <c r="N232" s="31">
        <v>3.15</v>
      </c>
      <c r="O232" s="31">
        <f t="shared" si="27"/>
        <v>1.0499999999999999E-2</v>
      </c>
    </row>
    <row r="233" spans="1:15" x14ac:dyDescent="0.25">
      <c r="A233" s="31">
        <v>138</v>
      </c>
      <c r="B233" s="31">
        <v>15</v>
      </c>
      <c r="C233" s="31">
        <v>60</v>
      </c>
      <c r="D233" s="31">
        <v>300</v>
      </c>
      <c r="E233" s="31">
        <v>0.18292682926829268</v>
      </c>
      <c r="F233" s="31">
        <v>253.4</v>
      </c>
      <c r="G233" s="35">
        <v>0.32169442972808227</v>
      </c>
      <c r="H233" s="31">
        <f t="shared" si="21"/>
        <v>0.84466666666666668</v>
      </c>
      <c r="I233" s="31">
        <f t="shared" si="22"/>
        <v>-0.21185636609797978</v>
      </c>
      <c r="J233" s="31">
        <f t="shared" si="23"/>
        <v>0.4161095463287473</v>
      </c>
      <c r="K233" s="31">
        <f t="shared" si="24"/>
        <v>-0.34944490042296211</v>
      </c>
      <c r="L233" s="31">
        <f t="shared" si="25"/>
        <v>0.36337766480720901</v>
      </c>
      <c r="M233" s="31">
        <f t="shared" si="26"/>
        <v>-1.1903801341527132E-2</v>
      </c>
      <c r="N233" s="31">
        <v>4.9000000000000004</v>
      </c>
      <c r="O233" s="31">
        <f t="shared" si="27"/>
        <v>1.6333333333333335E-2</v>
      </c>
    </row>
    <row r="234" spans="1:15" x14ac:dyDescent="0.25">
      <c r="A234" s="31">
        <v>139</v>
      </c>
      <c r="B234" s="31">
        <v>16</v>
      </c>
      <c r="C234" s="31">
        <v>19</v>
      </c>
      <c r="D234" s="31">
        <v>300</v>
      </c>
      <c r="E234" s="31">
        <v>1.2195121951219513E-2</v>
      </c>
      <c r="F234" s="31">
        <v>258.75</v>
      </c>
      <c r="G234" s="35">
        <v>0.32174431565970846</v>
      </c>
      <c r="H234" s="31">
        <f t="shared" si="21"/>
        <v>0.86250000000000004</v>
      </c>
      <c r="I234" s="31">
        <f t="shared" si="22"/>
        <v>-5.0553619059472657E-2</v>
      </c>
      <c r="J234" s="31">
        <f t="shared" si="23"/>
        <v>0.47984061108091081</v>
      </c>
      <c r="K234" s="31">
        <f t="shared" si="24"/>
        <v>-8.6084334843681415E-2</v>
      </c>
      <c r="L234" s="31">
        <f t="shared" si="25"/>
        <v>0.46569968818884083</v>
      </c>
      <c r="M234" s="31">
        <f t="shared" si="26"/>
        <v>-5.1837161131555232E-2</v>
      </c>
      <c r="N234" s="31">
        <v>0.15</v>
      </c>
      <c r="O234" s="31">
        <f t="shared" si="27"/>
        <v>5.0000000000000001E-4</v>
      </c>
    </row>
    <row r="235" spans="1:15" x14ac:dyDescent="0.25">
      <c r="A235" s="31">
        <v>139</v>
      </c>
      <c r="B235" s="31">
        <v>16</v>
      </c>
      <c r="C235" s="31">
        <v>42</v>
      </c>
      <c r="D235" s="31">
        <v>300</v>
      </c>
      <c r="E235" s="31">
        <v>0.10569105691056911</v>
      </c>
      <c r="F235" s="31">
        <v>258.75</v>
      </c>
      <c r="G235" s="35">
        <v>0.32174431565970846</v>
      </c>
      <c r="H235" s="31">
        <f t="shared" si="21"/>
        <v>0.86250000000000004</v>
      </c>
      <c r="I235" s="31">
        <f t="shared" si="22"/>
        <v>-0.14393600635142542</v>
      </c>
      <c r="J235" s="31">
        <f t="shared" si="23"/>
        <v>0.44277550138148269</v>
      </c>
      <c r="K235" s="31">
        <f t="shared" si="24"/>
        <v>-0.24853560142328943</v>
      </c>
      <c r="L235" s="31">
        <f t="shared" si="25"/>
        <v>0.40186001401664018</v>
      </c>
      <c r="M235" s="31">
        <f t="shared" si="26"/>
        <v>-1.9966144075111325E-2</v>
      </c>
      <c r="N235" s="31">
        <v>3.55</v>
      </c>
      <c r="O235" s="31">
        <f t="shared" si="27"/>
        <v>1.1833333333333333E-2</v>
      </c>
    </row>
    <row r="236" spans="1:15" x14ac:dyDescent="0.25">
      <c r="A236" s="31">
        <v>139</v>
      </c>
      <c r="B236" s="31">
        <v>16</v>
      </c>
      <c r="C236" s="31">
        <v>60</v>
      </c>
      <c r="D236" s="31">
        <v>300</v>
      </c>
      <c r="E236" s="31">
        <v>0.17886178861788618</v>
      </c>
      <c r="F236" s="31">
        <v>258.75</v>
      </c>
      <c r="G236" s="35">
        <v>0.32174431565970846</v>
      </c>
      <c r="H236" s="31">
        <f t="shared" si="21"/>
        <v>0.86250000000000004</v>
      </c>
      <c r="I236" s="31">
        <f t="shared" si="22"/>
        <v>-0.18226626431431053</v>
      </c>
      <c r="J236" s="31">
        <f t="shared" si="23"/>
        <v>0.42768688618535666</v>
      </c>
      <c r="K236" s="31">
        <f t="shared" si="24"/>
        <v>-0.31833854611346035</v>
      </c>
      <c r="L236" s="31">
        <f t="shared" si="25"/>
        <v>0.37511407416320186</v>
      </c>
      <c r="M236" s="31">
        <f t="shared" si="26"/>
        <v>-6.2341348283317388E-3</v>
      </c>
      <c r="N236" s="31">
        <v>5.9</v>
      </c>
      <c r="O236" s="31">
        <f t="shared" si="27"/>
        <v>1.9666666666666669E-2</v>
      </c>
    </row>
    <row r="237" spans="1:15" x14ac:dyDescent="0.25">
      <c r="A237" s="31">
        <v>140</v>
      </c>
      <c r="B237" s="31">
        <v>17</v>
      </c>
      <c r="C237" s="31">
        <v>19</v>
      </c>
      <c r="D237" s="31">
        <v>300</v>
      </c>
      <c r="E237" s="31">
        <v>8.130081300813009E-3</v>
      </c>
      <c r="F237" s="31">
        <v>258.8</v>
      </c>
      <c r="G237" s="35">
        <v>0.321911963413053</v>
      </c>
      <c r="H237" s="31">
        <f t="shared" si="21"/>
        <v>0.86266666666666669</v>
      </c>
      <c r="I237" s="31">
        <f t="shared" si="22"/>
        <v>-4.126005189328974E-2</v>
      </c>
      <c r="J237" s="31">
        <f t="shared" si="23"/>
        <v>0.48354428995182563</v>
      </c>
      <c r="K237" s="31">
        <f t="shared" si="24"/>
        <v>-7.028587613786208E-2</v>
      </c>
      <c r="L237" s="31">
        <f t="shared" si="25"/>
        <v>0.47198306195678891</v>
      </c>
      <c r="M237" s="31">
        <f t="shared" si="26"/>
        <v>-5.4845521158347288E-2</v>
      </c>
      <c r="N237" s="31">
        <v>0.15</v>
      </c>
      <c r="O237" s="31">
        <f t="shared" si="27"/>
        <v>5.0000000000000001E-4</v>
      </c>
    </row>
    <row r="238" spans="1:15" x14ac:dyDescent="0.25">
      <c r="A238" s="31">
        <v>140</v>
      </c>
      <c r="B238" s="31">
        <v>17</v>
      </c>
      <c r="C238" s="31">
        <v>42</v>
      </c>
      <c r="D238" s="31">
        <v>300</v>
      </c>
      <c r="E238" s="31">
        <v>0.1016260162601626</v>
      </c>
      <c r="F238" s="31">
        <v>258.8</v>
      </c>
      <c r="G238" s="35">
        <v>0.321911963413053</v>
      </c>
      <c r="H238" s="31">
        <f t="shared" si="21"/>
        <v>0.86266666666666669</v>
      </c>
      <c r="I238" s="31">
        <f t="shared" si="22"/>
        <v>-0.14107895252565308</v>
      </c>
      <c r="J238" s="31">
        <f t="shared" si="23"/>
        <v>0.44390378539427428</v>
      </c>
      <c r="K238" s="31">
        <f t="shared" si="24"/>
        <v>-0.24370073828998307</v>
      </c>
      <c r="L238" s="31">
        <f t="shared" si="25"/>
        <v>0.4037313007670395</v>
      </c>
      <c r="M238" s="31">
        <f t="shared" si="26"/>
        <v>-2.0790301900245556E-2</v>
      </c>
      <c r="N238" s="31">
        <v>3.7</v>
      </c>
      <c r="O238" s="31">
        <f t="shared" si="27"/>
        <v>1.2333333333333333E-2</v>
      </c>
    </row>
    <row r="239" spans="1:15" x14ac:dyDescent="0.25">
      <c r="A239" s="31">
        <v>140</v>
      </c>
      <c r="B239" s="31">
        <v>17</v>
      </c>
      <c r="C239" s="31">
        <v>60</v>
      </c>
      <c r="D239" s="31">
        <v>300</v>
      </c>
      <c r="E239" s="31">
        <v>0.17479674796747968</v>
      </c>
      <c r="F239" s="31">
        <v>258.8</v>
      </c>
      <c r="G239" s="35">
        <v>0.321911963413053</v>
      </c>
      <c r="H239" s="31">
        <f t="shared" si="21"/>
        <v>0.86266666666666669</v>
      </c>
      <c r="I239" s="31">
        <f t="shared" si="22"/>
        <v>-0.18009938932463407</v>
      </c>
      <c r="J239" s="31">
        <f t="shared" si="23"/>
        <v>0.42853727100913319</v>
      </c>
      <c r="K239" s="31">
        <f t="shared" si="24"/>
        <v>-0.31468659960537088</v>
      </c>
      <c r="L239" s="31">
        <f t="shared" si="25"/>
        <v>0.3764998098462547</v>
      </c>
      <c r="M239" s="31">
        <f t="shared" si="26"/>
        <v>-6.8149907223757911E-3</v>
      </c>
      <c r="N239" s="31">
        <v>5.45</v>
      </c>
      <c r="O239" s="31">
        <f t="shared" si="27"/>
        <v>1.8166666666666668E-2</v>
      </c>
    </row>
    <row r="240" spans="1:15" x14ac:dyDescent="0.25">
      <c r="A240" s="31">
        <v>141</v>
      </c>
      <c r="B240" s="31">
        <v>18</v>
      </c>
      <c r="C240" s="31">
        <v>19</v>
      </c>
      <c r="D240" s="31">
        <v>300</v>
      </c>
      <c r="E240" s="31">
        <v>4.0650406504065045E-3</v>
      </c>
      <c r="F240" s="31">
        <v>257.85000000000002</v>
      </c>
      <c r="G240" s="35">
        <v>0.32328351066117994</v>
      </c>
      <c r="H240" s="31">
        <f t="shared" si="21"/>
        <v>0.85950000000000004</v>
      </c>
      <c r="I240" s="31">
        <f t="shared" si="22"/>
        <v>-2.9817950790388282E-2</v>
      </c>
      <c r="J240" s="31">
        <f t="shared" si="23"/>
        <v>0.48810612123569624</v>
      </c>
      <c r="K240" s="31">
        <f t="shared" si="24"/>
        <v>-5.0429754601881462E-2</v>
      </c>
      <c r="L240" s="31">
        <f t="shared" si="25"/>
        <v>0.47988996290091657</v>
      </c>
      <c r="M240" s="31">
        <f t="shared" si="26"/>
        <v>-6.0362751698835648E-2</v>
      </c>
      <c r="N240" s="31">
        <v>0.1</v>
      </c>
      <c r="O240" s="31">
        <f t="shared" si="27"/>
        <v>3.3333333333333338E-4</v>
      </c>
    </row>
    <row r="241" spans="1:15" x14ac:dyDescent="0.25">
      <c r="A241" s="31">
        <v>141</v>
      </c>
      <c r="B241" s="31">
        <v>18</v>
      </c>
      <c r="C241" s="31">
        <v>42</v>
      </c>
      <c r="D241" s="31">
        <v>300</v>
      </c>
      <c r="E241" s="31">
        <v>9.7560975609756101E-2</v>
      </c>
      <c r="F241" s="31">
        <v>257.85000000000002</v>
      </c>
      <c r="G241" s="35">
        <v>0.32328351066117994</v>
      </c>
      <c r="H241" s="31">
        <f t="shared" si="21"/>
        <v>0.85950000000000004</v>
      </c>
      <c r="I241" s="31">
        <f t="shared" si="22"/>
        <v>-0.14135706887260202</v>
      </c>
      <c r="J241" s="31">
        <f t="shared" si="23"/>
        <v>0.44379393386274851</v>
      </c>
      <c r="K241" s="31">
        <f t="shared" si="24"/>
        <v>-0.24233387290562552</v>
      </c>
      <c r="L241" s="31">
        <f t="shared" si="25"/>
        <v>0.40426073452000488</v>
      </c>
      <c r="M241" s="31">
        <f t="shared" si="26"/>
        <v>-2.2819848364972528E-2</v>
      </c>
      <c r="N241" s="31">
        <v>3.3</v>
      </c>
      <c r="O241" s="31">
        <f t="shared" si="27"/>
        <v>1.0999999999999999E-2</v>
      </c>
    </row>
    <row r="242" spans="1:15" x14ac:dyDescent="0.25">
      <c r="A242" s="31">
        <v>141</v>
      </c>
      <c r="B242" s="31">
        <v>18</v>
      </c>
      <c r="C242" s="31">
        <v>60</v>
      </c>
      <c r="D242" s="31">
        <v>300</v>
      </c>
      <c r="E242" s="31">
        <v>0.17073170731707318</v>
      </c>
      <c r="F242" s="31">
        <v>257.85000000000002</v>
      </c>
      <c r="G242" s="35">
        <v>0.32328351066117994</v>
      </c>
      <c r="H242" s="31">
        <f t="shared" si="21"/>
        <v>0.85950000000000004</v>
      </c>
      <c r="I242" s="31">
        <f t="shared" si="22"/>
        <v>-0.1821107609113303</v>
      </c>
      <c r="J242" s="31">
        <f t="shared" si="23"/>
        <v>0.42774790197969603</v>
      </c>
      <c r="K242" s="31">
        <f t="shared" si="24"/>
        <v>-0.31569051674007242</v>
      </c>
      <c r="L242" s="31">
        <f t="shared" si="25"/>
        <v>0.37611871271623953</v>
      </c>
      <c r="M242" s="31">
        <f t="shared" si="26"/>
        <v>-8.4693909646907928E-3</v>
      </c>
      <c r="N242" s="31">
        <v>5</v>
      </c>
      <c r="O242" s="31">
        <f t="shared" si="27"/>
        <v>1.6666666666666666E-2</v>
      </c>
    </row>
    <row r="243" spans="1:15" x14ac:dyDescent="0.25">
      <c r="A243" s="31">
        <v>142</v>
      </c>
      <c r="B243" s="31">
        <v>19</v>
      </c>
      <c r="C243" s="31">
        <v>42</v>
      </c>
      <c r="D243" s="31">
        <v>300</v>
      </c>
      <c r="E243" s="31">
        <v>9.3495934959349589E-2</v>
      </c>
      <c r="F243" s="31">
        <v>258.25</v>
      </c>
      <c r="G243" s="35">
        <v>0.32324614385318468</v>
      </c>
      <c r="H243" s="31">
        <f t="shared" si="21"/>
        <v>0.86083333333333334</v>
      </c>
      <c r="I243" s="31">
        <f t="shared" si="22"/>
        <v>-0.13713251374204224</v>
      </c>
      <c r="J243" s="31">
        <f t="shared" si="23"/>
        <v>0.44546302649095448</v>
      </c>
      <c r="K243" s="31">
        <f t="shared" si="24"/>
        <v>-0.2359718265254262</v>
      </c>
      <c r="L243" s="31">
        <f t="shared" si="25"/>
        <v>0.40672726603173015</v>
      </c>
      <c r="M243" s="31">
        <f t="shared" si="26"/>
        <v>-2.3257844060766808E-2</v>
      </c>
      <c r="N243" s="31">
        <v>2.65</v>
      </c>
      <c r="O243" s="31">
        <f t="shared" si="27"/>
        <v>8.8333333333333337E-3</v>
      </c>
    </row>
    <row r="244" spans="1:15" x14ac:dyDescent="0.25">
      <c r="A244" s="31">
        <v>142</v>
      </c>
      <c r="B244" s="31">
        <v>19</v>
      </c>
      <c r="C244" s="31">
        <v>60</v>
      </c>
      <c r="D244" s="31">
        <v>300</v>
      </c>
      <c r="E244" s="31">
        <v>0.16666666666666666</v>
      </c>
      <c r="F244" s="31">
        <v>258.25</v>
      </c>
      <c r="G244" s="35">
        <v>0.32324614385318468</v>
      </c>
      <c r="H244" s="31">
        <f t="shared" si="21"/>
        <v>0.86083333333333334</v>
      </c>
      <c r="I244" s="31">
        <f t="shared" si="22"/>
        <v>-0.17826363527912842</v>
      </c>
      <c r="J244" s="31">
        <f t="shared" si="23"/>
        <v>0.42925796809884093</v>
      </c>
      <c r="K244" s="31">
        <f t="shared" si="24"/>
        <v>-0.31022832090622698</v>
      </c>
      <c r="L244" s="31">
        <f t="shared" si="25"/>
        <v>0.37819366762508588</v>
      </c>
      <c r="M244" s="31">
        <f t="shared" si="26"/>
        <v>-8.6741000866669693E-3</v>
      </c>
      <c r="N244" s="31">
        <v>5</v>
      </c>
      <c r="O244" s="31">
        <f t="shared" si="27"/>
        <v>1.6666666666666666E-2</v>
      </c>
    </row>
    <row r="245" spans="1:15" x14ac:dyDescent="0.25">
      <c r="A245" s="31">
        <v>143</v>
      </c>
      <c r="B245" s="31">
        <v>20</v>
      </c>
      <c r="C245" s="31">
        <v>42</v>
      </c>
      <c r="D245" s="31">
        <v>300</v>
      </c>
      <c r="E245" s="31">
        <v>8.943089430894309E-2</v>
      </c>
      <c r="F245" s="31">
        <v>268.14999999999998</v>
      </c>
      <c r="G245" s="35">
        <v>0.32022233677596723</v>
      </c>
      <c r="H245" s="31">
        <f t="shared" si="21"/>
        <v>0.89383333333333326</v>
      </c>
      <c r="I245" s="31">
        <f t="shared" si="22"/>
        <v>-0.10053310893121589</v>
      </c>
      <c r="J245" s="31">
        <f t="shared" si="23"/>
        <v>0.45996054942536291</v>
      </c>
      <c r="K245" s="31">
        <f t="shared" si="24"/>
        <v>-0.19629559435858246</v>
      </c>
      <c r="L245" s="31">
        <f t="shared" si="25"/>
        <v>0.42218940475322719</v>
      </c>
      <c r="M245" s="31">
        <f t="shared" si="26"/>
        <v>-1.1061333658523687E-2</v>
      </c>
      <c r="N245" s="31">
        <v>3.75</v>
      </c>
      <c r="O245" s="31">
        <f t="shared" si="27"/>
        <v>1.2500000000000001E-2</v>
      </c>
    </row>
    <row r="246" spans="1:15" x14ac:dyDescent="0.25">
      <c r="A246" s="31">
        <v>143</v>
      </c>
      <c r="B246" s="31">
        <v>20</v>
      </c>
      <c r="C246" s="31">
        <v>60</v>
      </c>
      <c r="D246" s="31">
        <v>300</v>
      </c>
      <c r="E246" s="31">
        <v>0.16260162601626016</v>
      </c>
      <c r="F246" s="31">
        <v>268.14999999999998</v>
      </c>
      <c r="G246" s="35">
        <v>0.32022233677596723</v>
      </c>
      <c r="H246" s="31">
        <f t="shared" si="21"/>
        <v>0.89383333333333326</v>
      </c>
      <c r="I246" s="31">
        <f t="shared" si="22"/>
        <v>-0.13083469048951904</v>
      </c>
      <c r="J246" s="31">
        <f t="shared" si="23"/>
        <v>0.4479530399090581</v>
      </c>
      <c r="K246" s="31">
        <f t="shared" si="24"/>
        <v>-0.25996079949805651</v>
      </c>
      <c r="L246" s="31">
        <f t="shared" si="25"/>
        <v>0.39744700585694676</v>
      </c>
      <c r="M246" s="31">
        <f t="shared" si="26"/>
        <v>2.9483529817663223E-3</v>
      </c>
      <c r="N246" s="31">
        <v>6.55</v>
      </c>
      <c r="O246" s="31">
        <f t="shared" si="27"/>
        <v>2.1833333333333333E-2</v>
      </c>
    </row>
    <row r="247" spans="1:15" x14ac:dyDescent="0.25">
      <c r="A247" s="31">
        <v>144</v>
      </c>
      <c r="B247" s="31">
        <v>21</v>
      </c>
      <c r="C247" s="31">
        <v>42</v>
      </c>
      <c r="D247" s="31">
        <v>300</v>
      </c>
      <c r="E247" s="31">
        <v>8.5365853658536592E-2</v>
      </c>
      <c r="F247" s="31">
        <v>267.5</v>
      </c>
      <c r="G247" s="35">
        <v>0.3202370875126504</v>
      </c>
      <c r="H247" s="31">
        <f t="shared" si="21"/>
        <v>0.89166666666666672</v>
      </c>
      <c r="I247" s="31">
        <f t="shared" si="22"/>
        <v>-0.10062123916735334</v>
      </c>
      <c r="J247" s="31">
        <f t="shared" si="23"/>
        <v>0.4599255679285561</v>
      </c>
      <c r="K247" s="31">
        <f t="shared" si="24"/>
        <v>-0.19418630362494013</v>
      </c>
      <c r="L247" s="31">
        <f t="shared" si="25"/>
        <v>0.42301500343593462</v>
      </c>
      <c r="M247" s="31">
        <f t="shared" si="26"/>
        <v>-1.2914705366305401E-2</v>
      </c>
      <c r="N247" s="31">
        <v>3.2</v>
      </c>
      <c r="O247" s="31">
        <f t="shared" si="27"/>
        <v>1.0666666666666668E-2</v>
      </c>
    </row>
    <row r="248" spans="1:15" x14ac:dyDescent="0.25">
      <c r="A248" s="31">
        <v>144</v>
      </c>
      <c r="B248" s="31">
        <v>21</v>
      </c>
      <c r="C248" s="31">
        <v>60</v>
      </c>
      <c r="D248" s="31">
        <v>300</v>
      </c>
      <c r="E248" s="31">
        <v>0.15853658536585366</v>
      </c>
      <c r="F248" s="31">
        <v>267.5</v>
      </c>
      <c r="G248" s="35">
        <v>0.3202370875126504</v>
      </c>
      <c r="H248" s="31">
        <f t="shared" si="21"/>
        <v>0.89166666666666672</v>
      </c>
      <c r="I248" s="31">
        <f t="shared" si="22"/>
        <v>-0.13245871957172953</v>
      </c>
      <c r="J248" s="31">
        <f t="shared" si="23"/>
        <v>0.44731073613528072</v>
      </c>
      <c r="K248" s="31">
        <f t="shared" si="24"/>
        <v>-0.25996640938486582</v>
      </c>
      <c r="L248" s="31">
        <f t="shared" si="25"/>
        <v>0.3974448421964285</v>
      </c>
      <c r="M248" s="31">
        <f t="shared" si="26"/>
        <v>1.4072308575301395E-3</v>
      </c>
      <c r="N248" s="31">
        <v>5.65</v>
      </c>
      <c r="O248" s="31">
        <f t="shared" si="27"/>
        <v>1.8833333333333334E-2</v>
      </c>
    </row>
    <row r="249" spans="1:15" x14ac:dyDescent="0.25">
      <c r="A249" s="31">
        <v>145</v>
      </c>
      <c r="B249" s="31">
        <v>22</v>
      </c>
      <c r="C249" s="31">
        <v>42</v>
      </c>
      <c r="D249" s="31">
        <v>300</v>
      </c>
      <c r="E249" s="31">
        <v>8.1300813008130079E-2</v>
      </c>
      <c r="F249" s="31">
        <v>264.10000000000002</v>
      </c>
      <c r="G249" s="35">
        <v>0.32539831587795987</v>
      </c>
      <c r="H249" s="31">
        <f t="shared" si="21"/>
        <v>0.88033333333333341</v>
      </c>
      <c r="I249" s="31">
        <f t="shared" si="22"/>
        <v>-0.107911581834179</v>
      </c>
      <c r="J249" s="31">
        <f t="shared" si="23"/>
        <v>0.45703291489960346</v>
      </c>
      <c r="K249" s="31">
        <f t="shared" si="24"/>
        <v>-0.20069337145838778</v>
      </c>
      <c r="L249" s="31">
        <f t="shared" si="25"/>
        <v>0.42046917153866181</v>
      </c>
      <c r="M249" s="31">
        <f t="shared" si="26"/>
        <v>-1.8127862122044203E-2</v>
      </c>
      <c r="N249" s="31">
        <v>2.8</v>
      </c>
      <c r="O249" s="31">
        <f t="shared" si="27"/>
        <v>9.3333333333333324E-3</v>
      </c>
    </row>
    <row r="250" spans="1:15" x14ac:dyDescent="0.25">
      <c r="A250" s="31">
        <v>145</v>
      </c>
      <c r="B250" s="31">
        <v>22</v>
      </c>
      <c r="C250" s="31">
        <v>60</v>
      </c>
      <c r="D250" s="31">
        <v>300</v>
      </c>
      <c r="E250" s="31">
        <v>0.15447154471544716</v>
      </c>
      <c r="F250" s="31">
        <v>264.10000000000002</v>
      </c>
      <c r="G250" s="35">
        <v>0.32539831587795987</v>
      </c>
      <c r="H250" s="31">
        <f t="shared" si="21"/>
        <v>0.88033333333333341</v>
      </c>
      <c r="I250" s="31">
        <f t="shared" si="22"/>
        <v>-0.14406691618143405</v>
      </c>
      <c r="J250" s="31">
        <f t="shared" si="23"/>
        <v>0.44272381460259352</v>
      </c>
      <c r="K250" s="31">
        <f t="shared" si="24"/>
        <v>-0.27195778733006132</v>
      </c>
      <c r="L250" s="31">
        <f t="shared" si="25"/>
        <v>0.39282723860519952</v>
      </c>
      <c r="M250" s="31">
        <f t="shared" si="26"/>
        <v>-3.0827071500496572E-3</v>
      </c>
      <c r="N250" s="31">
        <v>5.0999999999999996</v>
      </c>
      <c r="O250" s="31">
        <f t="shared" si="27"/>
        <v>1.6999999999999998E-2</v>
      </c>
    </row>
    <row r="251" spans="1:15" x14ac:dyDescent="0.25">
      <c r="A251" s="31">
        <v>146</v>
      </c>
      <c r="B251" s="31">
        <v>23</v>
      </c>
      <c r="C251" s="31">
        <v>42</v>
      </c>
      <c r="D251" s="31">
        <v>300</v>
      </c>
      <c r="E251" s="31">
        <v>7.7235772357723581E-2</v>
      </c>
      <c r="F251" s="31">
        <v>265.05</v>
      </c>
      <c r="G251" s="35">
        <v>0.32531224608170328</v>
      </c>
      <c r="H251" s="31">
        <f t="shared" si="21"/>
        <v>0.88350000000000006</v>
      </c>
      <c r="I251" s="31">
        <f t="shared" si="22"/>
        <v>-0.10232523300801903</v>
      </c>
      <c r="J251" s="31">
        <f t="shared" si="23"/>
        <v>0.45924926369057251</v>
      </c>
      <c r="K251" s="31">
        <f t="shared" si="24"/>
        <v>-0.19273381531259953</v>
      </c>
      <c r="L251" s="31">
        <f t="shared" si="25"/>
        <v>0.42358371957170382</v>
      </c>
      <c r="M251" s="31">
        <f t="shared" si="26"/>
        <v>-1.7836995101082997E-2</v>
      </c>
      <c r="N251" s="31">
        <v>1.75</v>
      </c>
      <c r="O251" s="31">
        <f t="shared" si="27"/>
        <v>5.8333333333333336E-3</v>
      </c>
    </row>
    <row r="252" spans="1:15" x14ac:dyDescent="0.25">
      <c r="A252" s="31">
        <v>146</v>
      </c>
      <c r="B252" s="31">
        <v>23</v>
      </c>
      <c r="C252" s="31">
        <v>60</v>
      </c>
      <c r="D252" s="31">
        <v>300</v>
      </c>
      <c r="E252" s="31">
        <v>0.15040650406504066</v>
      </c>
      <c r="F252" s="31">
        <v>265.05</v>
      </c>
      <c r="G252" s="35">
        <v>0.32531224608170328</v>
      </c>
      <c r="H252" s="31">
        <f t="shared" si="21"/>
        <v>0.88350000000000006</v>
      </c>
      <c r="I252" s="31">
        <f t="shared" si="22"/>
        <v>-0.13817722474671962</v>
      </c>
      <c r="J252" s="31">
        <f t="shared" si="23"/>
        <v>0.4450501772194656</v>
      </c>
      <c r="K252" s="31">
        <f t="shared" si="24"/>
        <v>-0.26434072245171147</v>
      </c>
      <c r="L252" s="31">
        <f t="shared" si="25"/>
        <v>0.39575869194545188</v>
      </c>
      <c r="M252" s="31">
        <f t="shared" si="26"/>
        <v>-2.5568603720539929E-3</v>
      </c>
      <c r="N252" s="31">
        <v>4.5</v>
      </c>
      <c r="O252" s="31">
        <f t="shared" si="27"/>
        <v>1.4999999999999999E-2</v>
      </c>
    </row>
    <row r="253" spans="1:15" x14ac:dyDescent="0.25">
      <c r="A253" s="31">
        <v>147</v>
      </c>
      <c r="B253" s="31">
        <v>24</v>
      </c>
      <c r="C253" s="31">
        <v>42</v>
      </c>
      <c r="D253" s="31">
        <v>300</v>
      </c>
      <c r="E253" s="31">
        <v>7.3170731707317069E-2</v>
      </c>
      <c r="F253" s="31">
        <v>260.85000000000002</v>
      </c>
      <c r="G253" s="35">
        <v>0.32511891516505675</v>
      </c>
      <c r="H253" s="31">
        <f t="shared" si="21"/>
        <v>0.86950000000000005</v>
      </c>
      <c r="I253" s="31">
        <f t="shared" si="22"/>
        <v>-0.11312768000237905</v>
      </c>
      <c r="J253" s="31">
        <f t="shared" si="23"/>
        <v>0.45496466519219869</v>
      </c>
      <c r="K253" s="31">
        <f t="shared" si="24"/>
        <v>-0.20107263604048364</v>
      </c>
      <c r="L253" s="31">
        <f t="shared" si="25"/>
        <v>0.42032088914251514</v>
      </c>
      <c r="M253" s="31">
        <f t="shared" si="26"/>
        <v>-2.4729112757898353E-2</v>
      </c>
      <c r="N253" s="31">
        <v>1.3</v>
      </c>
      <c r="O253" s="31">
        <f t="shared" si="27"/>
        <v>4.3333333333333331E-3</v>
      </c>
    </row>
    <row r="254" spans="1:15" x14ac:dyDescent="0.25">
      <c r="A254" s="31">
        <v>147</v>
      </c>
      <c r="B254" s="31">
        <v>24</v>
      </c>
      <c r="C254" s="31">
        <v>60</v>
      </c>
      <c r="D254" s="31">
        <v>300</v>
      </c>
      <c r="E254" s="31">
        <v>0.14634146341463414</v>
      </c>
      <c r="F254" s="31">
        <v>260.85000000000002</v>
      </c>
      <c r="G254" s="35">
        <v>0.32511891516505675</v>
      </c>
      <c r="H254" s="31">
        <f t="shared" si="21"/>
        <v>0.86950000000000005</v>
      </c>
      <c r="I254" s="31">
        <f t="shared" si="22"/>
        <v>-0.15543646947679998</v>
      </c>
      <c r="J254" s="31">
        <f t="shared" si="23"/>
        <v>0.43823861752646853</v>
      </c>
      <c r="K254" s="31">
        <f t="shared" si="24"/>
        <v>-0.27980941904819312</v>
      </c>
      <c r="L254" s="31">
        <f t="shared" si="25"/>
        <v>0.38981186244669291</v>
      </c>
      <c r="M254" s="31">
        <f t="shared" si="26"/>
        <v>-8.7633845074285288E-3</v>
      </c>
      <c r="N254" s="31">
        <v>3.35</v>
      </c>
      <c r="O254" s="31">
        <f t="shared" si="27"/>
        <v>1.1166666666666667E-2</v>
      </c>
    </row>
    <row r="255" spans="1:15" x14ac:dyDescent="0.25">
      <c r="A255" s="31">
        <v>148</v>
      </c>
      <c r="B255" s="31">
        <v>25</v>
      </c>
      <c r="C255" s="31">
        <v>42</v>
      </c>
      <c r="D255" s="31">
        <v>300</v>
      </c>
      <c r="E255" s="31">
        <v>6.910569105691057E-2</v>
      </c>
      <c r="F255" s="31">
        <v>258.45</v>
      </c>
      <c r="G255" s="35">
        <v>0.32485952555891623</v>
      </c>
      <c r="H255" s="31">
        <f t="shared" si="21"/>
        <v>0.86149999999999993</v>
      </c>
      <c r="I255" s="31">
        <f t="shared" si="22"/>
        <v>-0.11768644743928443</v>
      </c>
      <c r="J255" s="31">
        <f t="shared" si="23"/>
        <v>0.45315805276356114</v>
      </c>
      <c r="K255" s="31">
        <f t="shared" si="24"/>
        <v>-0.20308539387535599</v>
      </c>
      <c r="L255" s="31">
        <f t="shared" si="25"/>
        <v>0.41953414392389959</v>
      </c>
      <c r="M255" s="31">
        <f t="shared" si="26"/>
        <v>-2.9138481468091726E-2</v>
      </c>
      <c r="N255" s="31">
        <v>1.05</v>
      </c>
      <c r="O255" s="31">
        <f t="shared" si="27"/>
        <v>3.5000000000000001E-3</v>
      </c>
    </row>
    <row r="256" spans="1:15" x14ac:dyDescent="0.25">
      <c r="A256" s="31">
        <v>148</v>
      </c>
      <c r="B256" s="31">
        <v>25</v>
      </c>
      <c r="C256" s="31">
        <v>60</v>
      </c>
      <c r="D256" s="31">
        <v>300</v>
      </c>
      <c r="E256" s="31">
        <v>0.14227642276422764</v>
      </c>
      <c r="F256" s="31">
        <v>258.45</v>
      </c>
      <c r="G256" s="35">
        <v>0.32485952555891623</v>
      </c>
      <c r="H256" s="31">
        <f t="shared" si="21"/>
        <v>0.86149999999999993</v>
      </c>
      <c r="I256" s="31">
        <f t="shared" si="22"/>
        <v>-0.16438058106207115</v>
      </c>
      <c r="J256" s="31">
        <f t="shared" si="23"/>
        <v>0.43471577484759677</v>
      </c>
      <c r="K256" s="31">
        <f t="shared" si="24"/>
        <v>-0.28691612256490728</v>
      </c>
      <c r="L256" s="31">
        <f t="shared" si="25"/>
        <v>0.38708827262555412</v>
      </c>
      <c r="M256" s="31">
        <f t="shared" si="26"/>
        <v>-1.258063259434955E-2</v>
      </c>
      <c r="N256" s="31">
        <v>2.9</v>
      </c>
      <c r="O256" s="31">
        <f t="shared" si="27"/>
        <v>9.6666666666666672E-3</v>
      </c>
    </row>
    <row r="257" spans="1:15" x14ac:dyDescent="0.25">
      <c r="A257" s="31">
        <v>149</v>
      </c>
      <c r="B257" s="31">
        <v>26</v>
      </c>
      <c r="C257" s="31">
        <v>42</v>
      </c>
      <c r="D257" s="31">
        <v>300</v>
      </c>
      <c r="E257" s="31">
        <v>6.5040650406504072E-2</v>
      </c>
      <c r="F257" s="31">
        <v>254.05</v>
      </c>
      <c r="G257" s="35">
        <v>0.32383879705523455</v>
      </c>
      <c r="H257" s="31">
        <f t="shared" si="21"/>
        <v>0.84683333333333333</v>
      </c>
      <c r="I257" s="31">
        <f t="shared" si="22"/>
        <v>-0.1282410618378412</v>
      </c>
      <c r="J257" s="31">
        <f t="shared" si="23"/>
        <v>0.44897910283842918</v>
      </c>
      <c r="K257" s="31">
        <f t="shared" si="24"/>
        <v>-0.21082989215338599</v>
      </c>
      <c r="L257" s="31">
        <f t="shared" si="25"/>
        <v>0.41651000610158606</v>
      </c>
      <c r="M257" s="31">
        <f t="shared" si="26"/>
        <v>-3.6299535847909625E-2</v>
      </c>
      <c r="N257" s="31">
        <v>0.9</v>
      </c>
      <c r="O257" s="31">
        <f t="shared" si="27"/>
        <v>3.0000000000000001E-3</v>
      </c>
    </row>
    <row r="258" spans="1:15" x14ac:dyDescent="0.25">
      <c r="A258" s="31">
        <v>149</v>
      </c>
      <c r="B258" s="31">
        <v>26</v>
      </c>
      <c r="C258" s="31">
        <v>60</v>
      </c>
      <c r="D258" s="31">
        <v>300</v>
      </c>
      <c r="E258" s="31">
        <v>0.13821138211382114</v>
      </c>
      <c r="F258" s="31">
        <v>254.05</v>
      </c>
      <c r="G258" s="35">
        <v>0.32383879705523455</v>
      </c>
      <c r="H258" s="31">
        <f t="shared" si="21"/>
        <v>0.84683333333333333</v>
      </c>
      <c r="I258" s="31">
        <f t="shared" si="22"/>
        <v>-0.1825372482829356</v>
      </c>
      <c r="J258" s="31">
        <f t="shared" si="23"/>
        <v>0.42758056272864092</v>
      </c>
      <c r="K258" s="31">
        <f t="shared" si="24"/>
        <v>-0.3029301224383063</v>
      </c>
      <c r="L258" s="31">
        <f t="shared" si="25"/>
        <v>0.38097155743690292</v>
      </c>
      <c r="M258" s="31">
        <f t="shared" si="26"/>
        <v>-1.8882084232865526E-2</v>
      </c>
      <c r="N258" s="31">
        <v>2.5</v>
      </c>
      <c r="O258" s="31">
        <f t="shared" si="27"/>
        <v>8.3333333333333332E-3</v>
      </c>
    </row>
    <row r="259" spans="1:15" x14ac:dyDescent="0.25">
      <c r="A259" s="31">
        <v>150</v>
      </c>
      <c r="B259" s="31">
        <v>27</v>
      </c>
      <c r="C259" s="31">
        <v>42</v>
      </c>
      <c r="D259" s="31">
        <v>300</v>
      </c>
      <c r="E259" s="31">
        <v>6.097560975609756E-2</v>
      </c>
      <c r="F259" s="31">
        <v>251.6</v>
      </c>
      <c r="G259" s="35">
        <v>0.32034788880882792</v>
      </c>
      <c r="H259" s="31">
        <f t="shared" ref="H259:H322" si="28">F259/D259</f>
        <v>0.83866666666666667</v>
      </c>
      <c r="I259" s="31">
        <f t="shared" ref="I259:I322" si="29">(LN(H259)+(G259^2/2)*E259)/G259*(E259^0.5)</f>
        <v>-0.13320886843414678</v>
      </c>
      <c r="J259" s="31">
        <f t="shared" ref="J259:J322" si="30">NORMSDIST(I259)</f>
        <v>0.44701409867954267</v>
      </c>
      <c r="K259" s="31">
        <f t="shared" ref="K259:K322" si="31">I259-(G259*E259^0.5)</f>
        <v>-0.21231314118431957</v>
      </c>
      <c r="L259" s="31">
        <f t="shared" ref="L259:L322" si="32">NORMSDIST(K259)</f>
        <v>0.41593137197176905</v>
      </c>
      <c r="M259" s="31">
        <f t="shared" ref="M259:M322" si="33">(H259*J259)-L259</f>
        <v>-4.1035547879192613E-2</v>
      </c>
      <c r="N259" s="31">
        <v>0.75</v>
      </c>
      <c r="O259" s="31">
        <f t="shared" ref="O259:O322" si="34">N259/D259</f>
        <v>2.5000000000000001E-3</v>
      </c>
    </row>
    <row r="260" spans="1:15" x14ac:dyDescent="0.25">
      <c r="A260" s="31">
        <v>150</v>
      </c>
      <c r="B260" s="31">
        <v>27</v>
      </c>
      <c r="C260" s="31">
        <v>60</v>
      </c>
      <c r="D260" s="31">
        <v>300</v>
      </c>
      <c r="E260" s="31">
        <v>0.13414634146341464</v>
      </c>
      <c r="F260" s="31">
        <v>251.6</v>
      </c>
      <c r="G260" s="35">
        <v>0.32034788880882792</v>
      </c>
      <c r="H260" s="31">
        <f t="shared" si="28"/>
        <v>0.83866666666666667</v>
      </c>
      <c r="I260" s="31">
        <f t="shared" si="29"/>
        <v>-0.19328809887157011</v>
      </c>
      <c r="J260" s="31">
        <f t="shared" si="30"/>
        <v>0.42336667315450865</v>
      </c>
      <c r="K260" s="31">
        <f t="shared" si="31"/>
        <v>-0.31061869645009693</v>
      </c>
      <c r="L260" s="31">
        <f t="shared" si="32"/>
        <v>0.37804525605511047</v>
      </c>
      <c r="M260" s="31">
        <f t="shared" si="33"/>
        <v>-2.298173950286253E-2</v>
      </c>
      <c r="N260" s="31">
        <v>2.0499999999999998</v>
      </c>
      <c r="O260" s="31">
        <f t="shared" si="34"/>
        <v>6.8333333333333328E-3</v>
      </c>
    </row>
    <row r="261" spans="1:15" x14ac:dyDescent="0.25">
      <c r="A261" s="31">
        <v>151</v>
      </c>
      <c r="B261" s="31">
        <v>28</v>
      </c>
      <c r="C261" s="31">
        <v>42</v>
      </c>
      <c r="D261" s="31">
        <v>300</v>
      </c>
      <c r="E261" s="31">
        <v>5.6910569105691054E-2</v>
      </c>
      <c r="F261" s="31">
        <v>255.15</v>
      </c>
      <c r="G261" s="35">
        <v>0.3132822832856102</v>
      </c>
      <c r="H261" s="31">
        <f t="shared" si="28"/>
        <v>0.85050000000000003</v>
      </c>
      <c r="I261" s="31">
        <f t="shared" si="29"/>
        <v>-0.12118107467148696</v>
      </c>
      <c r="J261" s="31">
        <f t="shared" si="30"/>
        <v>0.45177380693099606</v>
      </c>
      <c r="K261" s="31">
        <f t="shared" si="31"/>
        <v>-0.1959174962374946</v>
      </c>
      <c r="L261" s="31">
        <f t="shared" si="32"/>
        <v>0.42233737131496685</v>
      </c>
      <c r="M261" s="31">
        <f t="shared" si="33"/>
        <v>-3.810374852015469E-2</v>
      </c>
      <c r="N261" s="31">
        <v>0.85</v>
      </c>
      <c r="O261" s="31">
        <f t="shared" si="34"/>
        <v>2.8333333333333331E-3</v>
      </c>
    </row>
    <row r="262" spans="1:15" x14ac:dyDescent="0.25">
      <c r="A262" s="31">
        <v>151</v>
      </c>
      <c r="B262" s="31">
        <v>28</v>
      </c>
      <c r="C262" s="31">
        <v>60</v>
      </c>
      <c r="D262" s="31">
        <v>300</v>
      </c>
      <c r="E262" s="31">
        <v>0.13008130081300814</v>
      </c>
      <c r="F262" s="31">
        <v>255.15</v>
      </c>
      <c r="G262" s="35">
        <v>0.3132822832856102</v>
      </c>
      <c r="H262" s="31">
        <f t="shared" si="28"/>
        <v>0.85050000000000003</v>
      </c>
      <c r="I262" s="31">
        <f t="shared" si="29"/>
        <v>-0.17907475256733935</v>
      </c>
      <c r="J262" s="31">
        <f t="shared" si="30"/>
        <v>0.42893950303949857</v>
      </c>
      <c r="K262" s="31">
        <f t="shared" si="31"/>
        <v>-0.29206560133450543</v>
      </c>
      <c r="L262" s="31">
        <f t="shared" si="32"/>
        <v>0.38511823335922046</v>
      </c>
      <c r="M262" s="31">
        <f t="shared" si="33"/>
        <v>-2.0305186024126898E-2</v>
      </c>
      <c r="N262" s="31">
        <v>2.4</v>
      </c>
      <c r="O262" s="31">
        <f t="shared" si="34"/>
        <v>8.0000000000000002E-3</v>
      </c>
    </row>
    <row r="263" spans="1:15" x14ac:dyDescent="0.25">
      <c r="A263" s="31">
        <v>152</v>
      </c>
      <c r="B263" s="31">
        <v>29</v>
      </c>
      <c r="C263" s="31">
        <v>42</v>
      </c>
      <c r="D263" s="31">
        <v>300</v>
      </c>
      <c r="E263" s="31">
        <v>5.2845528455284556E-2</v>
      </c>
      <c r="F263" s="31">
        <v>257.85000000000002</v>
      </c>
      <c r="G263" s="35">
        <v>0.31313206658108772</v>
      </c>
      <c r="H263" s="31">
        <f t="shared" si="28"/>
        <v>0.85950000000000004</v>
      </c>
      <c r="I263" s="31">
        <f t="shared" si="29"/>
        <v>-0.10924947760473497</v>
      </c>
      <c r="J263" s="31">
        <f t="shared" si="30"/>
        <v>0.45650230883805232</v>
      </c>
      <c r="K263" s="31">
        <f t="shared" si="31"/>
        <v>-0.18123276339554678</v>
      </c>
      <c r="L263" s="31">
        <f t="shared" si="32"/>
        <v>0.42809243946158732</v>
      </c>
      <c r="M263" s="31">
        <f t="shared" si="33"/>
        <v>-3.5728705015281303E-2</v>
      </c>
      <c r="N263" s="31">
        <v>0.9</v>
      </c>
      <c r="O263" s="31">
        <f t="shared" si="34"/>
        <v>3.0000000000000001E-3</v>
      </c>
    </row>
    <row r="264" spans="1:15" x14ac:dyDescent="0.25">
      <c r="A264" s="31">
        <v>152</v>
      </c>
      <c r="B264" s="31">
        <v>29</v>
      </c>
      <c r="C264" s="31">
        <v>60</v>
      </c>
      <c r="D264" s="31">
        <v>300</v>
      </c>
      <c r="E264" s="31">
        <v>0.12601626016260162</v>
      </c>
      <c r="F264" s="31">
        <v>257.85000000000002</v>
      </c>
      <c r="G264" s="35">
        <v>0.31313206658108772</v>
      </c>
      <c r="H264" s="31">
        <f t="shared" si="28"/>
        <v>0.85950000000000004</v>
      </c>
      <c r="I264" s="31">
        <f t="shared" si="29"/>
        <v>-0.16463847030581752</v>
      </c>
      <c r="J264" s="31">
        <f t="shared" si="30"/>
        <v>0.43461427472797454</v>
      </c>
      <c r="K264" s="31">
        <f t="shared" si="31"/>
        <v>-0.27579649933534911</v>
      </c>
      <c r="L264" s="31">
        <f t="shared" si="32"/>
        <v>0.39135218630181079</v>
      </c>
      <c r="M264" s="31">
        <f t="shared" si="33"/>
        <v>-1.7801217173116668E-2</v>
      </c>
      <c r="N264" s="31">
        <v>2.5499999999999998</v>
      </c>
      <c r="O264" s="31">
        <f t="shared" si="34"/>
        <v>8.4999999999999989E-3</v>
      </c>
    </row>
    <row r="265" spans="1:15" x14ac:dyDescent="0.25">
      <c r="A265" s="31">
        <v>153</v>
      </c>
      <c r="B265" s="31">
        <v>30</v>
      </c>
      <c r="C265" s="31">
        <v>42</v>
      </c>
      <c r="D265" s="31">
        <v>300</v>
      </c>
      <c r="E265" s="31">
        <v>4.878048780487805E-2</v>
      </c>
      <c r="F265" s="31">
        <v>250.1</v>
      </c>
      <c r="G265" s="35">
        <v>0.3139997180959922</v>
      </c>
      <c r="H265" s="31">
        <f t="shared" si="28"/>
        <v>0.83366666666666667</v>
      </c>
      <c r="I265" s="31">
        <f t="shared" si="29"/>
        <v>-0.12626967306046052</v>
      </c>
      <c r="J265" s="31">
        <f t="shared" si="30"/>
        <v>0.44975923073773683</v>
      </c>
      <c r="K265" s="31">
        <f t="shared" si="31"/>
        <v>-0.19562060917328458</v>
      </c>
      <c r="L265" s="31">
        <f t="shared" si="32"/>
        <v>0.42245356407234769</v>
      </c>
      <c r="M265" s="31">
        <f t="shared" si="33"/>
        <v>-4.7504285380654432E-2</v>
      </c>
      <c r="N265" s="31">
        <v>0.6</v>
      </c>
      <c r="O265" s="31">
        <f t="shared" si="34"/>
        <v>2E-3</v>
      </c>
    </row>
    <row r="266" spans="1:15" x14ac:dyDescent="0.25">
      <c r="A266" s="31">
        <v>153</v>
      </c>
      <c r="B266" s="31">
        <v>30</v>
      </c>
      <c r="C266" s="31">
        <v>60</v>
      </c>
      <c r="D266" s="31">
        <v>300</v>
      </c>
      <c r="E266" s="31">
        <v>0.12195121951219512</v>
      </c>
      <c r="F266" s="31">
        <v>250.1</v>
      </c>
      <c r="G266" s="35">
        <v>0.3139997180959922</v>
      </c>
      <c r="H266" s="31">
        <f t="shared" si="28"/>
        <v>0.83366666666666667</v>
      </c>
      <c r="I266" s="31">
        <f t="shared" si="29"/>
        <v>-0.19563817126022209</v>
      </c>
      <c r="J266" s="31">
        <f t="shared" si="30"/>
        <v>0.42244669060652995</v>
      </c>
      <c r="K266" s="31">
        <f t="shared" si="31"/>
        <v>-0.30529162925089609</v>
      </c>
      <c r="L266" s="31">
        <f t="shared" si="32"/>
        <v>0.38007202535627782</v>
      </c>
      <c r="M266" s="31">
        <f t="shared" si="33"/>
        <v>-2.7892300953967331E-2</v>
      </c>
      <c r="N266" s="31">
        <v>1.85</v>
      </c>
      <c r="O266" s="31">
        <f t="shared" si="34"/>
        <v>6.1666666666666667E-3</v>
      </c>
    </row>
    <row r="267" spans="1:15" x14ac:dyDescent="0.25">
      <c r="A267" s="31">
        <v>154</v>
      </c>
      <c r="B267" s="31">
        <v>31</v>
      </c>
      <c r="C267" s="31">
        <v>42</v>
      </c>
      <c r="D267" s="31">
        <v>300</v>
      </c>
      <c r="E267" s="31">
        <v>4.4715447154471545E-2</v>
      </c>
      <c r="F267" s="31">
        <v>248.7</v>
      </c>
      <c r="G267" s="35">
        <v>0.31400878739447813</v>
      </c>
      <c r="H267" s="31">
        <f t="shared" si="28"/>
        <v>0.82899999999999996</v>
      </c>
      <c r="I267" s="31">
        <f t="shared" si="29"/>
        <v>-0.1248056257261556</v>
      </c>
      <c r="J267" s="31">
        <f t="shared" si="30"/>
        <v>0.45033871676707565</v>
      </c>
      <c r="K267" s="31">
        <f t="shared" si="31"/>
        <v>-0.19120600970518714</v>
      </c>
      <c r="L267" s="31">
        <f t="shared" si="32"/>
        <v>0.42418209770905679</v>
      </c>
      <c r="M267" s="31">
        <f t="shared" si="33"/>
        <v>-5.085130150915107E-2</v>
      </c>
      <c r="N267" s="31">
        <v>0.45</v>
      </c>
      <c r="O267" s="31">
        <f t="shared" si="34"/>
        <v>1.5E-3</v>
      </c>
    </row>
    <row r="268" spans="1:15" x14ac:dyDescent="0.25">
      <c r="A268" s="31">
        <v>154</v>
      </c>
      <c r="B268" s="31">
        <v>31</v>
      </c>
      <c r="C268" s="31">
        <v>60</v>
      </c>
      <c r="D268" s="31">
        <v>300</v>
      </c>
      <c r="E268" s="31">
        <v>0.11788617886178862</v>
      </c>
      <c r="F268" s="31">
        <v>248.7</v>
      </c>
      <c r="G268" s="35">
        <v>0.31400878739447813</v>
      </c>
      <c r="H268" s="31">
        <f t="shared" si="28"/>
        <v>0.82899999999999996</v>
      </c>
      <c r="I268" s="31">
        <f t="shared" si="29"/>
        <v>-0.19870103472107395</v>
      </c>
      <c r="J268" s="31">
        <f t="shared" si="30"/>
        <v>0.42124830728684592</v>
      </c>
      <c r="K268" s="31">
        <f t="shared" si="31"/>
        <v>-0.30651456009298722</v>
      </c>
      <c r="L268" s="31">
        <f t="shared" si="32"/>
        <v>0.37960644782160669</v>
      </c>
      <c r="M268" s="31">
        <f t="shared" si="33"/>
        <v>-3.0391601080811403E-2</v>
      </c>
      <c r="N268" s="31">
        <v>1.75</v>
      </c>
      <c r="O268" s="31">
        <f t="shared" si="34"/>
        <v>5.8333333333333336E-3</v>
      </c>
    </row>
    <row r="269" spans="1:15" x14ac:dyDescent="0.25">
      <c r="A269" s="31">
        <v>155</v>
      </c>
      <c r="B269" s="31">
        <v>32</v>
      </c>
      <c r="C269" s="31">
        <v>42</v>
      </c>
      <c r="D269" s="31">
        <v>300</v>
      </c>
      <c r="E269" s="31">
        <v>4.065040650406504E-2</v>
      </c>
      <c r="F269" s="31">
        <v>248.8</v>
      </c>
      <c r="G269" s="35">
        <v>0.31598550365089018</v>
      </c>
      <c r="H269" s="31">
        <f t="shared" si="28"/>
        <v>0.82933333333333337</v>
      </c>
      <c r="I269" s="31">
        <f t="shared" si="29"/>
        <v>-0.11810829563658533</v>
      </c>
      <c r="J269" s="31">
        <f t="shared" si="30"/>
        <v>0.45299092524726836</v>
      </c>
      <c r="K269" s="31">
        <f t="shared" si="31"/>
        <v>-0.18181712213560652</v>
      </c>
      <c r="L269" s="31">
        <f t="shared" si="32"/>
        <v>0.42786312348205174</v>
      </c>
      <c r="M269" s="31">
        <f t="shared" si="33"/>
        <v>-5.2182649476983811E-2</v>
      </c>
      <c r="N269" s="31">
        <v>0.45</v>
      </c>
      <c r="O269" s="31">
        <f t="shared" si="34"/>
        <v>1.5E-3</v>
      </c>
    </row>
    <row r="270" spans="1:15" x14ac:dyDescent="0.25">
      <c r="A270" s="31">
        <v>155</v>
      </c>
      <c r="B270" s="31">
        <v>32</v>
      </c>
      <c r="C270" s="31">
        <v>60</v>
      </c>
      <c r="D270" s="31">
        <v>300</v>
      </c>
      <c r="E270" s="31">
        <v>0.11382113821138211</v>
      </c>
      <c r="F270" s="31">
        <v>248.8</v>
      </c>
      <c r="G270" s="35">
        <v>0.31598550365089018</v>
      </c>
      <c r="H270" s="31">
        <f t="shared" si="28"/>
        <v>0.82933333333333337</v>
      </c>
      <c r="I270" s="31">
        <f t="shared" si="29"/>
        <v>-0.19373278719539064</v>
      </c>
      <c r="J270" s="31">
        <f t="shared" si="30"/>
        <v>0.42319255885906271</v>
      </c>
      <c r="K270" s="31">
        <f t="shared" si="31"/>
        <v>-0.3003380441336424</v>
      </c>
      <c r="L270" s="31">
        <f t="shared" si="32"/>
        <v>0.38195965843701984</v>
      </c>
      <c r="M270" s="31">
        <f t="shared" si="33"/>
        <v>-3.0991962956570474E-2</v>
      </c>
      <c r="N270" s="31">
        <v>1.7</v>
      </c>
      <c r="O270" s="31">
        <f t="shared" si="34"/>
        <v>5.6666666666666662E-3</v>
      </c>
    </row>
    <row r="271" spans="1:15" x14ac:dyDescent="0.25">
      <c r="A271" s="31">
        <v>156</v>
      </c>
      <c r="B271" s="31">
        <v>33</v>
      </c>
      <c r="C271" s="31">
        <v>42</v>
      </c>
      <c r="D271" s="31">
        <v>300</v>
      </c>
      <c r="E271" s="31">
        <v>3.6585365853658534E-2</v>
      </c>
      <c r="F271" s="31">
        <v>251.3</v>
      </c>
      <c r="G271" s="35">
        <v>0.31511909723903359</v>
      </c>
      <c r="H271" s="31">
        <f t="shared" si="28"/>
        <v>0.83766666666666667</v>
      </c>
      <c r="I271" s="31">
        <f t="shared" si="29"/>
        <v>-0.10641598932577152</v>
      </c>
      <c r="J271" s="31">
        <f t="shared" si="30"/>
        <v>0.45762615373170734</v>
      </c>
      <c r="K271" s="31">
        <f t="shared" si="31"/>
        <v>-0.16668976879811637</v>
      </c>
      <c r="L271" s="31">
        <f t="shared" si="32"/>
        <v>0.43380707811055674</v>
      </c>
      <c r="M271" s="31">
        <f t="shared" si="33"/>
        <v>-5.0468903334629889E-2</v>
      </c>
      <c r="N271" s="31">
        <v>0.45</v>
      </c>
      <c r="O271" s="31">
        <f t="shared" si="34"/>
        <v>1.5E-3</v>
      </c>
    </row>
    <row r="272" spans="1:15" x14ac:dyDescent="0.25">
      <c r="A272" s="31">
        <v>156</v>
      </c>
      <c r="B272" s="31">
        <v>33</v>
      </c>
      <c r="C272" s="31">
        <v>60</v>
      </c>
      <c r="D272" s="31">
        <v>300</v>
      </c>
      <c r="E272" s="31">
        <v>0.10975609756097561</v>
      </c>
      <c r="F272" s="31">
        <v>251.3</v>
      </c>
      <c r="G272" s="35">
        <v>0.31511909723903359</v>
      </c>
      <c r="H272" s="31">
        <f t="shared" si="28"/>
        <v>0.83766666666666667</v>
      </c>
      <c r="I272" s="31">
        <f t="shared" si="29"/>
        <v>-0.18049848872273735</v>
      </c>
      <c r="J272" s="31">
        <f t="shared" si="30"/>
        <v>0.42838062036793401</v>
      </c>
      <c r="K272" s="31">
        <f t="shared" si="31"/>
        <v>-0.28489573713304067</v>
      </c>
      <c r="L272" s="31">
        <f t="shared" si="32"/>
        <v>0.38786201099332002</v>
      </c>
      <c r="M272" s="31">
        <f t="shared" si="33"/>
        <v>-2.9021844665113983E-2</v>
      </c>
      <c r="N272" s="31">
        <v>1.8</v>
      </c>
      <c r="O272" s="31">
        <f t="shared" si="34"/>
        <v>6.0000000000000001E-3</v>
      </c>
    </row>
    <row r="273" spans="1:15" x14ac:dyDescent="0.25">
      <c r="A273" s="31">
        <v>157</v>
      </c>
      <c r="B273" s="31">
        <v>34</v>
      </c>
      <c r="C273" s="31">
        <v>42</v>
      </c>
      <c r="D273" s="31">
        <v>300</v>
      </c>
      <c r="E273" s="31">
        <v>3.2520325203252036E-2</v>
      </c>
      <c r="F273" s="31">
        <v>258.25</v>
      </c>
      <c r="G273" s="35">
        <v>0.31516219492767822</v>
      </c>
      <c r="H273" s="31">
        <f t="shared" si="28"/>
        <v>0.86083333333333334</v>
      </c>
      <c r="I273" s="31">
        <f t="shared" si="29"/>
        <v>-8.4821637040225384E-2</v>
      </c>
      <c r="J273" s="31">
        <f t="shared" si="30"/>
        <v>0.46620159582915438</v>
      </c>
      <c r="K273" s="31">
        <f t="shared" si="31"/>
        <v>-0.14165607327251051</v>
      </c>
      <c r="L273" s="31">
        <f t="shared" si="32"/>
        <v>0.44367583670020766</v>
      </c>
      <c r="M273" s="31">
        <f t="shared" si="33"/>
        <v>-4.235396295727728E-2</v>
      </c>
      <c r="N273" s="31">
        <v>0.45</v>
      </c>
      <c r="O273" s="31">
        <f t="shared" si="34"/>
        <v>1.5E-3</v>
      </c>
    </row>
    <row r="274" spans="1:15" x14ac:dyDescent="0.25">
      <c r="A274" s="31">
        <v>157</v>
      </c>
      <c r="B274" s="31">
        <v>34</v>
      </c>
      <c r="C274" s="31">
        <v>60</v>
      </c>
      <c r="D274" s="31">
        <v>300</v>
      </c>
      <c r="E274" s="31">
        <v>0.10569105691056911</v>
      </c>
      <c r="F274" s="31">
        <v>258.25</v>
      </c>
      <c r="G274" s="35">
        <v>0.31516219492767822</v>
      </c>
      <c r="H274" s="31">
        <f t="shared" si="28"/>
        <v>0.86083333333333334</v>
      </c>
      <c r="I274" s="31">
        <f t="shared" si="29"/>
        <v>-0.14916585384437889</v>
      </c>
      <c r="J274" s="31">
        <f t="shared" si="30"/>
        <v>0.44071138159570034</v>
      </c>
      <c r="K274" s="31">
        <f t="shared" si="31"/>
        <v>-0.25162559086817515</v>
      </c>
      <c r="L274" s="31">
        <f t="shared" si="32"/>
        <v>0.40066523814035682</v>
      </c>
      <c r="M274" s="31">
        <f t="shared" si="33"/>
        <v>-2.1286190483391421E-2</v>
      </c>
      <c r="N274" s="31">
        <v>2.0499999999999998</v>
      </c>
      <c r="O274" s="31">
        <f t="shared" si="34"/>
        <v>6.8333333333333328E-3</v>
      </c>
    </row>
    <row r="275" spans="1:15" x14ac:dyDescent="0.25">
      <c r="A275" s="31">
        <v>158</v>
      </c>
      <c r="B275" s="31">
        <v>35</v>
      </c>
      <c r="C275" s="31">
        <v>42</v>
      </c>
      <c r="D275" s="31">
        <v>300</v>
      </c>
      <c r="E275" s="31">
        <v>2.8455284552845527E-2</v>
      </c>
      <c r="F275" s="31">
        <v>270.10000000000002</v>
      </c>
      <c r="G275" s="35">
        <v>0.31537915645693854</v>
      </c>
      <c r="H275" s="31">
        <f t="shared" si="28"/>
        <v>0.90033333333333343</v>
      </c>
      <c r="I275" s="31">
        <f t="shared" si="29"/>
        <v>-5.5399231171148609E-2</v>
      </c>
      <c r="J275" s="31">
        <f t="shared" si="30"/>
        <v>0.47791020416760699</v>
      </c>
      <c r="K275" s="31">
        <f t="shared" si="31"/>
        <v>-0.10859957678606418</v>
      </c>
      <c r="L275" s="31">
        <f t="shared" si="32"/>
        <v>0.45676004822278116</v>
      </c>
      <c r="M275" s="31">
        <f t="shared" si="33"/>
        <v>-2.6481561070545612E-2</v>
      </c>
      <c r="N275" s="31">
        <v>0.7</v>
      </c>
      <c r="O275" s="31">
        <f t="shared" si="34"/>
        <v>2.3333333333333331E-3</v>
      </c>
    </row>
    <row r="276" spans="1:15" x14ac:dyDescent="0.25">
      <c r="A276" s="31">
        <v>158</v>
      </c>
      <c r="B276" s="31">
        <v>35</v>
      </c>
      <c r="C276" s="31">
        <v>60</v>
      </c>
      <c r="D276" s="31">
        <v>300</v>
      </c>
      <c r="E276" s="31">
        <v>0.1016260162601626</v>
      </c>
      <c r="F276" s="31">
        <v>270.10000000000002</v>
      </c>
      <c r="G276" s="35">
        <v>0.31537915645693854</v>
      </c>
      <c r="H276" s="31">
        <f t="shared" si="28"/>
        <v>0.90033333333333343</v>
      </c>
      <c r="I276" s="31">
        <f t="shared" si="29"/>
        <v>-0.10101644255025924</v>
      </c>
      <c r="J276" s="31">
        <f t="shared" si="30"/>
        <v>0.45976870383774227</v>
      </c>
      <c r="K276" s="31">
        <f t="shared" si="31"/>
        <v>-0.20155564552151084</v>
      </c>
      <c r="L276" s="31">
        <f t="shared" si="32"/>
        <v>0.42013206161440608</v>
      </c>
      <c r="M276" s="31">
        <f t="shared" si="33"/>
        <v>-6.1869719258254019E-3</v>
      </c>
      <c r="N276" s="31">
        <v>3.2</v>
      </c>
      <c r="O276" s="31">
        <f t="shared" si="34"/>
        <v>1.0666666666666668E-2</v>
      </c>
    </row>
    <row r="277" spans="1:15" x14ac:dyDescent="0.25">
      <c r="A277" s="31">
        <v>159</v>
      </c>
      <c r="B277" s="31">
        <v>36</v>
      </c>
      <c r="C277" s="31">
        <v>42</v>
      </c>
      <c r="D277" s="31">
        <v>300</v>
      </c>
      <c r="E277" s="31">
        <v>2.4390243902439025E-2</v>
      </c>
      <c r="F277" s="31">
        <v>268.8</v>
      </c>
      <c r="G277" s="35">
        <v>0.3182327876333188</v>
      </c>
      <c r="H277" s="31">
        <f t="shared" si="28"/>
        <v>0.89600000000000002</v>
      </c>
      <c r="I277" s="31">
        <f t="shared" si="29"/>
        <v>-5.3285905115796818E-2</v>
      </c>
      <c r="J277" s="31">
        <f t="shared" si="30"/>
        <v>0.47875205516748359</v>
      </c>
      <c r="K277" s="31">
        <f t="shared" si="31"/>
        <v>-0.1029855167167901</v>
      </c>
      <c r="L277" s="31">
        <f t="shared" si="32"/>
        <v>0.45898723290730215</v>
      </c>
      <c r="M277" s="31">
        <f t="shared" si="33"/>
        <v>-3.0025391477236818E-2</v>
      </c>
      <c r="N277" s="31">
        <v>0.5</v>
      </c>
      <c r="O277" s="31">
        <f t="shared" si="34"/>
        <v>1.6666666666666668E-3</v>
      </c>
    </row>
    <row r="278" spans="1:15" x14ac:dyDescent="0.25">
      <c r="A278" s="31">
        <v>159</v>
      </c>
      <c r="B278" s="31">
        <v>36</v>
      </c>
      <c r="C278" s="31">
        <v>60</v>
      </c>
      <c r="D278" s="31">
        <v>300</v>
      </c>
      <c r="E278" s="31">
        <v>9.7560975609756101E-2</v>
      </c>
      <c r="F278" s="31">
        <v>268.8</v>
      </c>
      <c r="G278" s="35">
        <v>0.3182327876333188</v>
      </c>
      <c r="H278" s="31">
        <f t="shared" si="28"/>
        <v>0.89600000000000002</v>
      </c>
      <c r="I278" s="31">
        <f t="shared" si="29"/>
        <v>-0.1029352532851795</v>
      </c>
      <c r="J278" s="31">
        <f t="shared" si="30"/>
        <v>0.45900717911137523</v>
      </c>
      <c r="K278" s="31">
        <f t="shared" si="31"/>
        <v>-0.20233447648716604</v>
      </c>
      <c r="L278" s="31">
        <f t="shared" si="32"/>
        <v>0.419827624491729</v>
      </c>
      <c r="M278" s="31">
        <f t="shared" si="33"/>
        <v>-8.5571920079368091E-3</v>
      </c>
      <c r="N278" s="31">
        <v>3.15</v>
      </c>
      <c r="O278" s="31">
        <f t="shared" si="34"/>
        <v>1.0499999999999999E-2</v>
      </c>
    </row>
    <row r="279" spans="1:15" x14ac:dyDescent="0.25">
      <c r="A279" s="31">
        <v>160</v>
      </c>
      <c r="B279" s="31">
        <v>37</v>
      </c>
      <c r="C279" s="31">
        <v>42</v>
      </c>
      <c r="D279" s="31">
        <v>300</v>
      </c>
      <c r="E279" s="31">
        <v>2.032520325203252E-2</v>
      </c>
      <c r="F279" s="31">
        <v>256.89999999999998</v>
      </c>
      <c r="G279" s="35">
        <v>0.32515391442246017</v>
      </c>
      <c r="H279" s="31">
        <f t="shared" si="28"/>
        <v>0.85633333333333328</v>
      </c>
      <c r="I279" s="31">
        <f t="shared" si="29"/>
        <v>-6.7531868144162177E-2</v>
      </c>
      <c r="J279" s="31">
        <f t="shared" si="30"/>
        <v>0.47307914640716808</v>
      </c>
      <c r="K279" s="31">
        <f t="shared" si="31"/>
        <v>-0.11388791949930699</v>
      </c>
      <c r="L279" s="31">
        <f t="shared" si="32"/>
        <v>0.45466332104919016</v>
      </c>
      <c r="M279" s="31">
        <f t="shared" si="33"/>
        <v>-4.9549878675851922E-2</v>
      </c>
      <c r="N279" s="31">
        <v>0.25</v>
      </c>
      <c r="O279" s="31">
        <f t="shared" si="34"/>
        <v>8.3333333333333339E-4</v>
      </c>
    </row>
    <row r="280" spans="1:15" x14ac:dyDescent="0.25">
      <c r="A280" s="31">
        <v>160</v>
      </c>
      <c r="B280" s="31">
        <v>37</v>
      </c>
      <c r="C280" s="31">
        <v>60</v>
      </c>
      <c r="D280" s="31">
        <v>300</v>
      </c>
      <c r="E280" s="31">
        <v>9.3495934959349589E-2</v>
      </c>
      <c r="F280" s="31">
        <v>256.89999999999998</v>
      </c>
      <c r="G280" s="35">
        <v>0.32515391442246017</v>
      </c>
      <c r="H280" s="31">
        <f t="shared" si="28"/>
        <v>0.85633333333333328</v>
      </c>
      <c r="I280" s="31">
        <f t="shared" si="29"/>
        <v>-0.14120230687075835</v>
      </c>
      <c r="J280" s="31">
        <f t="shared" si="30"/>
        <v>0.44385506185842477</v>
      </c>
      <c r="K280" s="31">
        <f t="shared" si="31"/>
        <v>-0.24062496066408551</v>
      </c>
      <c r="L280" s="31">
        <f t="shared" si="32"/>
        <v>0.40492290134710596</v>
      </c>
      <c r="M280" s="31">
        <f t="shared" si="33"/>
        <v>-2.4835016709008229E-2</v>
      </c>
      <c r="N280" s="31">
        <v>2.0499999999999998</v>
      </c>
      <c r="O280" s="31">
        <f t="shared" si="34"/>
        <v>6.8333333333333328E-3</v>
      </c>
    </row>
    <row r="281" spans="1:15" x14ac:dyDescent="0.25">
      <c r="A281" s="31">
        <v>161</v>
      </c>
      <c r="B281" s="31">
        <v>38</v>
      </c>
      <c r="C281" s="31">
        <v>42</v>
      </c>
      <c r="D281" s="31">
        <v>300</v>
      </c>
      <c r="E281" s="31">
        <v>1.6260162601626018E-2</v>
      </c>
      <c r="F281" s="31">
        <v>255.5</v>
      </c>
      <c r="G281" s="35">
        <v>0.32481908306786511</v>
      </c>
      <c r="H281" s="31">
        <f t="shared" si="28"/>
        <v>0.85166666666666668</v>
      </c>
      <c r="I281" s="31">
        <f t="shared" si="29"/>
        <v>-6.2694872733732712E-2</v>
      </c>
      <c r="J281" s="31">
        <f t="shared" si="30"/>
        <v>0.47500474016452909</v>
      </c>
      <c r="K281" s="31">
        <f t="shared" si="31"/>
        <v>-0.10411428939826409</v>
      </c>
      <c r="L281" s="31">
        <f t="shared" si="32"/>
        <v>0.45853932559361343</v>
      </c>
      <c r="M281" s="31">
        <f t="shared" si="33"/>
        <v>-5.3993621886822829E-2</v>
      </c>
      <c r="N281" s="31">
        <v>0.15</v>
      </c>
      <c r="O281" s="31">
        <f t="shared" si="34"/>
        <v>5.0000000000000001E-4</v>
      </c>
    </row>
    <row r="282" spans="1:15" x14ac:dyDescent="0.25">
      <c r="A282" s="31">
        <v>161</v>
      </c>
      <c r="B282" s="31">
        <v>38</v>
      </c>
      <c r="C282" s="31">
        <v>60</v>
      </c>
      <c r="D282" s="31">
        <v>300</v>
      </c>
      <c r="E282" s="31">
        <v>8.943089430894309E-2</v>
      </c>
      <c r="F282" s="31">
        <v>255.5</v>
      </c>
      <c r="G282" s="35">
        <v>0.32481908306786511</v>
      </c>
      <c r="H282" s="31">
        <f t="shared" si="28"/>
        <v>0.85166666666666668</v>
      </c>
      <c r="I282" s="31">
        <f t="shared" si="29"/>
        <v>-0.14347871167461429</v>
      </c>
      <c r="J282" s="31">
        <f t="shared" si="30"/>
        <v>0.44295606145611854</v>
      </c>
      <c r="K282" s="31">
        <f t="shared" si="31"/>
        <v>-0.24061585401761987</v>
      </c>
      <c r="L282" s="31">
        <f t="shared" si="32"/>
        <v>0.40492643070835166</v>
      </c>
      <c r="M282" s="31">
        <f t="shared" si="33"/>
        <v>-2.7675518368224017E-2</v>
      </c>
      <c r="N282" s="31">
        <v>1.9</v>
      </c>
      <c r="O282" s="31">
        <f t="shared" si="34"/>
        <v>6.3333333333333332E-3</v>
      </c>
    </row>
    <row r="283" spans="1:15" x14ac:dyDescent="0.25">
      <c r="A283" s="31">
        <v>162</v>
      </c>
      <c r="B283" s="31">
        <v>39</v>
      </c>
      <c r="C283" s="31">
        <v>42</v>
      </c>
      <c r="D283" s="31">
        <v>300</v>
      </c>
      <c r="E283" s="31">
        <v>1.2195121951219513E-2</v>
      </c>
      <c r="F283" s="31">
        <v>258.8</v>
      </c>
      <c r="G283" s="35">
        <v>0.32976278032926709</v>
      </c>
      <c r="H283" s="31">
        <f t="shared" si="28"/>
        <v>0.86266666666666669</v>
      </c>
      <c r="I283" s="31">
        <f t="shared" si="29"/>
        <v>-4.9248991902373772E-2</v>
      </c>
      <c r="J283" s="31">
        <f t="shared" si="30"/>
        <v>0.48036043435769371</v>
      </c>
      <c r="K283" s="31">
        <f t="shared" si="31"/>
        <v>-8.5665198976819124E-2</v>
      </c>
      <c r="L283" s="31">
        <f t="shared" si="32"/>
        <v>0.46586628379464856</v>
      </c>
      <c r="M283" s="31">
        <f t="shared" si="33"/>
        <v>-5.1475349088744793E-2</v>
      </c>
      <c r="N283" s="31">
        <v>0.1</v>
      </c>
      <c r="O283" s="31">
        <f t="shared" si="34"/>
        <v>3.3333333333333338E-4</v>
      </c>
    </row>
    <row r="284" spans="1:15" x14ac:dyDescent="0.25">
      <c r="A284" s="31">
        <v>162</v>
      </c>
      <c r="B284" s="31">
        <v>39</v>
      </c>
      <c r="C284" s="31">
        <v>60</v>
      </c>
      <c r="D284" s="31">
        <v>300</v>
      </c>
      <c r="E284" s="31">
        <v>8.5365853658536592E-2</v>
      </c>
      <c r="F284" s="31">
        <v>258.8</v>
      </c>
      <c r="G284" s="35">
        <v>0.32976278032926709</v>
      </c>
      <c r="H284" s="31">
        <f t="shared" si="28"/>
        <v>0.86266666666666669</v>
      </c>
      <c r="I284" s="31">
        <f t="shared" si="29"/>
        <v>-0.126775649737807</v>
      </c>
      <c r="J284" s="31">
        <f t="shared" si="30"/>
        <v>0.44955898445144848</v>
      </c>
      <c r="K284" s="31">
        <f t="shared" si="31"/>
        <v>-0.22312387734902042</v>
      </c>
      <c r="L284" s="31">
        <f t="shared" si="32"/>
        <v>0.41171954765597546</v>
      </c>
      <c r="M284" s="31">
        <f t="shared" si="33"/>
        <v>-2.3899997069192547E-2</v>
      </c>
      <c r="N284" s="31">
        <v>1.85</v>
      </c>
      <c r="O284" s="31">
        <f t="shared" si="34"/>
        <v>6.1666666666666667E-3</v>
      </c>
    </row>
    <row r="285" spans="1:15" x14ac:dyDescent="0.25">
      <c r="A285" s="31">
        <v>163</v>
      </c>
      <c r="B285" s="31">
        <v>40</v>
      </c>
      <c r="C285" s="31">
        <v>42</v>
      </c>
      <c r="D285" s="31">
        <v>300</v>
      </c>
      <c r="E285" s="31">
        <v>8.130081300813009E-3</v>
      </c>
      <c r="F285" s="31">
        <v>260</v>
      </c>
      <c r="G285" s="35">
        <v>0.32961789402304792</v>
      </c>
      <c r="H285" s="31">
        <f t="shared" si="28"/>
        <v>0.8666666666666667</v>
      </c>
      <c r="I285" s="31">
        <f t="shared" si="29"/>
        <v>-3.9024415181420906E-2</v>
      </c>
      <c r="J285" s="31">
        <f t="shared" si="30"/>
        <v>0.48443546146863103</v>
      </c>
      <c r="K285" s="31">
        <f t="shared" si="31"/>
        <v>-6.8745059789781904E-2</v>
      </c>
      <c r="L285" s="31">
        <f t="shared" si="32"/>
        <v>0.47259627524640163</v>
      </c>
      <c r="M285" s="31">
        <f t="shared" si="33"/>
        <v>-5.2752208640254705E-2</v>
      </c>
      <c r="N285" s="31">
        <v>0.1</v>
      </c>
      <c r="O285" s="31">
        <f t="shared" si="34"/>
        <v>3.3333333333333338E-4</v>
      </c>
    </row>
    <row r="286" spans="1:15" x14ac:dyDescent="0.25">
      <c r="A286" s="31">
        <v>163</v>
      </c>
      <c r="B286" s="31">
        <v>40</v>
      </c>
      <c r="C286" s="31">
        <v>60</v>
      </c>
      <c r="D286" s="31">
        <v>300</v>
      </c>
      <c r="E286" s="31">
        <v>8.1300813008130079E-2</v>
      </c>
      <c r="F286" s="31">
        <v>260</v>
      </c>
      <c r="G286" s="35">
        <v>0.32961789402304792</v>
      </c>
      <c r="H286" s="31">
        <f t="shared" si="28"/>
        <v>0.8666666666666667</v>
      </c>
      <c r="I286" s="31">
        <f t="shared" si="29"/>
        <v>-0.11996756326260563</v>
      </c>
      <c r="J286" s="31">
        <f t="shared" si="30"/>
        <v>0.45225442155423495</v>
      </c>
      <c r="K286" s="31">
        <f t="shared" si="31"/>
        <v>-0.21395249375342942</v>
      </c>
      <c r="L286" s="31">
        <f t="shared" si="32"/>
        <v>0.41529205189671076</v>
      </c>
      <c r="M286" s="31">
        <f t="shared" si="33"/>
        <v>-2.3338219883040467E-2</v>
      </c>
      <c r="N286" s="31">
        <v>1.9</v>
      </c>
      <c r="O286" s="31">
        <f t="shared" si="34"/>
        <v>6.3333333333333332E-3</v>
      </c>
    </row>
    <row r="287" spans="1:15" x14ac:dyDescent="0.25">
      <c r="A287" s="31">
        <v>164</v>
      </c>
      <c r="B287" s="31">
        <v>41</v>
      </c>
      <c r="C287" s="31">
        <v>42</v>
      </c>
      <c r="D287" s="31">
        <v>300</v>
      </c>
      <c r="E287" s="31">
        <v>4.0650406504065045E-3</v>
      </c>
      <c r="F287" s="31">
        <v>261.7</v>
      </c>
      <c r="G287" s="35">
        <v>0.32661186242221724</v>
      </c>
      <c r="H287" s="31">
        <f t="shared" si="28"/>
        <v>0.87233333333333329</v>
      </c>
      <c r="I287" s="31">
        <f t="shared" si="29"/>
        <v>-2.6620075709399466E-2</v>
      </c>
      <c r="J287" s="31">
        <f t="shared" si="30"/>
        <v>0.48938138041613105</v>
      </c>
      <c r="K287" s="31">
        <f t="shared" si="31"/>
        <v>-4.7444087478464722E-2</v>
      </c>
      <c r="L287" s="31">
        <f t="shared" si="32"/>
        <v>0.48107964591740959</v>
      </c>
      <c r="M287" s="31">
        <f t="shared" si="33"/>
        <v>-5.417595506773798E-2</v>
      </c>
      <c r="N287" s="31">
        <v>0.05</v>
      </c>
      <c r="O287" s="31">
        <f t="shared" si="34"/>
        <v>1.6666666666666669E-4</v>
      </c>
    </row>
    <row r="288" spans="1:15" x14ac:dyDescent="0.25">
      <c r="A288" s="31">
        <v>164</v>
      </c>
      <c r="B288" s="31">
        <v>41</v>
      </c>
      <c r="C288" s="31">
        <v>60</v>
      </c>
      <c r="D288" s="31">
        <v>300</v>
      </c>
      <c r="E288" s="31">
        <v>7.7235772357723581E-2</v>
      </c>
      <c r="F288" s="31">
        <v>261.7</v>
      </c>
      <c r="G288" s="35">
        <v>0.32661186242221724</v>
      </c>
      <c r="H288" s="31">
        <f t="shared" si="28"/>
        <v>0.87233333333333329</v>
      </c>
      <c r="I288" s="31">
        <f t="shared" si="29"/>
        <v>-0.112713374902511</v>
      </c>
      <c r="J288" s="31">
        <f t="shared" si="30"/>
        <v>0.45512889859363992</v>
      </c>
      <c r="K288" s="31">
        <f t="shared" si="31"/>
        <v>-0.20348313780296809</v>
      </c>
      <c r="L288" s="31">
        <f t="shared" si="32"/>
        <v>0.4193787120362113</v>
      </c>
      <c r="M288" s="31">
        <f t="shared" si="33"/>
        <v>-2.235460282969276E-2</v>
      </c>
      <c r="N288" s="31">
        <v>2</v>
      </c>
      <c r="O288" s="31">
        <f t="shared" si="34"/>
        <v>6.6666666666666671E-3</v>
      </c>
    </row>
    <row r="289" spans="1:15" x14ac:dyDescent="0.25">
      <c r="A289" s="31">
        <v>165</v>
      </c>
      <c r="B289" s="31">
        <v>42</v>
      </c>
      <c r="C289" s="31">
        <v>60</v>
      </c>
      <c r="D289" s="31">
        <v>300</v>
      </c>
      <c r="E289" s="31">
        <v>7.3170731707317069E-2</v>
      </c>
      <c r="F289" s="31">
        <v>259.35000000000002</v>
      </c>
      <c r="G289" s="35">
        <v>0.32672946697658445</v>
      </c>
      <c r="H289" s="31">
        <f t="shared" si="28"/>
        <v>0.86450000000000005</v>
      </c>
      <c r="I289" s="31">
        <f t="shared" si="29"/>
        <v>-0.11731279023272913</v>
      </c>
      <c r="J289" s="31">
        <f t="shared" si="30"/>
        <v>0.4533060949383485</v>
      </c>
      <c r="K289" s="31">
        <f t="shared" si="31"/>
        <v>-0.20569340196988767</v>
      </c>
      <c r="L289" s="31">
        <f t="shared" si="32"/>
        <v>0.41851520641135453</v>
      </c>
      <c r="M289" s="31">
        <f t="shared" si="33"/>
        <v>-2.6632087337152222E-2</v>
      </c>
      <c r="N289" s="31">
        <v>1.55</v>
      </c>
      <c r="O289" s="31">
        <f t="shared" si="34"/>
        <v>5.1666666666666666E-3</v>
      </c>
    </row>
    <row r="290" spans="1:15" x14ac:dyDescent="0.25">
      <c r="A290" s="31">
        <v>166</v>
      </c>
      <c r="B290" s="31">
        <v>43</v>
      </c>
      <c r="C290" s="31">
        <v>60</v>
      </c>
      <c r="D290" s="31">
        <v>300</v>
      </c>
      <c r="E290" s="31">
        <v>6.910569105691057E-2</v>
      </c>
      <c r="F290" s="31">
        <v>267.5</v>
      </c>
      <c r="G290" s="35">
        <v>0.32693958986665406</v>
      </c>
      <c r="H290" s="31">
        <f t="shared" si="28"/>
        <v>0.89166666666666672</v>
      </c>
      <c r="I290" s="31">
        <f t="shared" si="29"/>
        <v>-8.9226386458404888E-2</v>
      </c>
      <c r="J290" s="31">
        <f t="shared" si="30"/>
        <v>0.46445099782329435</v>
      </c>
      <c r="K290" s="31">
        <f t="shared" si="31"/>
        <v>-0.1751721393952077</v>
      </c>
      <c r="L290" s="31">
        <f t="shared" si="32"/>
        <v>0.4304721876840929</v>
      </c>
      <c r="M290" s="31">
        <f t="shared" si="33"/>
        <v>-1.6336714624988757E-2</v>
      </c>
      <c r="N290" s="31">
        <v>1.85</v>
      </c>
      <c r="O290" s="31">
        <f t="shared" si="34"/>
        <v>6.1666666666666667E-3</v>
      </c>
    </row>
    <row r="291" spans="1:15" x14ac:dyDescent="0.25">
      <c r="A291" s="31">
        <v>167</v>
      </c>
      <c r="B291" s="31">
        <v>44</v>
      </c>
      <c r="C291" s="31">
        <v>60</v>
      </c>
      <c r="D291" s="31">
        <v>300</v>
      </c>
      <c r="E291" s="31">
        <v>6.5040650406504072E-2</v>
      </c>
      <c r="F291" s="31">
        <v>266.60000000000002</v>
      </c>
      <c r="G291" s="35">
        <v>0.32697572455208274</v>
      </c>
      <c r="H291" s="31">
        <f t="shared" si="28"/>
        <v>0.88866666666666672</v>
      </c>
      <c r="I291" s="31">
        <f t="shared" si="29"/>
        <v>-8.9350212906691678E-2</v>
      </c>
      <c r="J291" s="31">
        <f t="shared" si="30"/>
        <v>0.4644017947424377</v>
      </c>
      <c r="K291" s="31">
        <f t="shared" si="31"/>
        <v>-0.17273905599125983</v>
      </c>
      <c r="L291" s="31">
        <f t="shared" si="32"/>
        <v>0.43142827149268448</v>
      </c>
      <c r="M291" s="31">
        <f t="shared" si="33"/>
        <v>-1.8729876564904824E-2</v>
      </c>
      <c r="N291" s="31">
        <v>1.6</v>
      </c>
      <c r="O291" s="31">
        <f t="shared" si="34"/>
        <v>5.333333333333334E-3</v>
      </c>
    </row>
    <row r="292" spans="1:15" x14ac:dyDescent="0.25">
      <c r="A292" s="31">
        <v>168</v>
      </c>
      <c r="B292" s="31">
        <v>45</v>
      </c>
      <c r="C292" s="31">
        <v>60</v>
      </c>
      <c r="D292" s="31">
        <v>300</v>
      </c>
      <c r="E292" s="31">
        <v>6.097560975609756E-2</v>
      </c>
      <c r="F292" s="31">
        <v>261.95</v>
      </c>
      <c r="G292" s="35">
        <v>0.3230087344182177</v>
      </c>
      <c r="H292" s="31">
        <f t="shared" si="28"/>
        <v>0.87316666666666665</v>
      </c>
      <c r="I292" s="31">
        <f t="shared" si="29"/>
        <v>-0.10125322595790152</v>
      </c>
      <c r="J292" s="31">
        <f t="shared" si="30"/>
        <v>0.45967472278751598</v>
      </c>
      <c r="K292" s="31">
        <f t="shared" si="31"/>
        <v>-0.18101454769820169</v>
      </c>
      <c r="L292" s="31">
        <f t="shared" si="32"/>
        <v>0.42817807861571122</v>
      </c>
      <c r="M292" s="31">
        <f t="shared" si="33"/>
        <v>-2.6805433168411885E-2</v>
      </c>
      <c r="N292" s="31">
        <v>1.3</v>
      </c>
      <c r="O292" s="31">
        <f t="shared" si="34"/>
        <v>4.3333333333333331E-3</v>
      </c>
    </row>
    <row r="293" spans="1:15" x14ac:dyDescent="0.25">
      <c r="A293" s="31">
        <v>169</v>
      </c>
      <c r="B293" s="31">
        <v>46</v>
      </c>
      <c r="C293" s="31">
        <v>60</v>
      </c>
      <c r="D293" s="31">
        <v>300</v>
      </c>
      <c r="E293" s="31">
        <v>5.6910569105691054E-2</v>
      </c>
      <c r="F293" s="31">
        <v>266.5</v>
      </c>
      <c r="G293" s="35">
        <v>0.32243412190635268</v>
      </c>
      <c r="H293" s="31">
        <f t="shared" si="28"/>
        <v>0.88833333333333331</v>
      </c>
      <c r="I293" s="31">
        <f t="shared" si="29"/>
        <v>-8.5417936866372127E-2</v>
      </c>
      <c r="J293" s="31">
        <f t="shared" si="30"/>
        <v>0.46596456685971244</v>
      </c>
      <c r="K293" s="31">
        <f t="shared" si="31"/>
        <v>-0.16233761521310336</v>
      </c>
      <c r="L293" s="31">
        <f t="shared" si="32"/>
        <v>0.43551999743319109</v>
      </c>
      <c r="M293" s="31">
        <f t="shared" si="33"/>
        <v>-2.1588140539479883E-2</v>
      </c>
      <c r="N293" s="31">
        <v>1.65</v>
      </c>
      <c r="O293" s="31">
        <f t="shared" si="34"/>
        <v>5.4999999999999997E-3</v>
      </c>
    </row>
    <row r="294" spans="1:15" x14ac:dyDescent="0.25">
      <c r="A294" s="31">
        <v>170</v>
      </c>
      <c r="B294" s="31">
        <v>47</v>
      </c>
      <c r="C294" s="31">
        <v>60</v>
      </c>
      <c r="D294" s="31">
        <v>300</v>
      </c>
      <c r="E294" s="31">
        <v>5.2845528455284556E-2</v>
      </c>
      <c r="F294" s="31">
        <v>269.95</v>
      </c>
      <c r="G294" s="35">
        <v>0.32305399777269195</v>
      </c>
      <c r="H294" s="31">
        <f t="shared" si="28"/>
        <v>0.89983333333333326</v>
      </c>
      <c r="I294" s="31">
        <f t="shared" si="29"/>
        <v>-7.3142869076924591E-2</v>
      </c>
      <c r="J294" s="31">
        <f t="shared" si="30"/>
        <v>0.47084621420243516</v>
      </c>
      <c r="K294" s="31">
        <f t="shared" si="31"/>
        <v>-0.14740702381980544</v>
      </c>
      <c r="L294" s="31">
        <f t="shared" si="32"/>
        <v>0.44140538093950554</v>
      </c>
      <c r="M294" s="31">
        <f t="shared" si="33"/>
        <v>-1.7722262526347676E-2</v>
      </c>
      <c r="N294" s="31">
        <v>1.8</v>
      </c>
      <c r="O294" s="31">
        <f t="shared" si="34"/>
        <v>6.0000000000000001E-3</v>
      </c>
    </row>
    <row r="295" spans="1:15" x14ac:dyDescent="0.25">
      <c r="A295" s="31">
        <v>171</v>
      </c>
      <c r="B295" s="31">
        <v>48</v>
      </c>
      <c r="C295" s="31">
        <v>60</v>
      </c>
      <c r="D295" s="31">
        <v>300</v>
      </c>
      <c r="E295" s="31">
        <v>4.878048780487805E-2</v>
      </c>
      <c r="F295" s="31">
        <v>277.39999999999998</v>
      </c>
      <c r="G295" s="35">
        <v>0.3241169959425324</v>
      </c>
      <c r="H295" s="31">
        <f t="shared" si="28"/>
        <v>0.92466666666666664</v>
      </c>
      <c r="I295" s="31">
        <f t="shared" si="29"/>
        <v>-5.1624952609201649E-2</v>
      </c>
      <c r="J295" s="31">
        <f t="shared" si="30"/>
        <v>0.47941376826998872</v>
      </c>
      <c r="K295" s="31">
        <f t="shared" si="31"/>
        <v>-0.12321042158665906</v>
      </c>
      <c r="L295" s="31">
        <f t="shared" si="32"/>
        <v>0.45097023660900115</v>
      </c>
      <c r="M295" s="31">
        <f t="shared" si="33"/>
        <v>-7.6723055486849212E-3</v>
      </c>
      <c r="N295" s="31">
        <v>2.65</v>
      </c>
      <c r="O295" s="31">
        <f t="shared" si="34"/>
        <v>8.8333333333333337E-3</v>
      </c>
    </row>
    <row r="296" spans="1:15" x14ac:dyDescent="0.25">
      <c r="A296" s="31">
        <v>172</v>
      </c>
      <c r="B296" s="31">
        <v>49</v>
      </c>
      <c r="C296" s="31">
        <v>60</v>
      </c>
      <c r="D296" s="31">
        <v>300</v>
      </c>
      <c r="E296" s="31">
        <v>4.4715447154471545E-2</v>
      </c>
      <c r="F296" s="31">
        <v>275.7</v>
      </c>
      <c r="G296" s="35">
        <v>0.32456338803310292</v>
      </c>
      <c r="H296" s="31">
        <f t="shared" si="28"/>
        <v>0.91899999999999993</v>
      </c>
      <c r="I296" s="31">
        <f t="shared" si="29"/>
        <v>-5.3499074965399483E-2</v>
      </c>
      <c r="J296" s="31">
        <f t="shared" si="30"/>
        <v>0.47866713383312576</v>
      </c>
      <c r="K296" s="31">
        <f t="shared" si="31"/>
        <v>-0.12213133767930731</v>
      </c>
      <c r="L296" s="31">
        <f t="shared" si="32"/>
        <v>0.45139750188384103</v>
      </c>
      <c r="M296" s="31">
        <f t="shared" si="33"/>
        <v>-1.1502405891198497E-2</v>
      </c>
      <c r="N296" s="31">
        <v>2.5499999999999998</v>
      </c>
      <c r="O296" s="31">
        <f t="shared" si="34"/>
        <v>8.4999999999999989E-3</v>
      </c>
    </row>
    <row r="297" spans="1:15" x14ac:dyDescent="0.25">
      <c r="A297" s="31">
        <v>173</v>
      </c>
      <c r="B297" s="31">
        <v>50</v>
      </c>
      <c r="C297" s="31">
        <v>60</v>
      </c>
      <c r="D297" s="31">
        <v>300</v>
      </c>
      <c r="E297" s="31">
        <v>4.065040650406504E-2</v>
      </c>
      <c r="F297" s="31">
        <v>267.3</v>
      </c>
      <c r="G297" s="35">
        <v>0.32364444779416068</v>
      </c>
      <c r="H297" s="31">
        <f t="shared" si="28"/>
        <v>0.89100000000000001</v>
      </c>
      <c r="I297" s="31">
        <f t="shared" si="29"/>
        <v>-7.0570745874337856E-2</v>
      </c>
      <c r="J297" s="31">
        <f t="shared" si="30"/>
        <v>0.47186969687754199</v>
      </c>
      <c r="K297" s="31">
        <f t="shared" si="31"/>
        <v>-0.13582376455291045</v>
      </c>
      <c r="L297" s="31">
        <f t="shared" si="32"/>
        <v>0.44598030187898791</v>
      </c>
      <c r="M297" s="31">
        <f t="shared" si="33"/>
        <v>-2.5544401961097973E-2</v>
      </c>
      <c r="N297" s="31">
        <v>1.5</v>
      </c>
      <c r="O297" s="31">
        <f t="shared" si="34"/>
        <v>5.0000000000000001E-3</v>
      </c>
    </row>
    <row r="298" spans="1:15" x14ac:dyDescent="0.25">
      <c r="A298" s="31">
        <v>174</v>
      </c>
      <c r="B298" s="31">
        <v>51</v>
      </c>
      <c r="C298" s="31">
        <v>60</v>
      </c>
      <c r="D298" s="31">
        <v>300</v>
      </c>
      <c r="E298" s="31">
        <v>3.6585365853658534E-2</v>
      </c>
      <c r="F298" s="31">
        <v>262.39999999999998</v>
      </c>
      <c r="G298" s="35">
        <v>0.32365997565818966</v>
      </c>
      <c r="H298" s="31">
        <f t="shared" si="28"/>
        <v>0.87466666666666659</v>
      </c>
      <c r="I298" s="31">
        <f t="shared" si="29"/>
        <v>-7.8005635451372082E-2</v>
      </c>
      <c r="J298" s="31">
        <f t="shared" si="30"/>
        <v>0.46891178510633952</v>
      </c>
      <c r="K298" s="31">
        <f t="shared" si="31"/>
        <v>-0.13991305448046468</v>
      </c>
      <c r="L298" s="31">
        <f t="shared" si="32"/>
        <v>0.44436434338194952</v>
      </c>
      <c r="M298" s="31">
        <f t="shared" si="33"/>
        <v>-3.4222835342271274E-2</v>
      </c>
      <c r="N298" s="31">
        <v>1.05</v>
      </c>
      <c r="O298" s="31">
        <f t="shared" si="34"/>
        <v>3.5000000000000001E-3</v>
      </c>
    </row>
    <row r="299" spans="1:15" x14ac:dyDescent="0.25">
      <c r="A299" s="31">
        <v>175</v>
      </c>
      <c r="B299" s="31">
        <v>52</v>
      </c>
      <c r="C299" s="31">
        <v>60</v>
      </c>
      <c r="D299" s="31">
        <v>300</v>
      </c>
      <c r="E299" s="31">
        <v>3.2520325203252036E-2</v>
      </c>
      <c r="F299" s="31">
        <v>266.60000000000002</v>
      </c>
      <c r="G299" s="35">
        <v>0.32612733323474102</v>
      </c>
      <c r="H299" s="31">
        <f t="shared" si="28"/>
        <v>0.88866666666666672</v>
      </c>
      <c r="I299" s="31">
        <f t="shared" si="29"/>
        <v>-6.4310752533253537E-2</v>
      </c>
      <c r="J299" s="31">
        <f t="shared" si="30"/>
        <v>0.47436139594819876</v>
      </c>
      <c r="K299" s="31">
        <f t="shared" si="31"/>
        <v>-0.12312257521582012</v>
      </c>
      <c r="L299" s="31">
        <f t="shared" si="32"/>
        <v>0.45100501742520294</v>
      </c>
      <c r="M299" s="31">
        <f t="shared" si="33"/>
        <v>-2.9455856892570298E-2</v>
      </c>
      <c r="N299" s="31">
        <v>0.9</v>
      </c>
      <c r="O299" s="31">
        <f t="shared" si="34"/>
        <v>3.0000000000000001E-3</v>
      </c>
    </row>
    <row r="300" spans="1:15" x14ac:dyDescent="0.25">
      <c r="A300" s="31">
        <v>176</v>
      </c>
      <c r="B300" s="31">
        <v>53</v>
      </c>
      <c r="C300" s="31">
        <v>60</v>
      </c>
      <c r="D300" s="31">
        <v>300</v>
      </c>
      <c r="E300" s="31">
        <v>2.8455284552845527E-2</v>
      </c>
      <c r="F300" s="31">
        <v>260.25</v>
      </c>
      <c r="G300" s="35">
        <v>0.32692136460677435</v>
      </c>
      <c r="H300" s="31">
        <f t="shared" si="28"/>
        <v>0.86750000000000005</v>
      </c>
      <c r="I300" s="31">
        <f t="shared" si="29"/>
        <v>-7.2557554306933503E-2</v>
      </c>
      <c r="J300" s="31">
        <f t="shared" si="30"/>
        <v>0.47107910220138877</v>
      </c>
      <c r="K300" s="31">
        <f t="shared" si="31"/>
        <v>-0.12770491972375664</v>
      </c>
      <c r="L300" s="31">
        <f t="shared" si="32"/>
        <v>0.44919124829938567</v>
      </c>
      <c r="M300" s="31">
        <f t="shared" si="33"/>
        <v>-4.0530127139680905E-2</v>
      </c>
      <c r="N300" s="31">
        <v>0.5</v>
      </c>
      <c r="O300" s="31">
        <f t="shared" si="34"/>
        <v>1.6666666666666668E-3</v>
      </c>
    </row>
    <row r="301" spans="1:15" x14ac:dyDescent="0.25">
      <c r="A301" s="31">
        <v>177</v>
      </c>
      <c r="B301" s="31">
        <v>54</v>
      </c>
      <c r="C301" s="31">
        <v>60</v>
      </c>
      <c r="D301" s="31">
        <v>300</v>
      </c>
      <c r="E301" s="31">
        <v>2.4390243902439025E-2</v>
      </c>
      <c r="F301" s="31">
        <v>251.5</v>
      </c>
      <c r="G301" s="35">
        <v>0.32388348558446922</v>
      </c>
      <c r="H301" s="31">
        <f t="shared" si="28"/>
        <v>0.83833333333333337</v>
      </c>
      <c r="I301" s="31">
        <f t="shared" si="29"/>
        <v>-8.4412490477800958E-2</v>
      </c>
      <c r="J301" s="31">
        <f t="shared" si="30"/>
        <v>0.46636423838294766</v>
      </c>
      <c r="K301" s="31">
        <f t="shared" si="31"/>
        <v>-0.13499459283512164</v>
      </c>
      <c r="L301" s="31">
        <f t="shared" si="32"/>
        <v>0.44630807474537715</v>
      </c>
      <c r="M301" s="31">
        <f t="shared" si="33"/>
        <v>-5.5339388234339315E-2</v>
      </c>
      <c r="N301" s="31">
        <v>0.3</v>
      </c>
      <c r="O301" s="31">
        <f t="shared" si="34"/>
        <v>1E-3</v>
      </c>
    </row>
    <row r="302" spans="1:15" x14ac:dyDescent="0.25">
      <c r="A302" s="31">
        <v>178</v>
      </c>
      <c r="B302" s="31">
        <v>55</v>
      </c>
      <c r="C302" s="31">
        <v>60</v>
      </c>
      <c r="D302" s="31">
        <v>300</v>
      </c>
      <c r="E302" s="31">
        <v>2.032520325203252E-2</v>
      </c>
      <c r="F302" s="31">
        <v>252.6</v>
      </c>
      <c r="G302" s="35">
        <v>0.32507193940370466</v>
      </c>
      <c r="H302" s="31">
        <f t="shared" si="28"/>
        <v>0.84199999999999997</v>
      </c>
      <c r="I302" s="31">
        <f t="shared" si="29"/>
        <v>-7.4952046776638068E-2</v>
      </c>
      <c r="J302" s="31">
        <f t="shared" si="30"/>
        <v>0.47012643282055211</v>
      </c>
      <c r="K302" s="31">
        <f t="shared" si="31"/>
        <v>-0.12129641124132666</v>
      </c>
      <c r="L302" s="31">
        <f t="shared" si="32"/>
        <v>0.45172813122322092</v>
      </c>
      <c r="M302" s="31">
        <f t="shared" si="33"/>
        <v>-5.5881674788316071E-2</v>
      </c>
      <c r="N302" s="31">
        <v>0.25</v>
      </c>
      <c r="O302" s="31">
        <f t="shared" si="34"/>
        <v>8.3333333333333339E-4</v>
      </c>
    </row>
    <row r="303" spans="1:15" x14ac:dyDescent="0.25">
      <c r="A303" s="31">
        <v>179</v>
      </c>
      <c r="B303" s="31">
        <v>56</v>
      </c>
      <c r="C303" s="31">
        <v>60</v>
      </c>
      <c r="D303" s="31">
        <v>300</v>
      </c>
      <c r="E303" s="31">
        <v>1.6260162601626018E-2</v>
      </c>
      <c r="F303" s="31">
        <v>250.35</v>
      </c>
      <c r="G303" s="35">
        <v>0.32778183237501402</v>
      </c>
      <c r="H303" s="31">
        <f t="shared" si="28"/>
        <v>0.83450000000000002</v>
      </c>
      <c r="I303" s="31">
        <f t="shared" si="29"/>
        <v>-7.0043583213836663E-2</v>
      </c>
      <c r="J303" s="31">
        <f t="shared" si="30"/>
        <v>0.47207948520569359</v>
      </c>
      <c r="K303" s="31">
        <f t="shared" si="31"/>
        <v>-0.11184079587134457</v>
      </c>
      <c r="L303" s="31">
        <f t="shared" si="32"/>
        <v>0.45547481999779293</v>
      </c>
      <c r="M303" s="31">
        <f t="shared" si="33"/>
        <v>-6.1524489593641596E-2</v>
      </c>
      <c r="N303" s="31">
        <v>0.2</v>
      </c>
      <c r="O303" s="31">
        <f t="shared" si="34"/>
        <v>6.6666666666666675E-4</v>
      </c>
    </row>
    <row r="304" spans="1:15" x14ac:dyDescent="0.25">
      <c r="A304" s="31">
        <v>181</v>
      </c>
      <c r="B304" s="31">
        <v>58</v>
      </c>
      <c r="C304" s="31">
        <v>60</v>
      </c>
      <c r="D304" s="31">
        <v>300</v>
      </c>
      <c r="E304" s="31">
        <v>8.130081300813009E-3</v>
      </c>
      <c r="F304" s="31">
        <v>240.8</v>
      </c>
      <c r="G304" s="35">
        <v>0.32687669980846001</v>
      </c>
      <c r="H304" s="31">
        <f t="shared" si="28"/>
        <v>0.80266666666666675</v>
      </c>
      <c r="I304" s="31">
        <f t="shared" si="29"/>
        <v>-6.0515039261182832E-2</v>
      </c>
      <c r="J304" s="31">
        <f t="shared" si="30"/>
        <v>0.47587271910165796</v>
      </c>
      <c r="K304" s="31">
        <f t="shared" si="31"/>
        <v>-8.9988518710941837E-2</v>
      </c>
      <c r="L304" s="31">
        <f t="shared" si="32"/>
        <v>0.46414816927583247</v>
      </c>
      <c r="M304" s="31">
        <f t="shared" si="33"/>
        <v>-8.2181000076901656E-2</v>
      </c>
      <c r="N304" s="31">
        <v>0.1</v>
      </c>
      <c r="O304" s="31">
        <f t="shared" si="34"/>
        <v>3.3333333333333338E-4</v>
      </c>
    </row>
    <row r="305" spans="1:15" x14ac:dyDescent="0.25">
      <c r="A305" s="31">
        <v>182</v>
      </c>
      <c r="B305" s="31">
        <v>59</v>
      </c>
      <c r="C305" s="31">
        <v>60</v>
      </c>
      <c r="D305" s="31">
        <v>300</v>
      </c>
      <c r="E305" s="31">
        <v>4.0650406504065045E-3</v>
      </c>
      <c r="F305" s="31">
        <v>233.35</v>
      </c>
      <c r="G305" s="35">
        <v>0.33029685634834871</v>
      </c>
      <c r="H305" s="31">
        <f t="shared" si="28"/>
        <v>0.77783333333333327</v>
      </c>
      <c r="I305" s="31">
        <f t="shared" si="29"/>
        <v>-4.8454990809421096E-2</v>
      </c>
      <c r="J305" s="31">
        <f t="shared" si="30"/>
        <v>0.48067681720419336</v>
      </c>
      <c r="K305" s="31">
        <f t="shared" si="31"/>
        <v>-6.9513949209994486E-2</v>
      </c>
      <c r="L305" s="31">
        <f t="shared" si="32"/>
        <v>0.47229026482434311</v>
      </c>
      <c r="M305" s="31">
        <f t="shared" si="33"/>
        <v>-9.8403813842348087E-2</v>
      </c>
      <c r="N305" s="31">
        <v>0.05</v>
      </c>
      <c r="O305" s="31">
        <f t="shared" si="34"/>
        <v>1.6666666666666669E-4</v>
      </c>
    </row>
    <row r="306" spans="1:15" x14ac:dyDescent="0.25">
      <c r="A306" s="31">
        <v>184</v>
      </c>
      <c r="B306" s="31">
        <v>1</v>
      </c>
      <c r="C306" s="31">
        <v>17</v>
      </c>
      <c r="D306" s="31">
        <v>250</v>
      </c>
      <c r="E306" s="31">
        <v>6.5040650406504072E-2</v>
      </c>
      <c r="F306" s="31">
        <v>229.35</v>
      </c>
      <c r="G306" s="35">
        <v>0.33268793744807246</v>
      </c>
      <c r="H306" s="31">
        <f t="shared" si="28"/>
        <v>0.91739999999999999</v>
      </c>
      <c r="I306" s="31">
        <f t="shared" si="29"/>
        <v>-6.3328635242087372E-2</v>
      </c>
      <c r="J306" s="31">
        <f t="shared" si="30"/>
        <v>0.47475240694814064</v>
      </c>
      <c r="K306" s="31">
        <f t="shared" si="31"/>
        <v>-0.14817426789567278</v>
      </c>
      <c r="L306" s="31">
        <f t="shared" si="32"/>
        <v>0.44110261943627532</v>
      </c>
      <c r="M306" s="31">
        <f t="shared" si="33"/>
        <v>-5.56476130205108E-3</v>
      </c>
      <c r="N306" s="31">
        <v>4.0999999999999996</v>
      </c>
      <c r="O306" s="31">
        <f t="shared" si="34"/>
        <v>1.6399999999999998E-2</v>
      </c>
    </row>
    <row r="307" spans="1:15" x14ac:dyDescent="0.25">
      <c r="A307" s="31">
        <v>184</v>
      </c>
      <c r="B307" s="31">
        <v>1</v>
      </c>
      <c r="C307" s="31">
        <v>40</v>
      </c>
      <c r="D307" s="31">
        <v>250</v>
      </c>
      <c r="E307" s="31">
        <v>0.15853658536585366</v>
      </c>
      <c r="F307" s="31">
        <v>229.35</v>
      </c>
      <c r="G307" s="35">
        <v>0.33268793744807246</v>
      </c>
      <c r="H307" s="31">
        <f t="shared" si="28"/>
        <v>0.91739999999999999</v>
      </c>
      <c r="I307" s="31">
        <f t="shared" si="29"/>
        <v>-9.2679321149019639E-2</v>
      </c>
      <c r="J307" s="31">
        <f t="shared" si="30"/>
        <v>0.46307916281224537</v>
      </c>
      <c r="K307" s="31">
        <f t="shared" si="31"/>
        <v>-0.22514452267264132</v>
      </c>
      <c r="L307" s="31">
        <f t="shared" si="32"/>
        <v>0.41093342294757973</v>
      </c>
      <c r="M307" s="31">
        <f t="shared" si="33"/>
        <v>1.3895401016374154E-2</v>
      </c>
      <c r="N307" s="31">
        <v>9</v>
      </c>
      <c r="O307" s="31">
        <f t="shared" si="34"/>
        <v>3.5999999999999997E-2</v>
      </c>
    </row>
    <row r="308" spans="1:15" x14ac:dyDescent="0.25">
      <c r="A308" s="31">
        <v>185</v>
      </c>
      <c r="B308" s="31">
        <v>2</v>
      </c>
      <c r="C308" s="31">
        <v>17</v>
      </c>
      <c r="D308" s="31">
        <v>250</v>
      </c>
      <c r="E308" s="31">
        <v>6.097560975609756E-2</v>
      </c>
      <c r="F308" s="31">
        <v>227.6</v>
      </c>
      <c r="G308" s="35">
        <v>0.33550144850119534</v>
      </c>
      <c r="H308" s="31">
        <f t="shared" si="28"/>
        <v>0.91039999999999999</v>
      </c>
      <c r="I308" s="31">
        <f t="shared" si="29"/>
        <v>-6.6564349162396494E-2</v>
      </c>
      <c r="J308" s="31">
        <f t="shared" si="30"/>
        <v>0.47346426400926539</v>
      </c>
      <c r="K308" s="31">
        <f t="shared" si="31"/>
        <v>-0.14941052676325617</v>
      </c>
      <c r="L308" s="31">
        <f t="shared" si="32"/>
        <v>0.44061485290509889</v>
      </c>
      <c r="M308" s="31">
        <f t="shared" si="33"/>
        <v>-9.5729869510636778E-3</v>
      </c>
      <c r="N308" s="31">
        <v>3.55</v>
      </c>
      <c r="O308" s="31">
        <f t="shared" si="34"/>
        <v>1.4199999999999999E-2</v>
      </c>
    </row>
    <row r="309" spans="1:15" x14ac:dyDescent="0.25">
      <c r="A309" s="31">
        <v>185</v>
      </c>
      <c r="B309" s="31">
        <v>2</v>
      </c>
      <c r="C309" s="31">
        <v>40</v>
      </c>
      <c r="D309" s="31">
        <v>250</v>
      </c>
      <c r="E309" s="31">
        <v>0.15447154471544716</v>
      </c>
      <c r="F309" s="31">
        <v>227.6</v>
      </c>
      <c r="G309" s="35">
        <v>0.33550144850119534</v>
      </c>
      <c r="H309" s="31">
        <f t="shared" si="28"/>
        <v>0.91039999999999999</v>
      </c>
      <c r="I309" s="31">
        <f t="shared" si="29"/>
        <v>-9.9782537546777877E-2</v>
      </c>
      <c r="J309" s="31">
        <f t="shared" si="30"/>
        <v>0.46025848593567725</v>
      </c>
      <c r="K309" s="31">
        <f t="shared" si="31"/>
        <v>-0.23164422959234029</v>
      </c>
      <c r="L309" s="31">
        <f t="shared" si="32"/>
        <v>0.40840717572718988</v>
      </c>
      <c r="M309" s="31">
        <f t="shared" si="33"/>
        <v>1.0612149868650667E-2</v>
      </c>
      <c r="N309" s="31">
        <v>9</v>
      </c>
      <c r="O309" s="31">
        <f t="shared" si="34"/>
        <v>3.5999999999999997E-2</v>
      </c>
    </row>
    <row r="310" spans="1:15" x14ac:dyDescent="0.25">
      <c r="A310" s="31">
        <v>186</v>
      </c>
      <c r="B310" s="31">
        <v>3</v>
      </c>
      <c r="C310" s="31">
        <v>17</v>
      </c>
      <c r="D310" s="31">
        <v>250</v>
      </c>
      <c r="E310" s="31">
        <v>5.6910569105691054E-2</v>
      </c>
      <c r="F310" s="31">
        <v>223.25</v>
      </c>
      <c r="G310" s="35">
        <v>0.33074983121626489</v>
      </c>
      <c r="H310" s="31">
        <f t="shared" si="28"/>
        <v>0.89300000000000002</v>
      </c>
      <c r="I310" s="31">
        <f t="shared" si="29"/>
        <v>-7.9379771557603646E-2</v>
      </c>
      <c r="J310" s="31">
        <f t="shared" si="30"/>
        <v>0.468365278910926</v>
      </c>
      <c r="K310" s="31">
        <f t="shared" si="31"/>
        <v>-0.15828324021027879</v>
      </c>
      <c r="L310" s="31">
        <f t="shared" si="32"/>
        <v>0.43711680701717004</v>
      </c>
      <c r="M310" s="31">
        <f t="shared" si="33"/>
        <v>-1.8866612949713091E-2</v>
      </c>
      <c r="N310" s="31">
        <v>3.15</v>
      </c>
      <c r="O310" s="31">
        <f t="shared" si="34"/>
        <v>1.26E-2</v>
      </c>
    </row>
    <row r="311" spans="1:15" x14ac:dyDescent="0.25">
      <c r="A311" s="31">
        <v>186</v>
      </c>
      <c r="B311" s="31">
        <v>3</v>
      </c>
      <c r="C311" s="31">
        <v>40</v>
      </c>
      <c r="D311" s="31">
        <v>250</v>
      </c>
      <c r="E311" s="31">
        <v>0.15040650406504066</v>
      </c>
      <c r="F311" s="31">
        <v>223.25</v>
      </c>
      <c r="G311" s="35">
        <v>0.33074983121626489</v>
      </c>
      <c r="H311" s="31">
        <f t="shared" si="28"/>
        <v>0.89300000000000002</v>
      </c>
      <c r="I311" s="31">
        <f t="shared" si="29"/>
        <v>-0.12305016623221054</v>
      </c>
      <c r="J311" s="31">
        <f t="shared" si="30"/>
        <v>0.45103368643421438</v>
      </c>
      <c r="K311" s="31">
        <f t="shared" si="31"/>
        <v>-0.25132248328817341</v>
      </c>
      <c r="L311" s="31">
        <f t="shared" si="32"/>
        <v>0.4007823968677241</v>
      </c>
      <c r="M311" s="31">
        <f t="shared" si="33"/>
        <v>1.9906851180293561E-3</v>
      </c>
      <c r="N311" s="31">
        <v>8.1999999999999993</v>
      </c>
      <c r="O311" s="31">
        <f t="shared" si="34"/>
        <v>3.2799999999999996E-2</v>
      </c>
    </row>
    <row r="312" spans="1:15" x14ac:dyDescent="0.25">
      <c r="A312" s="31">
        <v>187</v>
      </c>
      <c r="B312" s="31">
        <v>4</v>
      </c>
      <c r="C312" s="31">
        <v>17</v>
      </c>
      <c r="D312" s="31">
        <v>250</v>
      </c>
      <c r="E312" s="31">
        <v>5.2845528455284556E-2</v>
      </c>
      <c r="F312" s="31">
        <v>216.25</v>
      </c>
      <c r="G312" s="35">
        <v>0.332473821367752</v>
      </c>
      <c r="H312" s="31">
        <f t="shared" si="28"/>
        <v>0.86499999999999999</v>
      </c>
      <c r="I312" s="31">
        <f t="shared" si="29"/>
        <v>-9.8255330096489013E-2</v>
      </c>
      <c r="J312" s="31">
        <f t="shared" si="30"/>
        <v>0.46086477395146275</v>
      </c>
      <c r="K312" s="31">
        <f t="shared" si="31"/>
        <v>-0.17468492851732242</v>
      </c>
      <c r="L312" s="31">
        <f t="shared" si="32"/>
        <v>0.43066360549003813</v>
      </c>
      <c r="M312" s="31">
        <f t="shared" si="33"/>
        <v>-3.2015576022022874E-2</v>
      </c>
      <c r="N312" s="31">
        <v>2</v>
      </c>
      <c r="O312" s="31">
        <f t="shared" si="34"/>
        <v>8.0000000000000002E-3</v>
      </c>
    </row>
    <row r="313" spans="1:15" x14ac:dyDescent="0.25">
      <c r="A313" s="31">
        <v>187</v>
      </c>
      <c r="B313" s="31">
        <v>4</v>
      </c>
      <c r="C313" s="31">
        <v>40</v>
      </c>
      <c r="D313" s="31">
        <v>250</v>
      </c>
      <c r="E313" s="31">
        <v>0.14634146341463414</v>
      </c>
      <c r="F313" s="31">
        <v>216.25</v>
      </c>
      <c r="G313" s="35">
        <v>0.332473821367752</v>
      </c>
      <c r="H313" s="31">
        <f t="shared" si="28"/>
        <v>0.86499999999999999</v>
      </c>
      <c r="I313" s="31">
        <f t="shared" si="29"/>
        <v>-0.15756104043120484</v>
      </c>
      <c r="J313" s="31">
        <f t="shared" si="30"/>
        <v>0.43740135262440372</v>
      </c>
      <c r="K313" s="31">
        <f t="shared" si="31"/>
        <v>-0.28474758015556012</v>
      </c>
      <c r="L313" s="31">
        <f t="shared" si="32"/>
        <v>0.38791876760458593</v>
      </c>
      <c r="M313" s="31">
        <f t="shared" si="33"/>
        <v>-9.5665975844766993E-3</v>
      </c>
      <c r="N313" s="31">
        <v>7.05</v>
      </c>
      <c r="O313" s="31">
        <f t="shared" si="34"/>
        <v>2.8199999999999999E-2</v>
      </c>
    </row>
    <row r="314" spans="1:15" x14ac:dyDescent="0.25">
      <c r="A314" s="31">
        <v>188</v>
      </c>
      <c r="B314" s="31">
        <v>5</v>
      </c>
      <c r="C314" s="31">
        <v>17</v>
      </c>
      <c r="D314" s="31">
        <v>250</v>
      </c>
      <c r="E314" s="31">
        <v>4.878048780487805E-2</v>
      </c>
      <c r="F314" s="31">
        <v>212.35</v>
      </c>
      <c r="G314" s="35">
        <v>0.32790961966167848</v>
      </c>
      <c r="H314" s="31">
        <f t="shared" si="28"/>
        <v>0.84939999999999993</v>
      </c>
      <c r="I314" s="31">
        <f t="shared" si="29"/>
        <v>-0.10817358732297173</v>
      </c>
      <c r="J314" s="31">
        <f t="shared" si="30"/>
        <v>0.45692899812682042</v>
      </c>
      <c r="K314" s="31">
        <f t="shared" si="31"/>
        <v>-0.18059670675069506</v>
      </c>
      <c r="L314" s="31">
        <f t="shared" si="32"/>
        <v>0.42834207050550038</v>
      </c>
      <c r="M314" s="31">
        <f t="shared" si="33"/>
        <v>-4.0226579496579151E-2</v>
      </c>
      <c r="N314" s="31">
        <v>1.35</v>
      </c>
      <c r="O314" s="31">
        <f t="shared" si="34"/>
        <v>5.4000000000000003E-3</v>
      </c>
    </row>
    <row r="315" spans="1:15" x14ac:dyDescent="0.25">
      <c r="A315" s="31">
        <v>188</v>
      </c>
      <c r="B315" s="31">
        <v>5</v>
      </c>
      <c r="C315" s="31">
        <v>40</v>
      </c>
      <c r="D315" s="31">
        <v>250</v>
      </c>
      <c r="E315" s="31">
        <v>0.14227642276422764</v>
      </c>
      <c r="F315" s="31">
        <v>212.35</v>
      </c>
      <c r="G315" s="35">
        <v>0.32790961966167848</v>
      </c>
      <c r="H315" s="31">
        <f t="shared" si="28"/>
        <v>0.84939999999999993</v>
      </c>
      <c r="I315" s="31">
        <f t="shared" si="29"/>
        <v>-0.17895950038987618</v>
      </c>
      <c r="J315" s="31">
        <f t="shared" si="30"/>
        <v>0.42898475113023393</v>
      </c>
      <c r="K315" s="31">
        <f t="shared" si="31"/>
        <v>-0.30264552357205832</v>
      </c>
      <c r="L315" s="31">
        <f t="shared" si="32"/>
        <v>0.38108000881374471</v>
      </c>
      <c r="M315" s="31">
        <f t="shared" si="33"/>
        <v>-1.6700361203724035E-2</v>
      </c>
      <c r="N315" s="31">
        <v>5</v>
      </c>
      <c r="O315" s="31">
        <f t="shared" si="34"/>
        <v>0.02</v>
      </c>
    </row>
    <row r="316" spans="1:15" x14ac:dyDescent="0.25">
      <c r="A316" s="31">
        <v>189</v>
      </c>
      <c r="B316" s="31">
        <v>6</v>
      </c>
      <c r="C316" s="31">
        <v>17</v>
      </c>
      <c r="D316" s="31">
        <v>250</v>
      </c>
      <c r="E316" s="31">
        <v>4.4715447154471545E-2</v>
      </c>
      <c r="F316" s="31">
        <v>184.35</v>
      </c>
      <c r="G316" s="35">
        <v>0.32715705483423485</v>
      </c>
      <c r="H316" s="31">
        <f t="shared" si="28"/>
        <v>0.73739999999999994</v>
      </c>
      <c r="I316" s="31">
        <f t="shared" si="29"/>
        <v>-0.1953496633377057</v>
      </c>
      <c r="J316" s="31">
        <f t="shared" si="30"/>
        <v>0.42255961009510029</v>
      </c>
      <c r="K316" s="31">
        <f t="shared" si="31"/>
        <v>-0.26453038354204828</v>
      </c>
      <c r="L316" s="31">
        <f t="shared" si="32"/>
        <v>0.39568562784612066</v>
      </c>
      <c r="M316" s="31">
        <f t="shared" si="33"/>
        <v>-8.4090171361993704E-2</v>
      </c>
      <c r="N316" s="31">
        <v>0.55000000000000004</v>
      </c>
      <c r="O316" s="31">
        <f t="shared" si="34"/>
        <v>2.2000000000000001E-3</v>
      </c>
    </row>
    <row r="317" spans="1:15" x14ac:dyDescent="0.25">
      <c r="A317" s="31">
        <v>189</v>
      </c>
      <c r="B317" s="31">
        <v>6</v>
      </c>
      <c r="C317" s="31">
        <v>40</v>
      </c>
      <c r="D317" s="31">
        <v>250</v>
      </c>
      <c r="E317" s="31">
        <v>0.13821138211382114</v>
      </c>
      <c r="F317" s="31">
        <v>184.35</v>
      </c>
      <c r="G317" s="35">
        <v>0.32715705483423485</v>
      </c>
      <c r="H317" s="31">
        <f t="shared" si="28"/>
        <v>0.73739999999999994</v>
      </c>
      <c r="I317" s="31">
        <f t="shared" si="29"/>
        <v>-0.33775808945607944</v>
      </c>
      <c r="J317" s="31">
        <f t="shared" si="30"/>
        <v>0.36777274770278068</v>
      </c>
      <c r="K317" s="31">
        <f t="shared" si="31"/>
        <v>-0.45938458538510724</v>
      </c>
      <c r="L317" s="31">
        <f t="shared" si="32"/>
        <v>0.32297900783220301</v>
      </c>
      <c r="M317" s="31">
        <f t="shared" si="33"/>
        <v>-5.1783383676172579E-2</v>
      </c>
      <c r="N317" s="31">
        <v>3.05</v>
      </c>
      <c r="O317" s="31">
        <f t="shared" si="34"/>
        <v>1.2199999999999999E-2</v>
      </c>
    </row>
    <row r="318" spans="1:15" x14ac:dyDescent="0.25">
      <c r="A318" s="31">
        <v>190</v>
      </c>
      <c r="B318" s="31">
        <v>7</v>
      </c>
      <c r="C318" s="31">
        <v>17</v>
      </c>
      <c r="D318" s="31">
        <v>250</v>
      </c>
      <c r="E318" s="31">
        <v>4.065040650406504E-2</v>
      </c>
      <c r="F318" s="31">
        <v>188.75</v>
      </c>
      <c r="G318" s="35">
        <v>0.32923322522814158</v>
      </c>
      <c r="H318" s="31">
        <f t="shared" si="28"/>
        <v>0.755</v>
      </c>
      <c r="I318" s="31">
        <f t="shared" si="29"/>
        <v>-0.17075566668550959</v>
      </c>
      <c r="J318" s="31">
        <f t="shared" si="30"/>
        <v>0.43220794492891518</v>
      </c>
      <c r="K318" s="31">
        <f t="shared" si="31"/>
        <v>-0.23713549165034942</v>
      </c>
      <c r="L318" s="31">
        <f t="shared" si="32"/>
        <v>0.4062758395672374</v>
      </c>
      <c r="M318" s="31">
        <f t="shared" si="33"/>
        <v>-7.9958841145906456E-2</v>
      </c>
      <c r="N318" s="31">
        <v>0.4</v>
      </c>
      <c r="O318" s="31">
        <f t="shared" si="34"/>
        <v>1.6000000000000001E-3</v>
      </c>
    </row>
    <row r="319" spans="1:15" x14ac:dyDescent="0.25">
      <c r="A319" s="31">
        <v>190</v>
      </c>
      <c r="B319" s="31">
        <v>7</v>
      </c>
      <c r="C319" s="31">
        <v>40</v>
      </c>
      <c r="D319" s="31">
        <v>250</v>
      </c>
      <c r="E319" s="31">
        <v>0.13414634146341464</v>
      </c>
      <c r="F319" s="31">
        <v>188.75</v>
      </c>
      <c r="G319" s="35">
        <v>0.32923322522814158</v>
      </c>
      <c r="H319" s="31">
        <f t="shared" si="28"/>
        <v>0.755</v>
      </c>
      <c r="I319" s="31">
        <f t="shared" si="29"/>
        <v>-0.30455597195336365</v>
      </c>
      <c r="J319" s="31">
        <f t="shared" si="30"/>
        <v>0.38035217854781572</v>
      </c>
      <c r="K319" s="31">
        <f t="shared" si="31"/>
        <v>-0.42514091228919976</v>
      </c>
      <c r="L319" s="31">
        <f t="shared" si="32"/>
        <v>0.3353669775245165</v>
      </c>
      <c r="M319" s="31">
        <f t="shared" si="33"/>
        <v>-4.8201082720915611E-2</v>
      </c>
      <c r="N319" s="31">
        <v>2.1</v>
      </c>
      <c r="O319" s="31">
        <f t="shared" si="34"/>
        <v>8.4000000000000012E-3</v>
      </c>
    </row>
    <row r="320" spans="1:15" x14ac:dyDescent="0.25">
      <c r="A320" s="31">
        <v>191</v>
      </c>
      <c r="B320" s="31">
        <v>8</v>
      </c>
      <c r="C320" s="31">
        <v>17</v>
      </c>
      <c r="D320" s="31">
        <v>250</v>
      </c>
      <c r="E320" s="31">
        <v>3.6585365853658534E-2</v>
      </c>
      <c r="F320" s="31">
        <v>182.95</v>
      </c>
      <c r="G320" s="35">
        <v>0.32939987258858017</v>
      </c>
      <c r="H320" s="31">
        <f t="shared" si="28"/>
        <v>0.73180000000000001</v>
      </c>
      <c r="I320" s="31">
        <f t="shared" si="29"/>
        <v>-0.18016089499576265</v>
      </c>
      <c r="J320" s="31">
        <f t="shared" si="30"/>
        <v>0.42851312866258823</v>
      </c>
      <c r="K320" s="31">
        <f t="shared" si="31"/>
        <v>-0.24316620141031547</v>
      </c>
      <c r="L320" s="31">
        <f t="shared" si="32"/>
        <v>0.40393832425495124</v>
      </c>
      <c r="M320" s="31">
        <f t="shared" si="33"/>
        <v>-9.0352416699669147E-2</v>
      </c>
      <c r="N320" s="31">
        <v>0.3</v>
      </c>
      <c r="O320" s="31">
        <f t="shared" si="34"/>
        <v>1.1999999999999999E-3</v>
      </c>
    </row>
    <row r="321" spans="1:15" x14ac:dyDescent="0.25">
      <c r="A321" s="31">
        <v>191</v>
      </c>
      <c r="B321" s="31">
        <v>8</v>
      </c>
      <c r="C321" s="31">
        <v>40</v>
      </c>
      <c r="D321" s="31">
        <v>250</v>
      </c>
      <c r="E321" s="31">
        <v>0.13008130081300814</v>
      </c>
      <c r="F321" s="31">
        <v>182.95</v>
      </c>
      <c r="G321" s="35">
        <v>0.32939987258858017</v>
      </c>
      <c r="H321" s="31">
        <f t="shared" si="28"/>
        <v>0.73180000000000001</v>
      </c>
      <c r="I321" s="31">
        <f t="shared" si="29"/>
        <v>-0.33416079852055713</v>
      </c>
      <c r="J321" s="31">
        <f t="shared" si="30"/>
        <v>0.36912911179590446</v>
      </c>
      <c r="K321" s="31">
        <f t="shared" si="31"/>
        <v>-0.45296474363113465</v>
      </c>
      <c r="L321" s="31">
        <f t="shared" si="32"/>
        <v>0.32528706452765987</v>
      </c>
      <c r="M321" s="31">
        <f t="shared" si="33"/>
        <v>-5.5158380515416994E-2</v>
      </c>
      <c r="N321" s="31">
        <v>1.75</v>
      </c>
      <c r="O321" s="31">
        <f t="shared" si="34"/>
        <v>7.0000000000000001E-3</v>
      </c>
    </row>
    <row r="322" spans="1:15" x14ac:dyDescent="0.25">
      <c r="A322" s="31">
        <v>192</v>
      </c>
      <c r="B322" s="31">
        <v>9</v>
      </c>
      <c r="C322" s="31">
        <v>17</v>
      </c>
      <c r="D322" s="31">
        <v>250</v>
      </c>
      <c r="E322" s="31">
        <v>3.2520325203252036E-2</v>
      </c>
      <c r="F322" s="31">
        <v>183.75</v>
      </c>
      <c r="G322" s="35">
        <v>0.38128944674649595</v>
      </c>
      <c r="H322" s="31">
        <f t="shared" si="28"/>
        <v>0.73499999999999999</v>
      </c>
      <c r="I322" s="31">
        <f t="shared" si="29"/>
        <v>-0.14449855673662856</v>
      </c>
      <c r="J322" s="31">
        <f t="shared" si="30"/>
        <v>0.44255339802450533</v>
      </c>
      <c r="K322" s="31">
        <f t="shared" si="31"/>
        <v>-0.21325797996672063</v>
      </c>
      <c r="L322" s="31">
        <f t="shared" si="32"/>
        <v>0.41556287337775433</v>
      </c>
      <c r="M322" s="31">
        <f t="shared" si="33"/>
        <v>-9.0286125829742936E-2</v>
      </c>
      <c r="N322" s="31">
        <v>0.3</v>
      </c>
      <c r="O322" s="31">
        <f t="shared" si="34"/>
        <v>1.1999999999999999E-3</v>
      </c>
    </row>
    <row r="323" spans="1:15" x14ac:dyDescent="0.25">
      <c r="A323" s="31">
        <v>192</v>
      </c>
      <c r="B323" s="31">
        <v>9</v>
      </c>
      <c r="C323" s="31">
        <v>40</v>
      </c>
      <c r="D323" s="31">
        <v>250</v>
      </c>
      <c r="E323" s="31">
        <v>0.12601626016260162</v>
      </c>
      <c r="F323" s="31">
        <v>183.75</v>
      </c>
      <c r="G323" s="35">
        <v>0.38128944674649595</v>
      </c>
      <c r="H323" s="31">
        <f t="shared" ref="H323:H386" si="35">F323/D323</f>
        <v>0.73499999999999999</v>
      </c>
      <c r="I323" s="31">
        <f t="shared" ref="I323:I386" si="36">(LN(H323)+(G323^2/2)*E323)/G323*(E323^0.5)</f>
        <v>-0.2781182129355963</v>
      </c>
      <c r="J323" s="31">
        <f t="shared" ref="J323:J386" si="37">NORMSDIST(I323)</f>
        <v>0.39046080758536794</v>
      </c>
      <c r="K323" s="31">
        <f t="shared" ref="K323:K386" si="38">I323-(G323*E323^0.5)</f>
        <v>-0.41347127291716024</v>
      </c>
      <c r="L323" s="31">
        <f t="shared" ref="L323:L386" si="39">NORMSDIST(K323)</f>
        <v>0.33963068266806828</v>
      </c>
      <c r="M323" s="31">
        <f t="shared" ref="M323:M386" si="40">(H323*J323)-L323</f>
        <v>-5.2641989092822861E-2</v>
      </c>
      <c r="N323" s="31">
        <v>1.9</v>
      </c>
      <c r="O323" s="31">
        <f t="shared" ref="O323:O386" si="41">N323/D323</f>
        <v>7.6E-3</v>
      </c>
    </row>
    <row r="324" spans="1:15" x14ac:dyDescent="0.25">
      <c r="A324" s="31">
        <v>193</v>
      </c>
      <c r="B324" s="31">
        <v>10</v>
      </c>
      <c r="C324" s="31">
        <v>17</v>
      </c>
      <c r="D324" s="31">
        <v>250</v>
      </c>
      <c r="E324" s="31">
        <v>2.8455284552845527E-2</v>
      </c>
      <c r="F324" s="31">
        <v>184.35</v>
      </c>
      <c r="G324" s="35">
        <v>0.38303996061899581</v>
      </c>
      <c r="H324" s="31">
        <f t="shared" si="35"/>
        <v>0.73739999999999994</v>
      </c>
      <c r="I324" s="31">
        <f t="shared" si="36"/>
        <v>-0.13323438954627342</v>
      </c>
      <c r="J324" s="31">
        <f t="shared" si="37"/>
        <v>0.44700400717937766</v>
      </c>
      <c r="K324" s="31">
        <f t="shared" si="38"/>
        <v>-0.1978482293389377</v>
      </c>
      <c r="L324" s="31">
        <f t="shared" si="39"/>
        <v>0.42158190519080119</v>
      </c>
      <c r="M324" s="31">
        <f t="shared" si="40"/>
        <v>-9.1961150296728134E-2</v>
      </c>
      <c r="N324" s="31">
        <v>0.2</v>
      </c>
      <c r="O324" s="31">
        <f t="shared" si="41"/>
        <v>8.0000000000000004E-4</v>
      </c>
    </row>
    <row r="325" spans="1:15" x14ac:dyDescent="0.25">
      <c r="A325" s="31">
        <v>193</v>
      </c>
      <c r="B325" s="31">
        <v>10</v>
      </c>
      <c r="C325" s="31">
        <v>40</v>
      </c>
      <c r="D325" s="31">
        <v>250</v>
      </c>
      <c r="E325" s="31">
        <v>0.12195121951219512</v>
      </c>
      <c r="F325" s="31">
        <v>184.35</v>
      </c>
      <c r="G325" s="35">
        <v>0.38303996061899581</v>
      </c>
      <c r="H325" s="31">
        <f t="shared" si="35"/>
        <v>0.73739999999999994</v>
      </c>
      <c r="I325" s="31">
        <f t="shared" si="36"/>
        <v>-0.26956822559833571</v>
      </c>
      <c r="J325" s="31">
        <f t="shared" si="37"/>
        <v>0.39374622396876463</v>
      </c>
      <c r="K325" s="31">
        <f t="shared" si="38"/>
        <v>-0.40333158209168213</v>
      </c>
      <c r="L325" s="31">
        <f t="shared" si="39"/>
        <v>0.34335215560813948</v>
      </c>
      <c r="M325" s="31">
        <f t="shared" si="40"/>
        <v>-5.3003690053572472E-2</v>
      </c>
      <c r="N325" s="31">
        <v>1.85</v>
      </c>
      <c r="O325" s="31">
        <f t="shared" si="41"/>
        <v>7.4000000000000003E-3</v>
      </c>
    </row>
    <row r="326" spans="1:15" x14ac:dyDescent="0.25">
      <c r="A326" s="31">
        <v>194</v>
      </c>
      <c r="B326" s="31">
        <v>11</v>
      </c>
      <c r="C326" s="31">
        <v>17</v>
      </c>
      <c r="D326" s="31">
        <v>250</v>
      </c>
      <c r="E326" s="31">
        <v>2.4390243902439025E-2</v>
      </c>
      <c r="F326" s="31">
        <v>185.85</v>
      </c>
      <c r="G326" s="35">
        <v>0.38437276552629768</v>
      </c>
      <c r="H326" s="31">
        <f t="shared" si="35"/>
        <v>0.74339999999999995</v>
      </c>
      <c r="I326" s="31">
        <f t="shared" si="36"/>
        <v>-0.11974682769248297</v>
      </c>
      <c r="J326" s="31">
        <f t="shared" si="37"/>
        <v>0.45234185204277655</v>
      </c>
      <c r="K326" s="31">
        <f t="shared" si="38"/>
        <v>-0.17977576845225202</v>
      </c>
      <c r="L326" s="31">
        <f t="shared" si="39"/>
        <v>0.42866430381666143</v>
      </c>
      <c r="M326" s="31">
        <f t="shared" si="40"/>
        <v>-9.2393371008061387E-2</v>
      </c>
      <c r="N326" s="31">
        <v>0.15</v>
      </c>
      <c r="O326" s="31">
        <f t="shared" si="41"/>
        <v>5.9999999999999995E-4</v>
      </c>
    </row>
    <row r="327" spans="1:15" x14ac:dyDescent="0.25">
      <c r="A327" s="31">
        <v>194</v>
      </c>
      <c r="B327" s="31">
        <v>11</v>
      </c>
      <c r="C327" s="31">
        <v>40</v>
      </c>
      <c r="D327" s="31">
        <v>250</v>
      </c>
      <c r="E327" s="31">
        <v>0.11788617886178862</v>
      </c>
      <c r="F327" s="31">
        <v>185.85</v>
      </c>
      <c r="G327" s="35">
        <v>0.38437276552629768</v>
      </c>
      <c r="H327" s="31">
        <f t="shared" si="35"/>
        <v>0.74339999999999995</v>
      </c>
      <c r="I327" s="31">
        <f t="shared" si="36"/>
        <v>-0.25709206901071646</v>
      </c>
      <c r="J327" s="31">
        <f t="shared" si="37"/>
        <v>0.39855384992205872</v>
      </c>
      <c r="K327" s="31">
        <f t="shared" si="38"/>
        <v>-0.38906475440019134</v>
      </c>
      <c r="L327" s="31">
        <f t="shared" si="39"/>
        <v>0.34861412267298286</v>
      </c>
      <c r="M327" s="31">
        <f t="shared" si="40"/>
        <v>-5.232919064092445E-2</v>
      </c>
      <c r="N327" s="31">
        <v>1.6</v>
      </c>
      <c r="O327" s="31">
        <f t="shared" si="41"/>
        <v>6.4000000000000003E-3</v>
      </c>
    </row>
    <row r="328" spans="1:15" x14ac:dyDescent="0.25">
      <c r="A328" s="31">
        <v>195</v>
      </c>
      <c r="B328" s="31">
        <v>12</v>
      </c>
      <c r="C328" s="31">
        <v>17</v>
      </c>
      <c r="D328" s="31">
        <v>250</v>
      </c>
      <c r="E328" s="31">
        <v>2.032520325203252E-2</v>
      </c>
      <c r="F328" s="31">
        <v>179.95</v>
      </c>
      <c r="G328" s="35">
        <v>0.38461144112236112</v>
      </c>
      <c r="H328" s="31">
        <f t="shared" si="35"/>
        <v>0.7198</v>
      </c>
      <c r="I328" s="31">
        <f t="shared" si="36"/>
        <v>-0.12131452981474412</v>
      </c>
      <c r="J328" s="31">
        <f t="shared" si="37"/>
        <v>0.45172095594508138</v>
      </c>
      <c r="K328" s="31">
        <f t="shared" si="38"/>
        <v>-0.17614723188481607</v>
      </c>
      <c r="L328" s="31">
        <f t="shared" si="39"/>
        <v>0.43008913765938844</v>
      </c>
      <c r="M328" s="31">
        <f t="shared" si="40"/>
        <v>-0.10494039357011886</v>
      </c>
      <c r="N328" s="31">
        <v>0.1</v>
      </c>
      <c r="O328" s="31">
        <f t="shared" si="41"/>
        <v>4.0000000000000002E-4</v>
      </c>
    </row>
    <row r="329" spans="1:15" x14ac:dyDescent="0.25">
      <c r="A329" s="31">
        <v>195</v>
      </c>
      <c r="B329" s="31">
        <v>12</v>
      </c>
      <c r="C329" s="31">
        <v>40</v>
      </c>
      <c r="D329" s="31">
        <v>250</v>
      </c>
      <c r="E329" s="31">
        <v>0.11382113821138211</v>
      </c>
      <c r="F329" s="31">
        <v>179.95</v>
      </c>
      <c r="G329" s="35">
        <v>0.38461144112236112</v>
      </c>
      <c r="H329" s="31">
        <f t="shared" si="35"/>
        <v>0.7198</v>
      </c>
      <c r="I329" s="31">
        <f t="shared" si="36"/>
        <v>-0.28101665885760785</v>
      </c>
      <c r="J329" s="31">
        <f t="shared" si="37"/>
        <v>0.38934881128046167</v>
      </c>
      <c r="K329" s="31">
        <f t="shared" si="38"/>
        <v>-0.41077451492539874</v>
      </c>
      <c r="L329" s="31">
        <f t="shared" si="39"/>
        <v>0.34061894102864648</v>
      </c>
      <c r="M329" s="31">
        <f t="shared" si="40"/>
        <v>-6.0365666668970197E-2</v>
      </c>
      <c r="N329" s="31">
        <v>1.1499999999999999</v>
      </c>
      <c r="O329" s="31">
        <f t="shared" si="41"/>
        <v>4.5999999999999999E-3</v>
      </c>
    </row>
    <row r="330" spans="1:15" x14ac:dyDescent="0.25">
      <c r="A330" s="31">
        <v>196</v>
      </c>
      <c r="B330" s="31">
        <v>13</v>
      </c>
      <c r="C330" s="31">
        <v>17</v>
      </c>
      <c r="D330" s="31">
        <v>250</v>
      </c>
      <c r="E330" s="31">
        <v>1.6260162601626018E-2</v>
      </c>
      <c r="F330" s="31">
        <v>174.7</v>
      </c>
      <c r="G330" s="35">
        <v>0.37922770050262672</v>
      </c>
      <c r="H330" s="31">
        <f t="shared" si="35"/>
        <v>0.69879999999999998</v>
      </c>
      <c r="I330" s="31">
        <f t="shared" si="36"/>
        <v>-0.12011575069224265</v>
      </c>
      <c r="J330" s="31">
        <f t="shared" si="37"/>
        <v>0.45219572773922456</v>
      </c>
      <c r="K330" s="31">
        <f t="shared" si="38"/>
        <v>-0.16847310085004921</v>
      </c>
      <c r="L330" s="31">
        <f t="shared" si="39"/>
        <v>0.43310555180206434</v>
      </c>
      <c r="M330" s="31">
        <f t="shared" si="40"/>
        <v>-0.11711117725789422</v>
      </c>
      <c r="N330" s="31">
        <v>0.1</v>
      </c>
      <c r="O330" s="31">
        <f t="shared" si="41"/>
        <v>4.0000000000000002E-4</v>
      </c>
    </row>
    <row r="331" spans="1:15" x14ac:dyDescent="0.25">
      <c r="A331" s="31">
        <v>196</v>
      </c>
      <c r="B331" s="31">
        <v>13</v>
      </c>
      <c r="C331" s="31">
        <v>40</v>
      </c>
      <c r="D331" s="31">
        <v>250</v>
      </c>
      <c r="E331" s="31">
        <v>0.10975609756097561</v>
      </c>
      <c r="F331" s="31">
        <v>174.7</v>
      </c>
      <c r="G331" s="35">
        <v>0.37922770050262672</v>
      </c>
      <c r="H331" s="31">
        <f t="shared" si="35"/>
        <v>0.69879999999999998</v>
      </c>
      <c r="I331" s="31">
        <f t="shared" si="36"/>
        <v>-0.30619664304933508</v>
      </c>
      <c r="J331" s="31">
        <f t="shared" si="37"/>
        <v>0.37972746409959796</v>
      </c>
      <c r="K331" s="31">
        <f t="shared" si="38"/>
        <v>-0.43183272413841484</v>
      </c>
      <c r="L331" s="31">
        <f t="shared" si="39"/>
        <v>0.33293149686348988</v>
      </c>
      <c r="M331" s="31">
        <f t="shared" si="40"/>
        <v>-6.757794495069086E-2</v>
      </c>
      <c r="N331" s="31">
        <v>0.9</v>
      </c>
      <c r="O331" s="31">
        <f t="shared" si="41"/>
        <v>3.5999999999999999E-3</v>
      </c>
    </row>
    <row r="332" spans="1:15" x14ac:dyDescent="0.25">
      <c r="A332" s="31">
        <v>197</v>
      </c>
      <c r="B332" s="31">
        <v>14</v>
      </c>
      <c r="C332" s="31">
        <v>17</v>
      </c>
      <c r="D332" s="31">
        <v>250</v>
      </c>
      <c r="E332" s="31">
        <v>1.2195121951219513E-2</v>
      </c>
      <c r="F332" s="31">
        <v>170.75</v>
      </c>
      <c r="G332" s="35">
        <v>0.37964065560280685</v>
      </c>
      <c r="H332" s="31">
        <f t="shared" si="35"/>
        <v>0.68300000000000005</v>
      </c>
      <c r="I332" s="31">
        <f t="shared" si="36"/>
        <v>-0.11064705406352589</v>
      </c>
      <c r="J332" s="31">
        <f t="shared" si="37"/>
        <v>0.45594811639837535</v>
      </c>
      <c r="K332" s="31">
        <f t="shared" si="38"/>
        <v>-0.15257135102179908</v>
      </c>
      <c r="L332" s="31">
        <f t="shared" si="39"/>
        <v>0.43936815950920499</v>
      </c>
      <c r="M332" s="31">
        <f t="shared" si="40"/>
        <v>-0.1279555960091146</v>
      </c>
      <c r="N332" s="31">
        <v>0.05</v>
      </c>
      <c r="O332" s="31">
        <f t="shared" si="41"/>
        <v>2.0000000000000001E-4</v>
      </c>
    </row>
    <row r="333" spans="1:15" x14ac:dyDescent="0.25">
      <c r="A333" s="31">
        <v>197</v>
      </c>
      <c r="B333" s="31">
        <v>14</v>
      </c>
      <c r="C333" s="31">
        <v>40</v>
      </c>
      <c r="D333" s="31">
        <v>250</v>
      </c>
      <c r="E333" s="31">
        <v>0.10569105691056911</v>
      </c>
      <c r="F333" s="31">
        <v>170.75</v>
      </c>
      <c r="G333" s="35">
        <v>0.37964065560280685</v>
      </c>
      <c r="H333" s="31">
        <f t="shared" si="35"/>
        <v>0.68300000000000005</v>
      </c>
      <c r="I333" s="31">
        <f t="shared" si="36"/>
        <v>-0.31996638960011664</v>
      </c>
      <c r="J333" s="31">
        <f t="shared" si="37"/>
        <v>0.37449690471273783</v>
      </c>
      <c r="K333" s="31">
        <f t="shared" si="38"/>
        <v>-0.44338817800824493</v>
      </c>
      <c r="L333" s="31">
        <f t="shared" si="39"/>
        <v>0.32874249269456113</v>
      </c>
      <c r="M333" s="31">
        <f t="shared" si="40"/>
        <v>-7.2961106775761175E-2</v>
      </c>
      <c r="N333" s="31">
        <v>0.7</v>
      </c>
      <c r="O333" s="31">
        <f t="shared" si="41"/>
        <v>2.8E-3</v>
      </c>
    </row>
    <row r="334" spans="1:15" x14ac:dyDescent="0.25">
      <c r="A334" s="31">
        <v>198</v>
      </c>
      <c r="B334" s="31">
        <v>15</v>
      </c>
      <c r="C334" s="31">
        <v>17</v>
      </c>
      <c r="D334" s="31">
        <v>250</v>
      </c>
      <c r="E334" s="31">
        <v>8.130081300813009E-3</v>
      </c>
      <c r="F334" s="31">
        <v>170.65</v>
      </c>
      <c r="G334" s="35">
        <v>0.3815921274354257</v>
      </c>
      <c r="H334" s="31">
        <f t="shared" si="35"/>
        <v>0.68259999999999998</v>
      </c>
      <c r="I334" s="31">
        <f t="shared" si="36"/>
        <v>-9.0087142822774691E-2</v>
      </c>
      <c r="J334" s="31">
        <f t="shared" si="37"/>
        <v>0.46410898310755222</v>
      </c>
      <c r="K334" s="31">
        <f t="shared" si="38"/>
        <v>-0.12449414623644155</v>
      </c>
      <c r="L334" s="31">
        <f t="shared" si="39"/>
        <v>0.4504620174758126</v>
      </c>
      <c r="M334" s="31">
        <f t="shared" si="40"/>
        <v>-0.13366122560659749</v>
      </c>
      <c r="N334" s="31">
        <v>0.1</v>
      </c>
      <c r="O334" s="31">
        <f t="shared" si="41"/>
        <v>4.0000000000000002E-4</v>
      </c>
    </row>
    <row r="335" spans="1:15" x14ac:dyDescent="0.25">
      <c r="A335" s="31">
        <v>198</v>
      </c>
      <c r="B335" s="31">
        <v>15</v>
      </c>
      <c r="C335" s="31">
        <v>40</v>
      </c>
      <c r="D335" s="31">
        <v>250</v>
      </c>
      <c r="E335" s="31">
        <v>0.1016260162601626</v>
      </c>
      <c r="F335" s="31">
        <v>170.65</v>
      </c>
      <c r="G335" s="35">
        <v>0.3815921274354257</v>
      </c>
      <c r="H335" s="31">
        <f t="shared" si="35"/>
        <v>0.68259999999999998</v>
      </c>
      <c r="I335" s="31">
        <f t="shared" si="36"/>
        <v>-0.31281939199355963</v>
      </c>
      <c r="J335" s="31">
        <f t="shared" si="37"/>
        <v>0.37720894079378786</v>
      </c>
      <c r="K335" s="31">
        <f t="shared" si="38"/>
        <v>-0.43446651916412227</v>
      </c>
      <c r="L335" s="31">
        <f t="shared" si="39"/>
        <v>0.33197485126701121</v>
      </c>
      <c r="M335" s="31">
        <f t="shared" si="40"/>
        <v>-7.4492028281171629E-2</v>
      </c>
      <c r="N335" s="31">
        <v>0.8</v>
      </c>
      <c r="O335" s="31">
        <f t="shared" si="41"/>
        <v>3.2000000000000002E-3</v>
      </c>
    </row>
    <row r="336" spans="1:15" x14ac:dyDescent="0.25">
      <c r="A336" s="31">
        <v>199</v>
      </c>
      <c r="B336" s="31">
        <v>16</v>
      </c>
      <c r="C336" s="31">
        <v>17</v>
      </c>
      <c r="D336" s="31">
        <v>250</v>
      </c>
      <c r="E336" s="31">
        <v>4.0650406504065045E-3</v>
      </c>
      <c r="F336" s="31">
        <v>170.65</v>
      </c>
      <c r="G336" s="35">
        <v>0.38311663193749768</v>
      </c>
      <c r="H336" s="31">
        <f t="shared" si="35"/>
        <v>0.68259999999999998</v>
      </c>
      <c r="I336" s="31">
        <f t="shared" si="36"/>
        <v>-6.3496607472237898E-2</v>
      </c>
      <c r="J336" s="31">
        <f t="shared" si="37"/>
        <v>0.47468553031977129</v>
      </c>
      <c r="K336" s="31">
        <f t="shared" si="38"/>
        <v>-8.7923231763298554E-2</v>
      </c>
      <c r="L336" s="31">
        <f t="shared" si="39"/>
        <v>0.4649688459152751</v>
      </c>
      <c r="M336" s="31">
        <f t="shared" si="40"/>
        <v>-0.14094850291899924</v>
      </c>
      <c r="N336" s="31">
        <v>0.05</v>
      </c>
      <c r="O336" s="31">
        <f t="shared" si="41"/>
        <v>2.0000000000000001E-4</v>
      </c>
    </row>
    <row r="337" spans="1:15" x14ac:dyDescent="0.25">
      <c r="A337" s="31">
        <v>199</v>
      </c>
      <c r="B337" s="31">
        <v>16</v>
      </c>
      <c r="C337" s="31">
        <v>40</v>
      </c>
      <c r="D337" s="31">
        <v>250</v>
      </c>
      <c r="E337" s="31">
        <v>9.7560975609756101E-2</v>
      </c>
      <c r="F337" s="31">
        <v>170.65</v>
      </c>
      <c r="G337" s="35">
        <v>0.38311663193749768</v>
      </c>
      <c r="H337" s="31">
        <f t="shared" si="35"/>
        <v>0.68259999999999998</v>
      </c>
      <c r="I337" s="31">
        <f t="shared" si="36"/>
        <v>-0.30547445704373677</v>
      </c>
      <c r="J337" s="31">
        <f t="shared" si="37"/>
        <v>0.38000241058672229</v>
      </c>
      <c r="K337" s="31">
        <f t="shared" si="38"/>
        <v>-0.42513998834727973</v>
      </c>
      <c r="L337" s="31">
        <f t="shared" si="39"/>
        <v>0.33536731427372946</v>
      </c>
      <c r="M337" s="31">
        <f t="shared" si="40"/>
        <v>-7.5977668807232834E-2</v>
      </c>
      <c r="N337" s="31">
        <v>0.6</v>
      </c>
      <c r="O337" s="31">
        <f t="shared" si="41"/>
        <v>2.3999999999999998E-3</v>
      </c>
    </row>
    <row r="338" spans="1:15" x14ac:dyDescent="0.25">
      <c r="A338" s="31">
        <v>200</v>
      </c>
      <c r="B338" s="31">
        <v>17</v>
      </c>
      <c r="C338" s="31">
        <v>40</v>
      </c>
      <c r="D338" s="31">
        <v>250</v>
      </c>
      <c r="E338" s="31">
        <v>9.3495934959349589E-2</v>
      </c>
      <c r="F338" s="31">
        <v>165.35</v>
      </c>
      <c r="G338" s="35">
        <v>0.3836222566901874</v>
      </c>
      <c r="H338" s="31">
        <f t="shared" si="35"/>
        <v>0.66139999999999999</v>
      </c>
      <c r="I338" s="31">
        <f t="shared" si="36"/>
        <v>-0.32401941228710751</v>
      </c>
      <c r="J338" s="31">
        <f t="shared" si="37"/>
        <v>0.37296166875997228</v>
      </c>
      <c r="K338" s="31">
        <f t="shared" si="38"/>
        <v>-0.44131999248177978</v>
      </c>
      <c r="L338" s="31">
        <f t="shared" si="39"/>
        <v>0.32949067726516018</v>
      </c>
      <c r="M338" s="31">
        <f t="shared" si="40"/>
        <v>-8.2813829547314532E-2</v>
      </c>
      <c r="N338" s="31">
        <v>0.25</v>
      </c>
      <c r="O338" s="31">
        <f t="shared" si="41"/>
        <v>1E-3</v>
      </c>
    </row>
    <row r="339" spans="1:15" x14ac:dyDescent="0.25">
      <c r="A339" s="31">
        <v>200</v>
      </c>
      <c r="B339" s="31">
        <v>17</v>
      </c>
      <c r="C339" s="31">
        <v>59</v>
      </c>
      <c r="D339" s="31">
        <v>250</v>
      </c>
      <c r="E339" s="31">
        <v>0.17073170731707318</v>
      </c>
      <c r="F339" s="31">
        <v>165.35</v>
      </c>
      <c r="G339" s="35">
        <v>0.3836222566901874</v>
      </c>
      <c r="H339" s="31">
        <f t="shared" si="35"/>
        <v>0.66139999999999999</v>
      </c>
      <c r="I339" s="31">
        <f t="shared" si="36"/>
        <v>-0.43173507492538138</v>
      </c>
      <c r="J339" s="31">
        <f t="shared" si="37"/>
        <v>0.33296698592053675</v>
      </c>
      <c r="K339" s="31">
        <f t="shared" si="38"/>
        <v>-0.59024661569138459</v>
      </c>
      <c r="L339" s="31">
        <f t="shared" si="39"/>
        <v>0.27751266193335072</v>
      </c>
      <c r="M339" s="31">
        <f t="shared" si="40"/>
        <v>-5.728829744550773E-2</v>
      </c>
      <c r="N339" s="31">
        <v>1.6</v>
      </c>
      <c r="O339" s="31">
        <f t="shared" si="41"/>
        <v>6.4000000000000003E-3</v>
      </c>
    </row>
    <row r="340" spans="1:15" x14ac:dyDescent="0.25">
      <c r="A340" s="31">
        <v>201</v>
      </c>
      <c r="B340" s="31">
        <v>18</v>
      </c>
      <c r="C340" s="31">
        <v>40</v>
      </c>
      <c r="D340" s="31">
        <v>250</v>
      </c>
      <c r="E340" s="31">
        <v>8.943089430894309E-2</v>
      </c>
      <c r="F340" s="31">
        <v>168.5</v>
      </c>
      <c r="G340" s="35">
        <v>0.38368274653473644</v>
      </c>
      <c r="H340" s="31">
        <f t="shared" si="35"/>
        <v>0.67400000000000004</v>
      </c>
      <c r="I340" s="31">
        <f t="shared" si="36"/>
        <v>-0.30237012121283019</v>
      </c>
      <c r="J340" s="31">
        <f t="shared" si="37"/>
        <v>0.38118496459446199</v>
      </c>
      <c r="K340" s="31">
        <f t="shared" si="38"/>
        <v>-0.41711044130945812</v>
      </c>
      <c r="L340" s="31">
        <f t="shared" si="39"/>
        <v>0.33829881402086892</v>
      </c>
      <c r="M340" s="31">
        <f t="shared" si="40"/>
        <v>-8.1380147884201504E-2</v>
      </c>
      <c r="N340" s="31">
        <v>0.3</v>
      </c>
      <c r="O340" s="31">
        <f t="shared" si="41"/>
        <v>1.1999999999999999E-3</v>
      </c>
    </row>
    <row r="341" spans="1:15" x14ac:dyDescent="0.25">
      <c r="A341" s="31">
        <v>202</v>
      </c>
      <c r="B341" s="31">
        <v>19</v>
      </c>
      <c r="C341" s="31">
        <v>40</v>
      </c>
      <c r="D341" s="31">
        <v>250</v>
      </c>
      <c r="E341" s="31">
        <v>8.5365853658536592E-2</v>
      </c>
      <c r="F341" s="31">
        <v>175.35</v>
      </c>
      <c r="G341" s="35">
        <v>0.38374606999717281</v>
      </c>
      <c r="H341" s="31">
        <f t="shared" si="35"/>
        <v>0.70140000000000002</v>
      </c>
      <c r="I341" s="31">
        <f t="shared" si="36"/>
        <v>-0.2652562282195402</v>
      </c>
      <c r="J341" s="31">
        <f t="shared" si="37"/>
        <v>0.39540604091617548</v>
      </c>
      <c r="K341" s="31">
        <f t="shared" si="38"/>
        <v>-0.3773769886646049</v>
      </c>
      <c r="L341" s="31">
        <f t="shared" si="39"/>
        <v>0.35294673263826559</v>
      </c>
      <c r="M341" s="31">
        <f t="shared" si="40"/>
        <v>-7.5608935539660083E-2</v>
      </c>
      <c r="N341" s="31">
        <v>0.45</v>
      </c>
      <c r="O341" s="31">
        <f t="shared" si="41"/>
        <v>1.8E-3</v>
      </c>
    </row>
    <row r="342" spans="1:15" x14ac:dyDescent="0.25">
      <c r="A342" s="31">
        <v>203</v>
      </c>
      <c r="B342" s="31">
        <v>20</v>
      </c>
      <c r="C342" s="31">
        <v>40</v>
      </c>
      <c r="D342" s="31">
        <v>250</v>
      </c>
      <c r="E342" s="31">
        <v>8.1300813008130079E-2</v>
      </c>
      <c r="F342" s="31">
        <v>177.25</v>
      </c>
      <c r="G342" s="35">
        <v>0.38547193654506146</v>
      </c>
      <c r="H342" s="31">
        <f t="shared" si="35"/>
        <v>0.70899999999999996</v>
      </c>
      <c r="I342" s="31">
        <f t="shared" si="36"/>
        <v>-0.24991417918175585</v>
      </c>
      <c r="J342" s="31">
        <f t="shared" si="37"/>
        <v>0.40132685884719765</v>
      </c>
      <c r="K342" s="31">
        <f t="shared" si="38"/>
        <v>-0.35982493894110806</v>
      </c>
      <c r="L342" s="31">
        <f t="shared" si="39"/>
        <v>0.35948902603084609</v>
      </c>
      <c r="M342" s="31">
        <f t="shared" si="40"/>
        <v>-7.4948283108182967E-2</v>
      </c>
      <c r="N342" s="31">
        <v>0.45</v>
      </c>
      <c r="O342" s="31">
        <f t="shared" si="41"/>
        <v>1.8E-3</v>
      </c>
    </row>
    <row r="343" spans="1:15" x14ac:dyDescent="0.25">
      <c r="A343" s="31">
        <v>203</v>
      </c>
      <c r="B343" s="31">
        <v>20</v>
      </c>
      <c r="C343" s="31">
        <v>59</v>
      </c>
      <c r="D343" s="31">
        <v>250</v>
      </c>
      <c r="E343" s="31">
        <v>0.15853658536585366</v>
      </c>
      <c r="F343" s="31">
        <v>177.25</v>
      </c>
      <c r="G343" s="35">
        <v>0.38547193654506146</v>
      </c>
      <c r="H343" s="31">
        <f t="shared" si="35"/>
        <v>0.70899999999999996</v>
      </c>
      <c r="I343" s="31">
        <f t="shared" si="36"/>
        <v>-0.34305900753851559</v>
      </c>
      <c r="J343" s="31">
        <f t="shared" si="37"/>
        <v>0.36577703452240173</v>
      </c>
      <c r="K343" s="31">
        <f t="shared" si="38"/>
        <v>-0.49654103080577705</v>
      </c>
      <c r="L343" s="31">
        <f t="shared" si="39"/>
        <v>0.30975637309004167</v>
      </c>
      <c r="M343" s="31">
        <f t="shared" si="40"/>
        <v>-5.0420455613658877E-2</v>
      </c>
      <c r="N343" s="31">
        <v>1.85</v>
      </c>
      <c r="O343" s="31">
        <f t="shared" si="41"/>
        <v>7.4000000000000003E-3</v>
      </c>
    </row>
    <row r="344" spans="1:15" x14ac:dyDescent="0.25">
      <c r="A344" s="31">
        <v>204</v>
      </c>
      <c r="B344" s="31">
        <v>21</v>
      </c>
      <c r="C344" s="31">
        <v>40</v>
      </c>
      <c r="D344" s="31">
        <v>250</v>
      </c>
      <c r="E344" s="31">
        <v>7.7235772357723581E-2</v>
      </c>
      <c r="F344" s="31">
        <v>179.1</v>
      </c>
      <c r="G344" s="35">
        <v>0.38671296040805087</v>
      </c>
      <c r="H344" s="31">
        <f t="shared" si="35"/>
        <v>0.71639999999999993</v>
      </c>
      <c r="I344" s="31">
        <f t="shared" si="36"/>
        <v>-0.235533049317908</v>
      </c>
      <c r="J344" s="31">
        <f t="shared" si="37"/>
        <v>0.40689751529837842</v>
      </c>
      <c r="K344" s="31">
        <f t="shared" si="38"/>
        <v>-0.34300570345376979</v>
      </c>
      <c r="L344" s="31">
        <f t="shared" si="39"/>
        <v>0.36579708471647854</v>
      </c>
      <c r="M344" s="31">
        <f t="shared" si="40"/>
        <v>-7.429570475672026E-2</v>
      </c>
      <c r="N344" s="31">
        <v>0.45</v>
      </c>
      <c r="O344" s="31">
        <f t="shared" si="41"/>
        <v>1.8E-3</v>
      </c>
    </row>
    <row r="345" spans="1:15" x14ac:dyDescent="0.25">
      <c r="A345" s="31">
        <v>205</v>
      </c>
      <c r="B345" s="31">
        <v>22</v>
      </c>
      <c r="C345" s="31">
        <v>40</v>
      </c>
      <c r="D345" s="31">
        <v>250</v>
      </c>
      <c r="E345" s="31">
        <v>7.3170731707317069E-2</v>
      </c>
      <c r="F345" s="31">
        <v>179.45</v>
      </c>
      <c r="G345" s="35">
        <v>0.39029600335362508</v>
      </c>
      <c r="H345" s="31">
        <f t="shared" si="35"/>
        <v>0.71779999999999999</v>
      </c>
      <c r="I345" s="31">
        <f t="shared" si="36"/>
        <v>-0.22593342855354645</v>
      </c>
      <c r="J345" s="31">
        <f t="shared" si="37"/>
        <v>0.41062659886818376</v>
      </c>
      <c r="K345" s="31">
        <f t="shared" si="38"/>
        <v>-0.33150884498035305</v>
      </c>
      <c r="L345" s="31">
        <f t="shared" si="39"/>
        <v>0.37013008051514057</v>
      </c>
      <c r="M345" s="31">
        <f t="shared" si="40"/>
        <v>-7.5382307847558283E-2</v>
      </c>
      <c r="N345" s="31">
        <v>0.3</v>
      </c>
      <c r="O345" s="31">
        <f t="shared" si="41"/>
        <v>1.1999999999999999E-3</v>
      </c>
    </row>
    <row r="346" spans="1:15" x14ac:dyDescent="0.25">
      <c r="A346" s="31">
        <v>206</v>
      </c>
      <c r="B346" s="31">
        <v>23</v>
      </c>
      <c r="C346" s="31">
        <v>40</v>
      </c>
      <c r="D346" s="31">
        <v>250</v>
      </c>
      <c r="E346" s="31">
        <v>6.910569105691057E-2</v>
      </c>
      <c r="F346" s="31">
        <v>190.3</v>
      </c>
      <c r="G346" s="35">
        <v>0.39033154093046779</v>
      </c>
      <c r="H346" s="31">
        <f t="shared" si="35"/>
        <v>0.7612000000000001</v>
      </c>
      <c r="I346" s="31">
        <f t="shared" si="36"/>
        <v>-0.18021909123017979</v>
      </c>
      <c r="J346" s="31">
        <f t="shared" si="37"/>
        <v>0.42849028559001401</v>
      </c>
      <c r="K346" s="31">
        <f t="shared" si="38"/>
        <v>-0.2828292957451306</v>
      </c>
      <c r="L346" s="31">
        <f t="shared" si="39"/>
        <v>0.38865384803062319</v>
      </c>
      <c r="M346" s="31">
        <f t="shared" si="40"/>
        <v>-6.2487042639504498E-2</v>
      </c>
      <c r="N346" s="31">
        <v>0.4</v>
      </c>
      <c r="O346" s="31">
        <f t="shared" si="41"/>
        <v>1.6000000000000001E-3</v>
      </c>
    </row>
    <row r="347" spans="1:15" x14ac:dyDescent="0.25">
      <c r="A347" s="31">
        <v>206</v>
      </c>
      <c r="B347" s="31">
        <v>23</v>
      </c>
      <c r="C347" s="31">
        <v>59</v>
      </c>
      <c r="D347" s="31">
        <v>250</v>
      </c>
      <c r="E347" s="31">
        <v>0.14634146341463414</v>
      </c>
      <c r="F347" s="31">
        <v>190.3</v>
      </c>
      <c r="G347" s="35">
        <v>0.39033154093046779</v>
      </c>
      <c r="H347" s="31">
        <f t="shared" si="35"/>
        <v>0.7612000000000001</v>
      </c>
      <c r="I347" s="31">
        <f t="shared" si="36"/>
        <v>-0.2564908853214658</v>
      </c>
      <c r="J347" s="31">
        <f t="shared" si="37"/>
        <v>0.39878590878256021</v>
      </c>
      <c r="K347" s="31">
        <f t="shared" si="38"/>
        <v>-0.40581066584430314</v>
      </c>
      <c r="L347" s="31">
        <f t="shared" si="39"/>
        <v>0.34244086060181167</v>
      </c>
      <c r="M347" s="31">
        <f t="shared" si="40"/>
        <v>-3.8885026836526781E-2</v>
      </c>
      <c r="N347" s="31">
        <v>1.65</v>
      </c>
      <c r="O347" s="31">
        <f t="shared" si="41"/>
        <v>6.6E-3</v>
      </c>
    </row>
    <row r="348" spans="1:15" x14ac:dyDescent="0.25">
      <c r="A348" s="31">
        <v>207</v>
      </c>
      <c r="B348" s="31">
        <v>24</v>
      </c>
      <c r="C348" s="31">
        <v>40</v>
      </c>
      <c r="D348" s="31">
        <v>250</v>
      </c>
      <c r="E348" s="31">
        <v>6.5040650406504072E-2</v>
      </c>
      <c r="F348" s="31">
        <v>189.8</v>
      </c>
      <c r="G348" s="35">
        <v>0.39079552561550457</v>
      </c>
      <c r="H348" s="31">
        <f t="shared" si="35"/>
        <v>0.7592000000000001</v>
      </c>
      <c r="I348" s="31">
        <f t="shared" si="36"/>
        <v>-0.17654191672699773</v>
      </c>
      <c r="J348" s="31">
        <f t="shared" si="37"/>
        <v>0.42993411049826791</v>
      </c>
      <c r="K348" s="31">
        <f t="shared" si="38"/>
        <v>-0.27620676740771494</v>
      </c>
      <c r="L348" s="31">
        <f t="shared" si="39"/>
        <v>0.39119462985435771</v>
      </c>
      <c r="M348" s="31">
        <f t="shared" si="40"/>
        <v>-6.4788653164072674E-2</v>
      </c>
      <c r="N348" s="31">
        <v>0.4</v>
      </c>
      <c r="O348" s="31">
        <f t="shared" si="41"/>
        <v>1.6000000000000001E-3</v>
      </c>
    </row>
    <row r="349" spans="1:15" x14ac:dyDescent="0.25">
      <c r="A349" s="31">
        <v>207</v>
      </c>
      <c r="B349" s="31">
        <v>24</v>
      </c>
      <c r="C349" s="31">
        <v>59</v>
      </c>
      <c r="D349" s="31">
        <v>250</v>
      </c>
      <c r="E349" s="31">
        <v>0.14227642276422764</v>
      </c>
      <c r="F349" s="31">
        <v>189.8</v>
      </c>
      <c r="G349" s="35">
        <v>0.39079552561550457</v>
      </c>
      <c r="H349" s="31">
        <f t="shared" si="35"/>
        <v>0.7592000000000001</v>
      </c>
      <c r="I349" s="31">
        <f t="shared" si="36"/>
        <v>-0.25541649630996888</v>
      </c>
      <c r="J349" s="31">
        <f t="shared" si="37"/>
        <v>0.3992007155094921</v>
      </c>
      <c r="K349" s="31">
        <f t="shared" si="38"/>
        <v>-0.40282279835942714</v>
      </c>
      <c r="L349" s="31">
        <f t="shared" si="39"/>
        <v>0.3435392940896953</v>
      </c>
      <c r="M349" s="31">
        <f t="shared" si="40"/>
        <v>-4.0466110874888883E-2</v>
      </c>
      <c r="N349" s="31">
        <v>1.65</v>
      </c>
      <c r="O349" s="31">
        <f t="shared" si="41"/>
        <v>6.6E-3</v>
      </c>
    </row>
    <row r="350" spans="1:15" x14ac:dyDescent="0.25">
      <c r="A350" s="31">
        <v>208</v>
      </c>
      <c r="B350" s="31">
        <v>25</v>
      </c>
      <c r="C350" s="31">
        <v>40</v>
      </c>
      <c r="D350" s="31">
        <v>250</v>
      </c>
      <c r="E350" s="31">
        <v>6.097560975609756E-2</v>
      </c>
      <c r="F350" s="31">
        <v>193.25</v>
      </c>
      <c r="G350" s="35">
        <v>0.39090258625094548</v>
      </c>
      <c r="H350" s="31">
        <f t="shared" si="35"/>
        <v>0.77300000000000002</v>
      </c>
      <c r="I350" s="31">
        <f t="shared" si="36"/>
        <v>-0.15970434963067953</v>
      </c>
      <c r="J350" s="31">
        <f t="shared" si="37"/>
        <v>0.43655698718769109</v>
      </c>
      <c r="K350" s="31">
        <f t="shared" si="38"/>
        <v>-0.2562308630924115</v>
      </c>
      <c r="L350" s="31">
        <f t="shared" si="39"/>
        <v>0.39888628929999514</v>
      </c>
      <c r="M350" s="31">
        <f t="shared" si="40"/>
        <v>-6.1427738203909898E-2</v>
      </c>
      <c r="N350" s="31">
        <v>0.35</v>
      </c>
      <c r="O350" s="31">
        <f t="shared" si="41"/>
        <v>1.4E-3</v>
      </c>
    </row>
    <row r="351" spans="1:15" x14ac:dyDescent="0.25">
      <c r="A351" s="31">
        <v>208</v>
      </c>
      <c r="B351" s="31">
        <v>25</v>
      </c>
      <c r="C351" s="31">
        <v>59</v>
      </c>
      <c r="D351" s="31">
        <v>250</v>
      </c>
      <c r="E351" s="31">
        <v>0.13821138211382114</v>
      </c>
      <c r="F351" s="31">
        <v>193.25</v>
      </c>
      <c r="G351" s="35">
        <v>0.39090258625094548</v>
      </c>
      <c r="H351" s="31">
        <f t="shared" si="35"/>
        <v>0.77300000000000002</v>
      </c>
      <c r="I351" s="31">
        <f t="shared" si="36"/>
        <v>-0.23482998801892555</v>
      </c>
      <c r="J351" s="31">
        <f t="shared" si="37"/>
        <v>0.40717034569880195</v>
      </c>
      <c r="K351" s="31">
        <f t="shared" si="38"/>
        <v>-0.38015502720961913</v>
      </c>
      <c r="L351" s="31">
        <f t="shared" si="39"/>
        <v>0.35191517032059749</v>
      </c>
      <c r="M351" s="31">
        <f t="shared" si="40"/>
        <v>-3.7172493095423587E-2</v>
      </c>
      <c r="N351" s="31">
        <v>1.85</v>
      </c>
      <c r="O351" s="31">
        <f t="shared" si="41"/>
        <v>7.4000000000000003E-3</v>
      </c>
    </row>
    <row r="352" spans="1:15" x14ac:dyDescent="0.25">
      <c r="A352" s="31">
        <v>209</v>
      </c>
      <c r="B352" s="31">
        <v>26</v>
      </c>
      <c r="C352" s="31">
        <v>40</v>
      </c>
      <c r="D352" s="31">
        <v>250</v>
      </c>
      <c r="E352" s="31">
        <v>5.6910569105691054E-2</v>
      </c>
      <c r="F352" s="31">
        <v>194.85</v>
      </c>
      <c r="G352" s="35">
        <v>0.40085901703588822</v>
      </c>
      <c r="H352" s="31">
        <f t="shared" si="35"/>
        <v>0.77939999999999998</v>
      </c>
      <c r="I352" s="31">
        <f t="shared" si="36"/>
        <v>-0.1456012331447859</v>
      </c>
      <c r="J352" s="31">
        <f t="shared" si="37"/>
        <v>0.44211809722592516</v>
      </c>
      <c r="K352" s="31">
        <f t="shared" si="38"/>
        <v>-0.24122990442338818</v>
      </c>
      <c r="L352" s="31">
        <f t="shared" si="39"/>
        <v>0.40468846738600861</v>
      </c>
      <c r="M352" s="31">
        <f t="shared" si="40"/>
        <v>-6.0101622408122557E-2</v>
      </c>
      <c r="N352" s="31">
        <v>0.35</v>
      </c>
      <c r="O352" s="31">
        <f t="shared" si="41"/>
        <v>1.4E-3</v>
      </c>
    </row>
    <row r="353" spans="1:15" x14ac:dyDescent="0.25">
      <c r="A353" s="31">
        <v>209</v>
      </c>
      <c r="B353" s="31">
        <v>26</v>
      </c>
      <c r="C353" s="31">
        <v>59</v>
      </c>
      <c r="D353" s="31">
        <v>250</v>
      </c>
      <c r="E353" s="31">
        <v>0.13414634146341464</v>
      </c>
      <c r="F353" s="31">
        <v>194.85</v>
      </c>
      <c r="G353" s="35">
        <v>0.40085901703588822</v>
      </c>
      <c r="H353" s="31">
        <f t="shared" si="35"/>
        <v>0.77939999999999998</v>
      </c>
      <c r="I353" s="31">
        <f t="shared" si="36"/>
        <v>-0.2178715960326908</v>
      </c>
      <c r="J353" s="31">
        <f t="shared" si="37"/>
        <v>0.41376457930560295</v>
      </c>
      <c r="K353" s="31">
        <f t="shared" si="38"/>
        <v>-0.36469019436479733</v>
      </c>
      <c r="L353" s="31">
        <f t="shared" si="39"/>
        <v>0.35767133950255209</v>
      </c>
      <c r="M353" s="31">
        <f t="shared" si="40"/>
        <v>-3.5183226391765132E-2</v>
      </c>
      <c r="N353" s="31">
        <v>2</v>
      </c>
      <c r="O353" s="31">
        <f t="shared" si="41"/>
        <v>8.0000000000000002E-3</v>
      </c>
    </row>
    <row r="354" spans="1:15" x14ac:dyDescent="0.25">
      <c r="A354" s="31">
        <v>210</v>
      </c>
      <c r="B354" s="31">
        <v>27</v>
      </c>
      <c r="C354" s="31">
        <v>40</v>
      </c>
      <c r="D354" s="31">
        <v>250</v>
      </c>
      <c r="E354" s="31">
        <v>5.2845528455284556E-2</v>
      </c>
      <c r="F354" s="31">
        <v>195.25</v>
      </c>
      <c r="G354" s="35">
        <v>0.40075363730087454</v>
      </c>
      <c r="H354" s="31">
        <f t="shared" si="35"/>
        <v>0.78100000000000003</v>
      </c>
      <c r="I354" s="31">
        <f t="shared" si="36"/>
        <v>-0.13935401759037896</v>
      </c>
      <c r="J354" s="31">
        <f t="shared" si="37"/>
        <v>0.44458520319183131</v>
      </c>
      <c r="K354" s="31">
        <f t="shared" si="38"/>
        <v>-0.23147988614324377</v>
      </c>
      <c r="L354" s="31">
        <f t="shared" si="39"/>
        <v>0.40847100484078813</v>
      </c>
      <c r="M354" s="31">
        <f t="shared" si="40"/>
        <v>-6.124996114796788E-2</v>
      </c>
      <c r="N354" s="31">
        <v>0.3</v>
      </c>
      <c r="O354" s="31">
        <f t="shared" si="41"/>
        <v>1.1999999999999999E-3</v>
      </c>
    </row>
    <row r="355" spans="1:15" x14ac:dyDescent="0.25">
      <c r="A355" s="31">
        <v>210</v>
      </c>
      <c r="B355" s="31">
        <v>27</v>
      </c>
      <c r="C355" s="31">
        <v>59</v>
      </c>
      <c r="D355" s="31">
        <v>250</v>
      </c>
      <c r="E355" s="31">
        <v>0.13008130081300814</v>
      </c>
      <c r="F355" s="31">
        <v>195.25</v>
      </c>
      <c r="G355" s="35">
        <v>0.40075363730087454</v>
      </c>
      <c r="H355" s="31">
        <f t="shared" si="35"/>
        <v>0.78100000000000003</v>
      </c>
      <c r="I355" s="31">
        <f t="shared" si="36"/>
        <v>-0.21305478188106505</v>
      </c>
      <c r="J355" s="31">
        <f t="shared" si="37"/>
        <v>0.41564211684193592</v>
      </c>
      <c r="K355" s="31">
        <f t="shared" si="38"/>
        <v>-0.35759373617575474</v>
      </c>
      <c r="L355" s="31">
        <f t="shared" si="39"/>
        <v>0.36032368328569286</v>
      </c>
      <c r="M355" s="31">
        <f t="shared" si="40"/>
        <v>-3.5707190032140901E-2</v>
      </c>
      <c r="N355" s="31">
        <v>1.6</v>
      </c>
      <c r="O355" s="31">
        <f t="shared" si="41"/>
        <v>6.4000000000000003E-3</v>
      </c>
    </row>
    <row r="356" spans="1:15" x14ac:dyDescent="0.25">
      <c r="A356" s="31">
        <v>211</v>
      </c>
      <c r="B356" s="31">
        <v>28</v>
      </c>
      <c r="C356" s="31">
        <v>40</v>
      </c>
      <c r="D356" s="31">
        <v>250</v>
      </c>
      <c r="E356" s="31">
        <v>4.878048780487805E-2</v>
      </c>
      <c r="F356" s="31">
        <v>186.05</v>
      </c>
      <c r="G356" s="35">
        <v>0.40195338156489513</v>
      </c>
      <c r="H356" s="31">
        <f t="shared" si="35"/>
        <v>0.74420000000000008</v>
      </c>
      <c r="I356" s="31">
        <f t="shared" si="36"/>
        <v>-0.1601744042440863</v>
      </c>
      <c r="J356" s="31">
        <f t="shared" si="37"/>
        <v>0.43637184575345606</v>
      </c>
      <c r="K356" s="31">
        <f t="shared" si="38"/>
        <v>-0.24895105491839922</v>
      </c>
      <c r="L356" s="31">
        <f t="shared" si="39"/>
        <v>0.40169932104734363</v>
      </c>
      <c r="M356" s="31">
        <f t="shared" si="40"/>
        <v>-7.6951393437621585E-2</v>
      </c>
      <c r="N356" s="31">
        <v>0.2</v>
      </c>
      <c r="O356" s="31">
        <f t="shared" si="41"/>
        <v>8.0000000000000004E-4</v>
      </c>
    </row>
    <row r="357" spans="1:15" x14ac:dyDescent="0.25">
      <c r="A357" s="31">
        <v>211</v>
      </c>
      <c r="B357" s="31">
        <v>28</v>
      </c>
      <c r="C357" s="31">
        <v>59</v>
      </c>
      <c r="D357" s="31">
        <v>250</v>
      </c>
      <c r="E357" s="31">
        <v>0.12601626016260162</v>
      </c>
      <c r="F357" s="31">
        <v>186.05</v>
      </c>
      <c r="G357" s="35">
        <v>0.40195338156489513</v>
      </c>
      <c r="H357" s="31">
        <f t="shared" si="35"/>
        <v>0.74420000000000008</v>
      </c>
      <c r="I357" s="31">
        <f t="shared" si="36"/>
        <v>-0.25193400754917211</v>
      </c>
      <c r="J357" s="31">
        <f t="shared" si="37"/>
        <v>0.40054603648300408</v>
      </c>
      <c r="K357" s="31">
        <f t="shared" si="38"/>
        <v>-0.39462251002146265</v>
      </c>
      <c r="L357" s="31">
        <f t="shared" si="39"/>
        <v>0.34656074922948521</v>
      </c>
      <c r="M357" s="31">
        <f t="shared" si="40"/>
        <v>-4.8474388878833541E-2</v>
      </c>
      <c r="N357" s="31">
        <v>1.2</v>
      </c>
      <c r="O357" s="31">
        <f t="shared" si="41"/>
        <v>4.7999999999999996E-3</v>
      </c>
    </row>
    <row r="358" spans="1:15" x14ac:dyDescent="0.25">
      <c r="A358" s="31">
        <v>212</v>
      </c>
      <c r="B358" s="31">
        <v>29</v>
      </c>
      <c r="C358" s="31">
        <v>40</v>
      </c>
      <c r="D358" s="31">
        <v>250</v>
      </c>
      <c r="E358" s="31">
        <v>4.4715447154471545E-2</v>
      </c>
      <c r="F358" s="31">
        <v>179.5</v>
      </c>
      <c r="G358" s="35">
        <v>0.39956978923534686</v>
      </c>
      <c r="H358" s="31">
        <f t="shared" si="35"/>
        <v>0.71799999999999997</v>
      </c>
      <c r="I358" s="31">
        <f t="shared" si="36"/>
        <v>-0.17343390723735669</v>
      </c>
      <c r="J358" s="31">
        <f t="shared" si="37"/>
        <v>0.43115518740247938</v>
      </c>
      <c r="K358" s="31">
        <f t="shared" si="38"/>
        <v>-0.25792704404348388</v>
      </c>
      <c r="L358" s="31">
        <f t="shared" si="39"/>
        <v>0.39823160635554555</v>
      </c>
      <c r="M358" s="31">
        <f t="shared" si="40"/>
        <v>-8.8662181800565398E-2</v>
      </c>
      <c r="N358" s="31">
        <v>0.15</v>
      </c>
      <c r="O358" s="31">
        <f t="shared" si="41"/>
        <v>5.9999999999999995E-4</v>
      </c>
    </row>
    <row r="359" spans="1:15" x14ac:dyDescent="0.25">
      <c r="A359" s="31">
        <v>212</v>
      </c>
      <c r="B359" s="31">
        <v>29</v>
      </c>
      <c r="C359" s="31">
        <v>59</v>
      </c>
      <c r="D359" s="31">
        <v>250</v>
      </c>
      <c r="E359" s="31">
        <v>0.12195121951219512</v>
      </c>
      <c r="F359" s="31">
        <v>179.5</v>
      </c>
      <c r="G359" s="35">
        <v>0.39956978923534686</v>
      </c>
      <c r="H359" s="31">
        <f t="shared" si="35"/>
        <v>0.71799999999999997</v>
      </c>
      <c r="I359" s="31">
        <f t="shared" si="36"/>
        <v>-0.28102809273696444</v>
      </c>
      <c r="J359" s="31">
        <f t="shared" si="37"/>
        <v>0.38934442643009892</v>
      </c>
      <c r="K359" s="31">
        <f t="shared" si="38"/>
        <v>-0.42056391577508012</v>
      </c>
      <c r="L359" s="31">
        <f t="shared" si="39"/>
        <v>0.33703677386641728</v>
      </c>
      <c r="M359" s="31">
        <f t="shared" si="40"/>
        <v>-5.7487475689606271E-2</v>
      </c>
      <c r="N359" s="31">
        <v>0.9</v>
      </c>
      <c r="O359" s="31">
        <f t="shared" si="41"/>
        <v>3.5999999999999999E-3</v>
      </c>
    </row>
    <row r="360" spans="1:15" x14ac:dyDescent="0.25">
      <c r="A360" s="31">
        <v>213</v>
      </c>
      <c r="B360" s="31">
        <v>30</v>
      </c>
      <c r="C360" s="31">
        <v>40</v>
      </c>
      <c r="D360" s="31">
        <v>250</v>
      </c>
      <c r="E360" s="31">
        <v>4.065040650406504E-2</v>
      </c>
      <c r="F360" s="31">
        <v>176.8</v>
      </c>
      <c r="G360" s="35">
        <v>0.39865050980975258</v>
      </c>
      <c r="H360" s="31">
        <f t="shared" si="35"/>
        <v>0.70720000000000005</v>
      </c>
      <c r="I360" s="31">
        <f t="shared" si="36"/>
        <v>-0.17358097859491678</v>
      </c>
      <c r="J360" s="31">
        <f t="shared" si="37"/>
        <v>0.43109739097623273</v>
      </c>
      <c r="K360" s="31">
        <f t="shared" si="38"/>
        <v>-0.25395667896652568</v>
      </c>
      <c r="L360" s="31">
        <f t="shared" si="39"/>
        <v>0.39976451312787298</v>
      </c>
      <c r="M360" s="31">
        <f t="shared" si="40"/>
        <v>-9.489243822948118E-2</v>
      </c>
      <c r="N360" s="31">
        <v>0.1</v>
      </c>
      <c r="O360" s="31">
        <f t="shared" si="41"/>
        <v>4.0000000000000002E-4</v>
      </c>
    </row>
    <row r="361" spans="1:15" x14ac:dyDescent="0.25">
      <c r="A361" s="31">
        <v>214</v>
      </c>
      <c r="B361" s="31">
        <v>31</v>
      </c>
      <c r="C361" s="31">
        <v>40</v>
      </c>
      <c r="D361" s="31">
        <v>250</v>
      </c>
      <c r="E361" s="31">
        <v>3.6585365853658534E-2</v>
      </c>
      <c r="F361" s="31">
        <v>180.2</v>
      </c>
      <c r="G361" s="35">
        <v>0.40335419698169134</v>
      </c>
      <c r="H361" s="31">
        <f t="shared" si="35"/>
        <v>0.7208</v>
      </c>
      <c r="I361" s="31">
        <f t="shared" si="36"/>
        <v>-0.15384072916353153</v>
      </c>
      <c r="J361" s="31">
        <f t="shared" si="37"/>
        <v>0.43886765942688688</v>
      </c>
      <c r="K361" s="31">
        <f t="shared" si="38"/>
        <v>-0.23099150209709823</v>
      </c>
      <c r="L361" s="31">
        <f t="shared" si="39"/>
        <v>0.40866070193526716</v>
      </c>
      <c r="M361" s="31">
        <f t="shared" si="40"/>
        <v>-9.2324893020367116E-2</v>
      </c>
      <c r="N361" s="31">
        <v>0.15</v>
      </c>
      <c r="O361" s="31">
        <f t="shared" si="41"/>
        <v>5.9999999999999995E-4</v>
      </c>
    </row>
    <row r="362" spans="1:15" x14ac:dyDescent="0.25">
      <c r="A362" s="31">
        <v>214</v>
      </c>
      <c r="B362" s="31">
        <v>31</v>
      </c>
      <c r="C362" s="31">
        <v>59</v>
      </c>
      <c r="D362" s="31">
        <v>250</v>
      </c>
      <c r="E362" s="31">
        <v>0.11382113821138211</v>
      </c>
      <c r="F362" s="31">
        <v>180.2</v>
      </c>
      <c r="G362" s="35">
        <v>0.40335419698169134</v>
      </c>
      <c r="H362" s="31">
        <f t="shared" si="35"/>
        <v>0.7208</v>
      </c>
      <c r="I362" s="31">
        <f t="shared" si="36"/>
        <v>-0.26609437335854025</v>
      </c>
      <c r="J362" s="31">
        <f t="shared" si="37"/>
        <v>0.39508326412374017</v>
      </c>
      <c r="K362" s="31">
        <f t="shared" si="38"/>
        <v>-0.40217554578429404</v>
      </c>
      <c r="L362" s="31">
        <f t="shared" si="39"/>
        <v>0.34377741897342529</v>
      </c>
      <c r="M362" s="31">
        <f t="shared" si="40"/>
        <v>-5.9001402193033348E-2</v>
      </c>
      <c r="N362" s="31">
        <v>1</v>
      </c>
      <c r="O362" s="31">
        <f t="shared" si="41"/>
        <v>4.0000000000000001E-3</v>
      </c>
    </row>
    <row r="363" spans="1:15" x14ac:dyDescent="0.25">
      <c r="A363" s="31">
        <v>215</v>
      </c>
      <c r="B363" s="31">
        <v>32</v>
      </c>
      <c r="C363" s="31">
        <v>40</v>
      </c>
      <c r="D363" s="31">
        <v>250</v>
      </c>
      <c r="E363" s="31">
        <v>3.2520325203252036E-2</v>
      </c>
      <c r="F363" s="31">
        <v>179.9</v>
      </c>
      <c r="G363" s="35">
        <v>0.40499928183892397</v>
      </c>
      <c r="H363" s="31">
        <f t="shared" si="35"/>
        <v>0.71960000000000002</v>
      </c>
      <c r="I363" s="31">
        <f t="shared" si="36"/>
        <v>-0.14533280016064171</v>
      </c>
      <c r="J363" s="31">
        <f t="shared" si="37"/>
        <v>0.44222405942591886</v>
      </c>
      <c r="K363" s="31">
        <f t="shared" si="38"/>
        <v>-0.21836791105989672</v>
      </c>
      <c r="L363" s="31">
        <f t="shared" si="39"/>
        <v>0.41357123274988394</v>
      </c>
      <c r="M363" s="31">
        <f t="shared" si="40"/>
        <v>-9.5346799586992714E-2</v>
      </c>
      <c r="N363" s="31">
        <v>0.1</v>
      </c>
      <c r="O363" s="31">
        <f t="shared" si="41"/>
        <v>4.0000000000000002E-4</v>
      </c>
    </row>
    <row r="364" spans="1:15" x14ac:dyDescent="0.25">
      <c r="A364" s="31">
        <v>216</v>
      </c>
      <c r="B364" s="31">
        <v>33</v>
      </c>
      <c r="C364" s="31">
        <v>40</v>
      </c>
      <c r="D364" s="31">
        <v>250</v>
      </c>
      <c r="E364" s="31">
        <v>2.8455284552845527E-2</v>
      </c>
      <c r="F364" s="31">
        <v>184.6</v>
      </c>
      <c r="G364" s="35">
        <v>0.40172544094069512</v>
      </c>
      <c r="H364" s="31">
        <f t="shared" si="35"/>
        <v>0.73839999999999995</v>
      </c>
      <c r="I364" s="31">
        <f t="shared" si="36"/>
        <v>-0.12638058949306794</v>
      </c>
      <c r="J364" s="31">
        <f t="shared" si="37"/>
        <v>0.44971533314404089</v>
      </c>
      <c r="K364" s="31">
        <f t="shared" si="38"/>
        <v>-0.19414642582939357</v>
      </c>
      <c r="L364" s="31">
        <f t="shared" si="39"/>
        <v>0.42303061529535257</v>
      </c>
      <c r="M364" s="31">
        <f t="shared" si="40"/>
        <v>-9.0960813301792787E-2</v>
      </c>
      <c r="N364" s="31">
        <v>0.1</v>
      </c>
      <c r="O364" s="31">
        <f t="shared" si="41"/>
        <v>4.0000000000000002E-4</v>
      </c>
    </row>
    <row r="365" spans="1:15" x14ac:dyDescent="0.25">
      <c r="A365" s="31">
        <v>216</v>
      </c>
      <c r="B365" s="31">
        <v>33</v>
      </c>
      <c r="C365" s="31">
        <v>59</v>
      </c>
      <c r="D365" s="31">
        <v>250</v>
      </c>
      <c r="E365" s="31">
        <v>0.10569105691056911</v>
      </c>
      <c r="F365" s="31">
        <v>184.6</v>
      </c>
      <c r="G365" s="35">
        <v>0.40172544094069512</v>
      </c>
      <c r="H365" s="31">
        <f t="shared" si="35"/>
        <v>0.73839999999999995</v>
      </c>
      <c r="I365" s="31">
        <f t="shared" si="36"/>
        <v>-0.23852320931466614</v>
      </c>
      <c r="J365" s="31">
        <f t="shared" si="37"/>
        <v>0.40573765815563084</v>
      </c>
      <c r="K365" s="31">
        <f t="shared" si="38"/>
        <v>-0.36912479699556655</v>
      </c>
      <c r="L365" s="31">
        <f t="shared" si="39"/>
        <v>0.35601735336437118</v>
      </c>
      <c r="M365" s="31">
        <f t="shared" si="40"/>
        <v>-5.6420666582253365E-2</v>
      </c>
      <c r="N365" s="31">
        <v>1.05</v>
      </c>
      <c r="O365" s="31">
        <f t="shared" si="41"/>
        <v>4.2000000000000006E-3</v>
      </c>
    </row>
    <row r="366" spans="1:15" x14ac:dyDescent="0.25">
      <c r="A366" s="31">
        <v>217</v>
      </c>
      <c r="B366" s="31">
        <v>34</v>
      </c>
      <c r="C366" s="31">
        <v>40</v>
      </c>
      <c r="D366" s="31">
        <v>250</v>
      </c>
      <c r="E366" s="31">
        <v>2.4390243902439025E-2</v>
      </c>
      <c r="F366" s="31">
        <v>183.75</v>
      </c>
      <c r="G366" s="35">
        <v>0.40302721674922976</v>
      </c>
      <c r="H366" s="31">
        <f t="shared" si="35"/>
        <v>0.73499999999999999</v>
      </c>
      <c r="I366" s="31">
        <f t="shared" si="36"/>
        <v>-0.11853830993634341</v>
      </c>
      <c r="J366" s="31">
        <f t="shared" si="37"/>
        <v>0.45282057106061246</v>
      </c>
      <c r="K366" s="31">
        <f t="shared" si="38"/>
        <v>-0.18148058651956525</v>
      </c>
      <c r="L366" s="31">
        <f t="shared" si="39"/>
        <v>0.42799518492553212</v>
      </c>
      <c r="M366" s="31">
        <f t="shared" si="40"/>
        <v>-9.5172065195981981E-2</v>
      </c>
      <c r="N366" s="31">
        <v>0.1</v>
      </c>
      <c r="O366" s="31">
        <f t="shared" si="41"/>
        <v>4.0000000000000002E-4</v>
      </c>
    </row>
    <row r="367" spans="1:15" x14ac:dyDescent="0.25">
      <c r="A367" s="31">
        <v>217</v>
      </c>
      <c r="B367" s="31">
        <v>34</v>
      </c>
      <c r="C367" s="31">
        <v>59</v>
      </c>
      <c r="D367" s="31">
        <v>250</v>
      </c>
      <c r="E367" s="31">
        <v>0.1016260162601626</v>
      </c>
      <c r="F367" s="31">
        <v>183.75</v>
      </c>
      <c r="G367" s="35">
        <v>0.40302721674922976</v>
      </c>
      <c r="H367" s="31">
        <f t="shared" si="35"/>
        <v>0.73499999999999999</v>
      </c>
      <c r="I367" s="31">
        <f t="shared" si="36"/>
        <v>-0.23700367108189935</v>
      </c>
      <c r="J367" s="31">
        <f t="shared" si="37"/>
        <v>0.40632697113857597</v>
      </c>
      <c r="K367" s="31">
        <f t="shared" si="38"/>
        <v>-0.36548405514691906</v>
      </c>
      <c r="L367" s="31">
        <f t="shared" si="39"/>
        <v>0.35737505348947207</v>
      </c>
      <c r="M367" s="31">
        <f t="shared" si="40"/>
        <v>-5.8724729702618716E-2</v>
      </c>
      <c r="N367" s="31">
        <v>0.85</v>
      </c>
      <c r="O367" s="31">
        <f t="shared" si="41"/>
        <v>3.3999999999999998E-3</v>
      </c>
    </row>
    <row r="368" spans="1:15" x14ac:dyDescent="0.25">
      <c r="A368" s="31">
        <v>218</v>
      </c>
      <c r="B368" s="31">
        <v>35</v>
      </c>
      <c r="C368" s="31">
        <v>40</v>
      </c>
      <c r="D368" s="31">
        <v>250</v>
      </c>
      <c r="E368" s="31">
        <v>2.032520325203252E-2</v>
      </c>
      <c r="F368" s="31">
        <v>184.15</v>
      </c>
      <c r="G368" s="35">
        <v>0.40212610977575103</v>
      </c>
      <c r="H368" s="31">
        <f t="shared" si="35"/>
        <v>0.73660000000000003</v>
      </c>
      <c r="I368" s="31">
        <f t="shared" si="36"/>
        <v>-0.10780139022815116</v>
      </c>
      <c r="J368" s="31">
        <f t="shared" si="37"/>
        <v>0.45707662003801497</v>
      </c>
      <c r="K368" s="31">
        <f t="shared" si="38"/>
        <v>-0.16513109708134871</v>
      </c>
      <c r="L368" s="31">
        <f t="shared" si="39"/>
        <v>0.43442039852996905</v>
      </c>
      <c r="M368" s="31">
        <f t="shared" si="40"/>
        <v>-9.7737760209967217E-2</v>
      </c>
      <c r="N368" s="31">
        <v>0.1</v>
      </c>
      <c r="O368" s="31">
        <f t="shared" si="41"/>
        <v>4.0000000000000002E-4</v>
      </c>
    </row>
    <row r="369" spans="1:15" x14ac:dyDescent="0.25">
      <c r="A369" s="31">
        <v>218</v>
      </c>
      <c r="B369" s="31">
        <v>35</v>
      </c>
      <c r="C369" s="31">
        <v>59</v>
      </c>
      <c r="D369" s="31">
        <v>250</v>
      </c>
      <c r="E369" s="31">
        <v>9.7560975609756101E-2</v>
      </c>
      <c r="F369" s="31">
        <v>184.15</v>
      </c>
      <c r="G369" s="35">
        <v>0.40212610977575103</v>
      </c>
      <c r="H369" s="31">
        <f t="shared" si="35"/>
        <v>0.73660000000000003</v>
      </c>
      <c r="I369" s="31">
        <f t="shared" si="36"/>
        <v>-0.23133048662118899</v>
      </c>
      <c r="J369" s="31">
        <f t="shared" si="37"/>
        <v>0.40852903201138197</v>
      </c>
      <c r="K369" s="31">
        <f t="shared" si="38"/>
        <v>-0.35693358125580821</v>
      </c>
      <c r="L369" s="31">
        <f t="shared" si="39"/>
        <v>0.36057076455911574</v>
      </c>
      <c r="M369" s="31">
        <f t="shared" si="40"/>
        <v>-5.9648279579531782E-2</v>
      </c>
      <c r="N369" s="31">
        <v>0.8</v>
      </c>
      <c r="O369" s="31">
        <f t="shared" si="41"/>
        <v>3.2000000000000002E-3</v>
      </c>
    </row>
    <row r="370" spans="1:15" x14ac:dyDescent="0.25">
      <c r="A370" s="31">
        <v>219</v>
      </c>
      <c r="B370" s="31">
        <v>36</v>
      </c>
      <c r="C370" s="31">
        <v>40</v>
      </c>
      <c r="D370" s="31">
        <v>250</v>
      </c>
      <c r="E370" s="31">
        <v>1.6260162601626018E-2</v>
      </c>
      <c r="F370" s="31">
        <v>182.55</v>
      </c>
      <c r="G370" s="35">
        <v>0.4022845778789188</v>
      </c>
      <c r="H370" s="31">
        <f t="shared" si="35"/>
        <v>0.73020000000000007</v>
      </c>
      <c r="I370" s="31">
        <f t="shared" si="36"/>
        <v>-9.9252484283395503E-2</v>
      </c>
      <c r="J370" s="31">
        <f t="shared" si="37"/>
        <v>0.460468902054049</v>
      </c>
      <c r="K370" s="31">
        <f t="shared" si="38"/>
        <v>-0.15054994005941824</v>
      </c>
      <c r="L370" s="31">
        <f t="shared" si="39"/>
        <v>0.44016537660156618</v>
      </c>
      <c r="M370" s="31">
        <f t="shared" si="40"/>
        <v>-0.10393098432169956</v>
      </c>
      <c r="N370" s="31">
        <v>0.05</v>
      </c>
      <c r="O370" s="31">
        <f t="shared" si="41"/>
        <v>2.0000000000000001E-4</v>
      </c>
    </row>
    <row r="371" spans="1:15" x14ac:dyDescent="0.25">
      <c r="A371" s="31">
        <v>219</v>
      </c>
      <c r="B371" s="31">
        <v>36</v>
      </c>
      <c r="C371" s="31">
        <v>59</v>
      </c>
      <c r="D371" s="31">
        <v>250</v>
      </c>
      <c r="E371" s="31">
        <v>9.3495934959349589E-2</v>
      </c>
      <c r="F371" s="31">
        <v>182.55</v>
      </c>
      <c r="G371" s="35">
        <v>0.4022845778789188</v>
      </c>
      <c r="H371" s="31">
        <f t="shared" si="35"/>
        <v>0.73020000000000007</v>
      </c>
      <c r="I371" s="31">
        <f t="shared" si="36"/>
        <v>-0.23324882698120469</v>
      </c>
      <c r="J371" s="31">
        <f t="shared" si="37"/>
        <v>0.40778409640906738</v>
      </c>
      <c r="K371" s="31">
        <f t="shared" si="38"/>
        <v>-0.35625580471939966</v>
      </c>
      <c r="L371" s="31">
        <f t="shared" si="39"/>
        <v>0.3608245017890862</v>
      </c>
      <c r="M371" s="31">
        <f t="shared" si="40"/>
        <v>-6.3060554591185203E-2</v>
      </c>
      <c r="N371" s="31">
        <v>0.7</v>
      </c>
      <c r="O371" s="31">
        <f t="shared" si="41"/>
        <v>2.8E-3</v>
      </c>
    </row>
    <row r="372" spans="1:15" x14ac:dyDescent="0.25">
      <c r="A372" s="31">
        <v>220</v>
      </c>
      <c r="B372" s="31">
        <v>37</v>
      </c>
      <c r="C372" s="31">
        <v>40</v>
      </c>
      <c r="D372" s="31">
        <v>250</v>
      </c>
      <c r="E372" s="31">
        <v>1.2195121951219513E-2</v>
      </c>
      <c r="F372" s="31">
        <v>181.75</v>
      </c>
      <c r="G372" s="35">
        <v>0.40073701886167667</v>
      </c>
      <c r="H372" s="31">
        <f t="shared" si="35"/>
        <v>0.72699999999999998</v>
      </c>
      <c r="I372" s="31">
        <f t="shared" si="36"/>
        <v>-8.7590150107267187E-2</v>
      </c>
      <c r="J372" s="31">
        <f t="shared" si="37"/>
        <v>0.4651012155824058</v>
      </c>
      <c r="K372" s="31">
        <f t="shared" si="38"/>
        <v>-0.1318441506548467</v>
      </c>
      <c r="L372" s="31">
        <f t="shared" si="39"/>
        <v>0.4475537820862982</v>
      </c>
      <c r="M372" s="31">
        <f t="shared" si="40"/>
        <v>-0.10942519835788922</v>
      </c>
      <c r="N372" s="31">
        <v>0.1</v>
      </c>
      <c r="O372" s="31">
        <f t="shared" si="41"/>
        <v>4.0000000000000002E-4</v>
      </c>
    </row>
    <row r="373" spans="1:15" x14ac:dyDescent="0.25">
      <c r="A373" s="31">
        <v>220</v>
      </c>
      <c r="B373" s="31">
        <v>37</v>
      </c>
      <c r="C373" s="31">
        <v>59</v>
      </c>
      <c r="D373" s="31">
        <v>250</v>
      </c>
      <c r="E373" s="31">
        <v>8.943089430894309E-2</v>
      </c>
      <c r="F373" s="31">
        <v>181.75</v>
      </c>
      <c r="G373" s="35">
        <v>0.40073701886167667</v>
      </c>
      <c r="H373" s="31">
        <f t="shared" si="35"/>
        <v>0.72699999999999998</v>
      </c>
      <c r="I373" s="31">
        <f t="shared" si="36"/>
        <v>-0.2325672648528323</v>
      </c>
      <c r="J373" s="31">
        <f t="shared" si="37"/>
        <v>0.40804872459814756</v>
      </c>
      <c r="K373" s="31">
        <f t="shared" si="38"/>
        <v>-0.35240766485527125</v>
      </c>
      <c r="L373" s="31">
        <f t="shared" si="39"/>
        <v>0.36226627725634181</v>
      </c>
      <c r="M373" s="31">
        <f t="shared" si="40"/>
        <v>-6.5614854473488526E-2</v>
      </c>
      <c r="N373" s="31">
        <v>0.5</v>
      </c>
      <c r="O373" s="31">
        <f t="shared" si="41"/>
        <v>2E-3</v>
      </c>
    </row>
    <row r="374" spans="1:15" x14ac:dyDescent="0.25">
      <c r="A374" s="31">
        <v>221</v>
      </c>
      <c r="B374" s="31">
        <v>38</v>
      </c>
      <c r="C374" s="31">
        <v>40</v>
      </c>
      <c r="D374" s="31">
        <v>250</v>
      </c>
      <c r="E374" s="31">
        <v>8.130081300813009E-3</v>
      </c>
      <c r="F374" s="31">
        <v>180.05</v>
      </c>
      <c r="G374" s="35">
        <v>0.39620851219228159</v>
      </c>
      <c r="H374" s="31">
        <f t="shared" si="35"/>
        <v>0.72020000000000006</v>
      </c>
      <c r="I374" s="31">
        <f t="shared" si="36"/>
        <v>-7.4550726977240647E-2</v>
      </c>
      <c r="J374" s="31">
        <f t="shared" si="37"/>
        <v>0.47028608956913887</v>
      </c>
      <c r="K374" s="31">
        <f t="shared" si="38"/>
        <v>-0.11027564542129478</v>
      </c>
      <c r="L374" s="31">
        <f t="shared" si="39"/>
        <v>0.45609538579272424</v>
      </c>
      <c r="M374" s="31">
        <f t="shared" si="40"/>
        <v>-0.11739534408503038</v>
      </c>
      <c r="N374" s="31">
        <v>0.05</v>
      </c>
      <c r="O374" s="31">
        <f t="shared" si="41"/>
        <v>2.0000000000000001E-4</v>
      </c>
    </row>
    <row r="375" spans="1:15" x14ac:dyDescent="0.25">
      <c r="A375" s="31">
        <v>221</v>
      </c>
      <c r="B375" s="31">
        <v>38</v>
      </c>
      <c r="C375" s="31">
        <v>59</v>
      </c>
      <c r="D375" s="31">
        <v>250</v>
      </c>
      <c r="E375" s="31">
        <v>8.5365853658536592E-2</v>
      </c>
      <c r="F375" s="31">
        <v>180.05</v>
      </c>
      <c r="G375" s="35">
        <v>0.39620851219228159</v>
      </c>
      <c r="H375" s="31">
        <f t="shared" si="35"/>
        <v>0.72020000000000006</v>
      </c>
      <c r="I375" s="31">
        <f t="shared" si="36"/>
        <v>-0.23710148276429249</v>
      </c>
      <c r="J375" s="31">
        <f t="shared" si="37"/>
        <v>0.40628903104138958</v>
      </c>
      <c r="K375" s="31">
        <f t="shared" si="38"/>
        <v>-0.35286344921813417</v>
      </c>
      <c r="L375" s="31">
        <f t="shared" si="39"/>
        <v>0.36209540686044905</v>
      </c>
      <c r="M375" s="31">
        <f t="shared" si="40"/>
        <v>-6.9486046704440252E-2</v>
      </c>
      <c r="N375" s="31">
        <v>0.5</v>
      </c>
      <c r="O375" s="31">
        <f t="shared" si="41"/>
        <v>2E-3</v>
      </c>
    </row>
    <row r="376" spans="1:15" x14ac:dyDescent="0.25">
      <c r="A376" s="31">
        <v>222</v>
      </c>
      <c r="B376" s="31">
        <v>39</v>
      </c>
      <c r="C376" s="31">
        <v>40</v>
      </c>
      <c r="D376" s="31">
        <v>250</v>
      </c>
      <c r="E376" s="31">
        <v>4.0650406504065045E-3</v>
      </c>
      <c r="F376" s="31">
        <v>174.45</v>
      </c>
      <c r="G376" s="35">
        <v>0.39601594244930727</v>
      </c>
      <c r="H376" s="31">
        <f t="shared" si="35"/>
        <v>0.69779999999999998</v>
      </c>
      <c r="I376" s="31">
        <f t="shared" si="36"/>
        <v>-5.7879329978994851E-2</v>
      </c>
      <c r="J376" s="31">
        <f t="shared" si="37"/>
        <v>0.47692237390153341</v>
      </c>
      <c r="K376" s="31">
        <f t="shared" si="38"/>
        <v>-8.3128384269745809E-2</v>
      </c>
      <c r="L376" s="31">
        <f t="shared" si="39"/>
        <v>0.46687472828293852</v>
      </c>
      <c r="M376" s="31">
        <f t="shared" si="40"/>
        <v>-0.13407829577444852</v>
      </c>
      <c r="N376" s="31">
        <v>0.05</v>
      </c>
      <c r="O376" s="31">
        <f t="shared" si="41"/>
        <v>2.0000000000000001E-4</v>
      </c>
    </row>
    <row r="377" spans="1:15" x14ac:dyDescent="0.25">
      <c r="A377" s="31">
        <v>222</v>
      </c>
      <c r="B377" s="31">
        <v>39</v>
      </c>
      <c r="C377" s="31">
        <v>59</v>
      </c>
      <c r="D377" s="31">
        <v>250</v>
      </c>
      <c r="E377" s="31">
        <v>8.1300813008130079E-2</v>
      </c>
      <c r="F377" s="31">
        <v>174.45</v>
      </c>
      <c r="G377" s="35">
        <v>0.39601594244930727</v>
      </c>
      <c r="H377" s="31">
        <f t="shared" si="35"/>
        <v>0.69779999999999998</v>
      </c>
      <c r="I377" s="31">
        <f t="shared" si="36"/>
        <v>-0.25448360893704575</v>
      </c>
      <c r="J377" s="31">
        <f t="shared" si="37"/>
        <v>0.39956098277017649</v>
      </c>
      <c r="K377" s="31">
        <f t="shared" si="38"/>
        <v>-0.36740081246044948</v>
      </c>
      <c r="L377" s="31">
        <f t="shared" si="39"/>
        <v>0.35666003282499392</v>
      </c>
      <c r="M377" s="31">
        <f t="shared" si="40"/>
        <v>-7.7846379047964764E-2</v>
      </c>
      <c r="N377" s="31">
        <v>0.4</v>
      </c>
      <c r="O377" s="31">
        <f t="shared" si="41"/>
        <v>1.6000000000000001E-3</v>
      </c>
    </row>
    <row r="378" spans="1:15" x14ac:dyDescent="0.25">
      <c r="A378" s="31">
        <v>223</v>
      </c>
      <c r="B378" s="31">
        <v>40</v>
      </c>
      <c r="C378" s="31">
        <v>59</v>
      </c>
      <c r="D378" s="31">
        <v>250</v>
      </c>
      <c r="E378" s="31">
        <v>7.7235772357723581E-2</v>
      </c>
      <c r="F378" s="31">
        <v>177.25</v>
      </c>
      <c r="G378" s="35">
        <v>0.38509048477107655</v>
      </c>
      <c r="H378" s="31">
        <f t="shared" si="35"/>
        <v>0.70899999999999996</v>
      </c>
      <c r="I378" s="31">
        <f t="shared" si="36"/>
        <v>-0.24405364228806428</v>
      </c>
      <c r="J378" s="31">
        <f t="shared" si="37"/>
        <v>0.40359463757046649</v>
      </c>
      <c r="K378" s="31">
        <f t="shared" si="38"/>
        <v>-0.35107538895293672</v>
      </c>
      <c r="L378" s="31">
        <f t="shared" si="39"/>
        <v>0.36276589551026012</v>
      </c>
      <c r="M378" s="31">
        <f t="shared" si="40"/>
        <v>-7.6617297472799384E-2</v>
      </c>
      <c r="N378" s="31">
        <v>0.25</v>
      </c>
      <c r="O378" s="31">
        <f t="shared" si="41"/>
        <v>1E-3</v>
      </c>
    </row>
    <row r="379" spans="1:15" x14ac:dyDescent="0.25">
      <c r="A379" s="31">
        <v>224</v>
      </c>
      <c r="B379" s="31">
        <v>41</v>
      </c>
      <c r="C379" s="31">
        <v>59</v>
      </c>
      <c r="D379" s="31">
        <v>250</v>
      </c>
      <c r="E379" s="31">
        <v>7.3170731707317069E-2</v>
      </c>
      <c r="F379" s="31">
        <v>171.95</v>
      </c>
      <c r="G379" s="35">
        <v>0.38383829026364241</v>
      </c>
      <c r="H379" s="31">
        <f t="shared" si="35"/>
        <v>0.68779999999999997</v>
      </c>
      <c r="I379" s="31">
        <f t="shared" si="36"/>
        <v>-0.25995022460726436</v>
      </c>
      <c r="J379" s="31">
        <f t="shared" si="37"/>
        <v>0.3974510844636287</v>
      </c>
      <c r="K379" s="31">
        <f t="shared" si="38"/>
        <v>-0.36377882389328142</v>
      </c>
      <c r="L379" s="31">
        <f t="shared" si="39"/>
        <v>0.3580115884429107</v>
      </c>
      <c r="M379" s="31">
        <f t="shared" si="40"/>
        <v>-8.4644732548826873E-2</v>
      </c>
      <c r="N379" s="31">
        <v>0.25</v>
      </c>
      <c r="O379" s="31">
        <f t="shared" si="41"/>
        <v>1E-3</v>
      </c>
    </row>
    <row r="380" spans="1:15" x14ac:dyDescent="0.25">
      <c r="A380" s="31">
        <v>225</v>
      </c>
      <c r="B380" s="31">
        <v>42</v>
      </c>
      <c r="C380" s="31">
        <v>59</v>
      </c>
      <c r="D380" s="31">
        <v>250</v>
      </c>
      <c r="E380" s="31">
        <v>6.910569105691057E-2</v>
      </c>
      <c r="F380" s="31">
        <v>175.45</v>
      </c>
      <c r="G380" s="35">
        <v>0.38545083985899786</v>
      </c>
      <c r="H380" s="31">
        <f t="shared" si="35"/>
        <v>0.70179999999999998</v>
      </c>
      <c r="I380" s="31">
        <f t="shared" si="36"/>
        <v>-0.23800167282297297</v>
      </c>
      <c r="J380" s="31">
        <f t="shared" si="37"/>
        <v>0.40593989837732869</v>
      </c>
      <c r="K380" s="31">
        <f t="shared" si="38"/>
        <v>-0.33932884052791851</v>
      </c>
      <c r="L380" s="31">
        <f t="shared" si="39"/>
        <v>0.36718100926416464</v>
      </c>
      <c r="M380" s="31">
        <f t="shared" si="40"/>
        <v>-8.2292388582955345E-2</v>
      </c>
      <c r="N380" s="31">
        <v>0.2</v>
      </c>
      <c r="O380" s="31">
        <f t="shared" si="41"/>
        <v>8.0000000000000004E-4</v>
      </c>
    </row>
    <row r="381" spans="1:15" x14ac:dyDescent="0.25">
      <c r="A381" s="31">
        <v>226</v>
      </c>
      <c r="B381" s="31">
        <v>43</v>
      </c>
      <c r="C381" s="31">
        <v>59</v>
      </c>
      <c r="D381" s="31">
        <v>250</v>
      </c>
      <c r="E381" s="31">
        <v>6.5040650406504072E-2</v>
      </c>
      <c r="F381" s="31">
        <v>175.75</v>
      </c>
      <c r="G381" s="35">
        <v>0.38648497438014717</v>
      </c>
      <c r="H381" s="31">
        <f t="shared" si="35"/>
        <v>0.70299999999999996</v>
      </c>
      <c r="I381" s="31">
        <f t="shared" si="36"/>
        <v>-0.22933251136264288</v>
      </c>
      <c r="J381" s="31">
        <f t="shared" si="37"/>
        <v>0.40930524316286609</v>
      </c>
      <c r="K381" s="31">
        <f t="shared" si="38"/>
        <v>-0.32789803920810801</v>
      </c>
      <c r="L381" s="31">
        <f t="shared" si="39"/>
        <v>0.37149437816745129</v>
      </c>
      <c r="M381" s="31">
        <f t="shared" si="40"/>
        <v>-8.3752792223956429E-2</v>
      </c>
      <c r="N381" s="31">
        <v>0.15</v>
      </c>
      <c r="O381" s="31">
        <f t="shared" si="41"/>
        <v>5.9999999999999995E-4</v>
      </c>
    </row>
    <row r="382" spans="1:15" x14ac:dyDescent="0.25">
      <c r="A382" s="31">
        <v>227</v>
      </c>
      <c r="B382" s="31">
        <v>44</v>
      </c>
      <c r="C382" s="31">
        <v>59</v>
      </c>
      <c r="D382" s="31">
        <v>250</v>
      </c>
      <c r="E382" s="31">
        <v>6.097560975609756E-2</v>
      </c>
      <c r="F382" s="31">
        <v>169.2</v>
      </c>
      <c r="G382" s="35">
        <v>0.38762533337808613</v>
      </c>
      <c r="H382" s="31">
        <f t="shared" si="35"/>
        <v>0.67679999999999996</v>
      </c>
      <c r="I382" s="31">
        <f t="shared" si="36"/>
        <v>-0.24576868269695412</v>
      </c>
      <c r="J382" s="31">
        <f t="shared" si="37"/>
        <v>0.40293065059488875</v>
      </c>
      <c r="K382" s="31">
        <f t="shared" si="38"/>
        <v>-0.34148593624412904</v>
      </c>
      <c r="L382" s="31">
        <f t="shared" si="39"/>
        <v>0.36636889526737215</v>
      </c>
      <c r="M382" s="31">
        <f t="shared" si="40"/>
        <v>-9.3665430944751438E-2</v>
      </c>
      <c r="N382" s="31">
        <v>0.1</v>
      </c>
      <c r="O382" s="31">
        <f t="shared" si="41"/>
        <v>4.0000000000000002E-4</v>
      </c>
    </row>
    <row r="383" spans="1:15" x14ac:dyDescent="0.25">
      <c r="A383" s="31">
        <v>228</v>
      </c>
      <c r="B383" s="31">
        <v>45</v>
      </c>
      <c r="C383" s="31">
        <v>59</v>
      </c>
      <c r="D383" s="31">
        <v>250</v>
      </c>
      <c r="E383" s="31">
        <v>5.6910569105691054E-2</v>
      </c>
      <c r="F383" s="31">
        <v>162.65</v>
      </c>
      <c r="G383" s="35">
        <v>0.38825357971635688</v>
      </c>
      <c r="H383" s="31">
        <f t="shared" si="35"/>
        <v>0.65060000000000007</v>
      </c>
      <c r="I383" s="31">
        <f t="shared" si="36"/>
        <v>-0.26148869078463044</v>
      </c>
      <c r="J383" s="31">
        <f t="shared" si="37"/>
        <v>0.39685783483612397</v>
      </c>
      <c r="K383" s="31">
        <f t="shared" si="38"/>
        <v>-0.3541102169809891</v>
      </c>
      <c r="L383" s="31">
        <f t="shared" si="39"/>
        <v>0.36162814275636546</v>
      </c>
      <c r="M383" s="31">
        <f t="shared" si="40"/>
        <v>-0.10343243541198316</v>
      </c>
      <c r="N383" s="31">
        <v>0.15</v>
      </c>
      <c r="O383" s="31">
        <f t="shared" si="41"/>
        <v>5.9999999999999995E-4</v>
      </c>
    </row>
    <row r="384" spans="1:15" x14ac:dyDescent="0.25">
      <c r="A384" s="31">
        <v>229</v>
      </c>
      <c r="B384" s="31">
        <v>46</v>
      </c>
      <c r="C384" s="31">
        <v>59</v>
      </c>
      <c r="D384" s="31">
        <v>250</v>
      </c>
      <c r="E384" s="31">
        <v>5.2845528455284556E-2</v>
      </c>
      <c r="F384" s="31">
        <v>162.4</v>
      </c>
      <c r="G384" s="35">
        <v>0.38726935827883313</v>
      </c>
      <c r="H384" s="31">
        <f t="shared" si="35"/>
        <v>0.64960000000000007</v>
      </c>
      <c r="I384" s="31">
        <f t="shared" si="36"/>
        <v>-0.25372411535448525</v>
      </c>
      <c r="J384" s="31">
        <f t="shared" si="37"/>
        <v>0.39985435110365875</v>
      </c>
      <c r="K384" s="31">
        <f t="shared" si="38"/>
        <v>-0.34275019690334069</v>
      </c>
      <c r="L384" s="31">
        <f t="shared" si="39"/>
        <v>0.3658931979360448</v>
      </c>
      <c r="M384" s="31">
        <f t="shared" si="40"/>
        <v>-0.10614781145910807</v>
      </c>
      <c r="N384" s="31">
        <v>0.15</v>
      </c>
      <c r="O384" s="31">
        <f t="shared" si="41"/>
        <v>5.9999999999999995E-4</v>
      </c>
    </row>
    <row r="385" spans="1:15" x14ac:dyDescent="0.25">
      <c r="A385" s="31">
        <v>230</v>
      </c>
      <c r="B385" s="31">
        <v>47</v>
      </c>
      <c r="C385" s="31">
        <v>59</v>
      </c>
      <c r="D385" s="31">
        <v>250</v>
      </c>
      <c r="E385" s="31">
        <v>4.878048780487805E-2</v>
      </c>
      <c r="F385" s="31">
        <v>157.1</v>
      </c>
      <c r="G385" s="35">
        <v>0.39018531201856316</v>
      </c>
      <c r="H385" s="31">
        <f t="shared" si="35"/>
        <v>0.62839999999999996</v>
      </c>
      <c r="I385" s="31">
        <f t="shared" si="36"/>
        <v>-0.26087109719243129</v>
      </c>
      <c r="J385" s="31">
        <f t="shared" si="37"/>
        <v>0.39709595718364665</v>
      </c>
      <c r="K385" s="31">
        <f t="shared" si="38"/>
        <v>-0.34704861610883148</v>
      </c>
      <c r="L385" s="31">
        <f t="shared" si="39"/>
        <v>0.36427739773142986</v>
      </c>
      <c r="M385" s="31">
        <f t="shared" si="40"/>
        <v>-0.11474229823722631</v>
      </c>
      <c r="N385" s="31">
        <v>0.15</v>
      </c>
      <c r="O385" s="31">
        <f t="shared" si="41"/>
        <v>5.9999999999999995E-4</v>
      </c>
    </row>
    <row r="386" spans="1:15" x14ac:dyDescent="0.25">
      <c r="A386" s="31">
        <v>232</v>
      </c>
      <c r="B386" s="31">
        <v>49</v>
      </c>
      <c r="C386" s="31">
        <v>59</v>
      </c>
      <c r="D386" s="31">
        <v>250</v>
      </c>
      <c r="E386" s="31">
        <v>4.065040650406504E-2</v>
      </c>
      <c r="F386" s="31">
        <v>164.1</v>
      </c>
      <c r="G386" s="35">
        <v>0.38894654330137907</v>
      </c>
      <c r="H386" s="31">
        <f t="shared" si="35"/>
        <v>0.65639999999999998</v>
      </c>
      <c r="I386" s="31">
        <f t="shared" si="36"/>
        <v>-0.21663340897076019</v>
      </c>
      <c r="J386" s="31">
        <f t="shared" si="37"/>
        <v>0.41424702367760491</v>
      </c>
      <c r="K386" s="31">
        <f t="shared" si="38"/>
        <v>-0.29505260085862134</v>
      </c>
      <c r="L386" s="31">
        <f t="shared" si="39"/>
        <v>0.38397684881943345</v>
      </c>
      <c r="M386" s="31">
        <f t="shared" si="40"/>
        <v>-0.1120651024774536</v>
      </c>
      <c r="N386" s="31">
        <v>0.1</v>
      </c>
      <c r="O386" s="31">
        <f t="shared" si="41"/>
        <v>4.0000000000000002E-4</v>
      </c>
    </row>
    <row r="387" spans="1:15" x14ac:dyDescent="0.25">
      <c r="A387" s="31">
        <v>233</v>
      </c>
      <c r="B387" s="31">
        <v>50</v>
      </c>
      <c r="C387" s="31">
        <v>59</v>
      </c>
      <c r="D387" s="31">
        <v>250</v>
      </c>
      <c r="E387" s="31">
        <v>3.6585365853658534E-2</v>
      </c>
      <c r="F387" s="31">
        <v>166.85</v>
      </c>
      <c r="G387" s="35">
        <v>0.38736026079464958</v>
      </c>
      <c r="H387" s="31">
        <f t="shared" ref="H387:H394" si="42">F387/D387</f>
        <v>0.66739999999999999</v>
      </c>
      <c r="I387" s="31">
        <f t="shared" ref="I387:I394" si="43">(LN(H387)+(G387^2/2)*E387)/G387*(E387^0.5)</f>
        <v>-0.19831473185218512</v>
      </c>
      <c r="J387" s="31">
        <f t="shared" ref="J387:J394" si="44">NORMSDIST(I387)</f>
        <v>0.42139941311910228</v>
      </c>
      <c r="K387" s="31">
        <f t="shared" ref="K387:K394" si="45">I387-(G387*E387^0.5)</f>
        <v>-0.27240629640682817</v>
      </c>
      <c r="L387" s="31">
        <f t="shared" ref="L387:L394" si="46">NORMSDIST(K387)</f>
        <v>0.3926548159351444</v>
      </c>
      <c r="M387" s="31">
        <f t="shared" ref="M387:M394" si="47">(H387*J387)-L387</f>
        <v>-0.11141284761945552</v>
      </c>
      <c r="N387" s="31">
        <v>0.1</v>
      </c>
      <c r="O387" s="31">
        <f t="shared" ref="O387:O394" si="48">N387/D387</f>
        <v>4.0000000000000002E-4</v>
      </c>
    </row>
    <row r="388" spans="1:15" x14ac:dyDescent="0.25">
      <c r="A388" s="31">
        <v>234</v>
      </c>
      <c r="B388" s="31">
        <v>51</v>
      </c>
      <c r="C388" s="31">
        <v>59</v>
      </c>
      <c r="D388" s="31">
        <v>250</v>
      </c>
      <c r="E388" s="31">
        <v>3.2520325203252036E-2</v>
      </c>
      <c r="F388" s="31">
        <v>166.95</v>
      </c>
      <c r="G388" s="35">
        <v>0.38666941067377708</v>
      </c>
      <c r="H388" s="31">
        <f t="shared" si="42"/>
        <v>0.66779999999999995</v>
      </c>
      <c r="I388" s="31">
        <f t="shared" si="43"/>
        <v>-0.18717383447946387</v>
      </c>
      <c r="J388" s="31">
        <f t="shared" si="44"/>
        <v>0.42576216966680869</v>
      </c>
      <c r="K388" s="31">
        <f t="shared" si="45"/>
        <v>-0.25690344773132306</v>
      </c>
      <c r="L388" s="31">
        <f t="shared" si="46"/>
        <v>0.39862665449246326</v>
      </c>
      <c r="M388" s="31">
        <f t="shared" si="47"/>
        <v>-0.11430267758896845</v>
      </c>
      <c r="N388" s="31">
        <v>0.1</v>
      </c>
      <c r="O388" s="31">
        <f t="shared" si="48"/>
        <v>4.0000000000000002E-4</v>
      </c>
    </row>
    <row r="389" spans="1:15" x14ac:dyDescent="0.25">
      <c r="A389" s="31">
        <v>235</v>
      </c>
      <c r="B389" s="31">
        <v>52</v>
      </c>
      <c r="C389" s="31">
        <v>59</v>
      </c>
      <c r="D389" s="31">
        <v>250</v>
      </c>
      <c r="E389" s="31">
        <v>2.8455284552845527E-2</v>
      </c>
      <c r="F389" s="31">
        <v>173.95</v>
      </c>
      <c r="G389" s="35">
        <v>0.39122649254174124</v>
      </c>
      <c r="H389" s="31">
        <f t="shared" si="42"/>
        <v>0.69579999999999997</v>
      </c>
      <c r="I389" s="31">
        <f t="shared" si="43"/>
        <v>-0.15544508064202744</v>
      </c>
      <c r="J389" s="31">
        <f t="shared" si="44"/>
        <v>0.438235223421164</v>
      </c>
      <c r="K389" s="31">
        <f t="shared" si="45"/>
        <v>-0.22143988147400206</v>
      </c>
      <c r="L389" s="31">
        <f t="shared" si="46"/>
        <v>0.4123749710846743</v>
      </c>
      <c r="M389" s="31">
        <f t="shared" si="47"/>
        <v>-0.10745090262822843</v>
      </c>
      <c r="N389" s="31">
        <v>0.1</v>
      </c>
      <c r="O389" s="31">
        <f t="shared" si="48"/>
        <v>4.0000000000000002E-4</v>
      </c>
    </row>
    <row r="390" spans="1:15" x14ac:dyDescent="0.25">
      <c r="A390" s="31">
        <v>236</v>
      </c>
      <c r="B390" s="31">
        <v>53</v>
      </c>
      <c r="C390" s="31">
        <v>59</v>
      </c>
      <c r="D390" s="31">
        <v>250</v>
      </c>
      <c r="E390" s="31">
        <v>2.4390243902439025E-2</v>
      </c>
      <c r="F390" s="31">
        <v>174.75</v>
      </c>
      <c r="G390" s="35">
        <v>0.39240894870612192</v>
      </c>
      <c r="H390" s="31">
        <f t="shared" si="42"/>
        <v>0.69899999999999995</v>
      </c>
      <c r="I390" s="31">
        <f t="shared" si="43"/>
        <v>-0.14177367737243199</v>
      </c>
      <c r="J390" s="31">
        <f t="shared" si="44"/>
        <v>0.44362938821695369</v>
      </c>
      <c r="K390" s="31">
        <f t="shared" si="45"/>
        <v>-0.20305765909062012</v>
      </c>
      <c r="L390" s="31">
        <f t="shared" si="46"/>
        <v>0.41954498269731821</v>
      </c>
      <c r="M390" s="31">
        <f t="shared" si="47"/>
        <v>-0.10944804033366762</v>
      </c>
      <c r="N390" s="31">
        <v>0.1</v>
      </c>
      <c r="O390" s="31">
        <f t="shared" si="48"/>
        <v>4.0000000000000002E-4</v>
      </c>
    </row>
    <row r="391" spans="1:15" x14ac:dyDescent="0.25">
      <c r="A391" s="31">
        <v>238</v>
      </c>
      <c r="B391" s="31">
        <v>55</v>
      </c>
      <c r="C391" s="31">
        <v>59</v>
      </c>
      <c r="D391" s="31">
        <v>250</v>
      </c>
      <c r="E391" s="31">
        <v>1.6260162601626018E-2</v>
      </c>
      <c r="F391" s="31">
        <v>176.4</v>
      </c>
      <c r="G391" s="35">
        <v>0.39761113086965438</v>
      </c>
      <c r="H391" s="31">
        <f t="shared" si="42"/>
        <v>0.7056</v>
      </c>
      <c r="I391" s="31">
        <f t="shared" si="43"/>
        <v>-0.11141932927583684</v>
      </c>
      <c r="J391" s="31">
        <f t="shared" si="44"/>
        <v>0.45564191647390612</v>
      </c>
      <c r="K391" s="31">
        <f t="shared" si="45"/>
        <v>-0.16212084885529104</v>
      </c>
      <c r="L391" s="31">
        <f t="shared" si="46"/>
        <v>0.43560534418441943</v>
      </c>
      <c r="M391" s="31">
        <f t="shared" si="47"/>
        <v>-0.11410440792043125</v>
      </c>
      <c r="N391" s="31">
        <v>0.05</v>
      </c>
      <c r="O391" s="31">
        <f t="shared" si="48"/>
        <v>2.0000000000000001E-4</v>
      </c>
    </row>
    <row r="392" spans="1:15" x14ac:dyDescent="0.25">
      <c r="A392" s="31">
        <v>239</v>
      </c>
      <c r="B392" s="31">
        <v>56</v>
      </c>
      <c r="C392" s="31">
        <v>59</v>
      </c>
      <c r="D392" s="31">
        <v>250</v>
      </c>
      <c r="E392" s="31">
        <v>1.2195121951219513E-2</v>
      </c>
      <c r="F392" s="31">
        <v>176.25</v>
      </c>
      <c r="G392" s="35">
        <v>0.39774958946143479</v>
      </c>
      <c r="H392" s="31">
        <f t="shared" si="42"/>
        <v>0.70499999999999996</v>
      </c>
      <c r="I392" s="31">
        <f t="shared" si="43"/>
        <v>-9.6783597907817653E-2</v>
      </c>
      <c r="J392" s="31">
        <f t="shared" si="44"/>
        <v>0.46144912487578094</v>
      </c>
      <c r="K392" s="31">
        <f t="shared" si="45"/>
        <v>-0.1407076920676876</v>
      </c>
      <c r="L392" s="31">
        <f t="shared" si="46"/>
        <v>0.44405043408336597</v>
      </c>
      <c r="M392" s="31">
        <f t="shared" si="47"/>
        <v>-0.11872880104594041</v>
      </c>
      <c r="N392" s="31">
        <v>0.05</v>
      </c>
      <c r="O392" s="31">
        <f t="shared" si="48"/>
        <v>2.0000000000000001E-4</v>
      </c>
    </row>
    <row r="393" spans="1:15" x14ac:dyDescent="0.25">
      <c r="A393" s="31">
        <v>240</v>
      </c>
      <c r="B393" s="31">
        <v>57</v>
      </c>
      <c r="C393" s="31">
        <v>59</v>
      </c>
      <c r="D393" s="31">
        <v>250</v>
      </c>
      <c r="E393" s="31">
        <v>8.130081300813009E-3</v>
      </c>
      <c r="F393" s="31">
        <v>172.5</v>
      </c>
      <c r="G393" s="35">
        <v>0.39635136485074246</v>
      </c>
      <c r="H393" s="31">
        <f t="shared" si="42"/>
        <v>0.69</v>
      </c>
      <c r="I393" s="31">
        <f t="shared" si="43"/>
        <v>-8.426892949322741E-2</v>
      </c>
      <c r="J393" s="31">
        <f t="shared" si="44"/>
        <v>0.46642130759129191</v>
      </c>
      <c r="K393" s="31">
        <f t="shared" si="45"/>
        <v>-0.12000672852771813</v>
      </c>
      <c r="L393" s="31">
        <f t="shared" si="46"/>
        <v>0.45223890894380842</v>
      </c>
      <c r="M393" s="31">
        <f t="shared" si="47"/>
        <v>-0.13040820670581704</v>
      </c>
      <c r="N393" s="31">
        <v>0.05</v>
      </c>
      <c r="O393" s="31">
        <f t="shared" si="48"/>
        <v>2.0000000000000001E-4</v>
      </c>
    </row>
    <row r="394" spans="1:15" x14ac:dyDescent="0.25">
      <c r="A394" s="31">
        <v>241</v>
      </c>
      <c r="B394" s="31">
        <v>58</v>
      </c>
      <c r="C394" s="31">
        <v>59</v>
      </c>
      <c r="D394" s="31">
        <v>250</v>
      </c>
      <c r="E394" s="31">
        <v>4.0650406504065045E-3</v>
      </c>
      <c r="F394" s="31">
        <v>170.9</v>
      </c>
      <c r="G394" s="35">
        <v>0.39708684503280117</v>
      </c>
      <c r="H394" s="31">
        <f t="shared" si="42"/>
        <v>0.68359999999999999</v>
      </c>
      <c r="I394" s="31">
        <f t="shared" si="43"/>
        <v>-6.1024076808045266E-2</v>
      </c>
      <c r="J394" s="31">
        <f t="shared" si="44"/>
        <v>0.4756700171328726</v>
      </c>
      <c r="K394" s="31">
        <f t="shared" si="45"/>
        <v>-8.6341409353715731E-2</v>
      </c>
      <c r="L394" s="31">
        <f t="shared" si="46"/>
        <v>0.46559751072944444</v>
      </c>
      <c r="M394" s="31">
        <f t="shared" si="47"/>
        <v>-0.14042948701741276</v>
      </c>
      <c r="N394" s="31">
        <v>0.05</v>
      </c>
      <c r="O394" s="31">
        <f t="shared" si="48"/>
        <v>2.0000000000000001E-4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4"/>
  <sheetViews>
    <sheetView workbookViewId="0">
      <selection activeCell="E5" sqref="E5"/>
    </sheetView>
  </sheetViews>
  <sheetFormatPr defaultRowHeight="15" x14ac:dyDescent="0.25"/>
  <sheetData>
    <row r="1" spans="1:15" x14ac:dyDescent="0.25">
      <c r="A1" s="31" t="s">
        <v>14</v>
      </c>
      <c r="B1" s="31" t="s">
        <v>15</v>
      </c>
      <c r="C1" s="31" t="s">
        <v>16</v>
      </c>
      <c r="D1" s="31" t="s">
        <v>0</v>
      </c>
      <c r="E1" s="31" t="s">
        <v>1</v>
      </c>
      <c r="F1" s="31" t="s">
        <v>6</v>
      </c>
      <c r="G1" s="31" t="s">
        <v>2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4</v>
      </c>
      <c r="N1" s="31" t="s">
        <v>5</v>
      </c>
      <c r="O1" s="31" t="s">
        <v>50</v>
      </c>
    </row>
    <row r="2" spans="1:15" x14ac:dyDescent="0.25">
      <c r="A2" s="35">
        <v>1</v>
      </c>
      <c r="B2" s="35">
        <v>1</v>
      </c>
      <c r="C2" s="35">
        <v>19</v>
      </c>
      <c r="D2" s="35">
        <v>310</v>
      </c>
      <c r="E2" s="35">
        <v>7.3170731707317069E-2</v>
      </c>
      <c r="F2" s="35">
        <v>307.10000000000002</v>
      </c>
      <c r="G2" s="35">
        <v>0.42872873063278027</v>
      </c>
      <c r="H2" s="35">
        <f>F2/D2</f>
        <v>0.99064516129032265</v>
      </c>
      <c r="I2" s="35">
        <f>(LN(H2)+(G2^2/2)*E2)/G2*(E2^0.5)</f>
        <v>-1.6872365446880949E-3</v>
      </c>
      <c r="J2" s="35">
        <f>NORMSDIST(I2)</f>
        <v>0.49932689032464994</v>
      </c>
      <c r="K2" s="35">
        <f>I2-(G2*E2^0.5)</f>
        <v>-0.11765873992101539</v>
      </c>
      <c r="L2" s="35">
        <f>NORMSDIST(K2)</f>
        <v>0.45316903019898819</v>
      </c>
      <c r="M2" s="35">
        <f>(H2*J2)-L2</f>
        <v>4.148673760326993E-2</v>
      </c>
      <c r="N2" s="35">
        <v>8.85</v>
      </c>
      <c r="O2" s="35">
        <f>N2/D2</f>
        <v>2.8548387096774191E-2</v>
      </c>
    </row>
    <row r="3" spans="1:15" x14ac:dyDescent="0.25">
      <c r="A3" s="35">
        <v>1</v>
      </c>
      <c r="B3" s="35">
        <v>1</v>
      </c>
      <c r="C3" s="35">
        <v>37</v>
      </c>
      <c r="D3" s="35">
        <v>310</v>
      </c>
      <c r="E3" s="35">
        <v>0.14634146341463414</v>
      </c>
      <c r="F3" s="35">
        <v>307.10000000000002</v>
      </c>
      <c r="G3" s="35">
        <v>0.42872873063278027</v>
      </c>
      <c r="H3" s="35">
        <f t="shared" ref="H3:H66" si="0">F3/D3</f>
        <v>0.99064516129032265</v>
      </c>
      <c r="I3" s="35">
        <f t="shared" ref="I3:I66" si="1">(LN(H3)+(G3^2/2)*E3)/G3*(E3^0.5)</f>
        <v>3.614197180580305E-3</v>
      </c>
      <c r="J3" s="35">
        <f t="shared" ref="J3:J66" si="2">NORMSDIST(I3)</f>
        <v>0.50144185292602539</v>
      </c>
      <c r="K3" s="35">
        <f t="shared" ref="K3:K66" si="3">I3-(G3*E3^0.5)</f>
        <v>-0.16039427574301893</v>
      </c>
      <c r="L3" s="35">
        <f t="shared" ref="L3:L66" si="4">NORMSDIST(K3)</f>
        <v>0.4362852492698312</v>
      </c>
      <c r="M3" s="35">
        <f t="shared" ref="M3:M66" si="5">(H3*J3)-L3</f>
        <v>6.0465695999789459E-2</v>
      </c>
      <c r="N3" s="35">
        <v>15.95</v>
      </c>
      <c r="O3" s="35">
        <f t="shared" ref="O3:O66" si="6">N3/D3</f>
        <v>5.1451612903225807E-2</v>
      </c>
    </row>
    <row r="4" spans="1:15" x14ac:dyDescent="0.25">
      <c r="A4" s="35">
        <v>2</v>
      </c>
      <c r="B4" s="35">
        <v>2</v>
      </c>
      <c r="C4" s="35">
        <v>19</v>
      </c>
      <c r="D4" s="35">
        <v>310</v>
      </c>
      <c r="E4" s="35">
        <v>6.910569105691057E-2</v>
      </c>
      <c r="F4" s="35">
        <v>303.25</v>
      </c>
      <c r="G4" s="35">
        <v>0.42882408538083999</v>
      </c>
      <c r="H4" s="35">
        <f t="shared" si="0"/>
        <v>0.97822580645161294</v>
      </c>
      <c r="I4" s="35">
        <f t="shared" si="1"/>
        <v>-9.6004664443600663E-3</v>
      </c>
      <c r="J4" s="35">
        <f t="shared" si="2"/>
        <v>0.49617002685796424</v>
      </c>
      <c r="K4" s="35">
        <f t="shared" si="3"/>
        <v>-0.12232957615702618</v>
      </c>
      <c r="L4" s="35">
        <f t="shared" si="4"/>
        <v>0.45131900475398679</v>
      </c>
      <c r="M4" s="35">
        <f t="shared" si="5"/>
        <v>3.4047319906263751E-2</v>
      </c>
      <c r="N4" s="35">
        <v>7.1</v>
      </c>
      <c r="O4" s="35">
        <f t="shared" si="6"/>
        <v>2.2903225806451613E-2</v>
      </c>
    </row>
    <row r="5" spans="1:15" x14ac:dyDescent="0.25">
      <c r="A5" s="35">
        <v>2</v>
      </c>
      <c r="B5" s="35">
        <v>2</v>
      </c>
      <c r="C5" s="35">
        <v>37</v>
      </c>
      <c r="D5" s="35">
        <v>310</v>
      </c>
      <c r="E5" s="35">
        <v>0.14227642276422764</v>
      </c>
      <c r="F5" s="35">
        <v>303.25</v>
      </c>
      <c r="G5" s="35">
        <v>0.42882408538083999</v>
      </c>
      <c r="H5" s="35">
        <f t="shared" si="0"/>
        <v>0.97822580645161294</v>
      </c>
      <c r="I5" s="35">
        <f t="shared" si="1"/>
        <v>-7.8576250066482081E-3</v>
      </c>
      <c r="J5" s="35">
        <f t="shared" si="2"/>
        <v>0.4968652934186587</v>
      </c>
      <c r="K5" s="35">
        <f t="shared" si="3"/>
        <v>-0.16960812753907259</v>
      </c>
      <c r="L5" s="35">
        <f t="shared" si="4"/>
        <v>0.4326591651567433</v>
      </c>
      <c r="M5" s="35">
        <f t="shared" si="5"/>
        <v>5.3387287195541422E-2</v>
      </c>
      <c r="N5" s="35">
        <v>14.45</v>
      </c>
      <c r="O5" s="35">
        <f t="shared" si="6"/>
        <v>4.6612903225806447E-2</v>
      </c>
    </row>
    <row r="6" spans="1:15" x14ac:dyDescent="0.25">
      <c r="A6" s="35">
        <v>3</v>
      </c>
      <c r="B6" s="35">
        <v>3</v>
      </c>
      <c r="C6" s="35">
        <v>19</v>
      </c>
      <c r="D6" s="35">
        <v>310</v>
      </c>
      <c r="E6" s="35">
        <v>6.5040650406504072E-2</v>
      </c>
      <c r="F6" s="35">
        <v>302.85000000000002</v>
      </c>
      <c r="G6" s="35">
        <v>0.42915957387263265</v>
      </c>
      <c r="H6" s="35">
        <f t="shared" si="0"/>
        <v>0.97693548387096785</v>
      </c>
      <c r="I6" s="35">
        <f t="shared" si="1"/>
        <v>-1.0307453415505586E-2</v>
      </c>
      <c r="J6" s="35">
        <f t="shared" si="2"/>
        <v>0.49588799384180238</v>
      </c>
      <c r="K6" s="35">
        <f t="shared" si="3"/>
        <v>-0.11975631361125601</v>
      </c>
      <c r="L6" s="35">
        <f t="shared" si="4"/>
        <v>0.45233809474616676</v>
      </c>
      <c r="M6" s="35">
        <f t="shared" si="5"/>
        <v>3.2112482463477976E-2</v>
      </c>
      <c r="N6" s="35">
        <v>6.8</v>
      </c>
      <c r="O6" s="35">
        <f t="shared" si="6"/>
        <v>2.1935483870967741E-2</v>
      </c>
    </row>
    <row r="7" spans="1:15" x14ac:dyDescent="0.25">
      <c r="A7" s="35">
        <v>3</v>
      </c>
      <c r="B7" s="35">
        <v>3</v>
      </c>
      <c r="C7" s="35">
        <v>37</v>
      </c>
      <c r="D7" s="35">
        <v>310</v>
      </c>
      <c r="E7" s="35">
        <v>0.13821138211382114</v>
      </c>
      <c r="F7" s="35">
        <v>302.85000000000002</v>
      </c>
      <c r="G7" s="35">
        <v>0.42915957387263265</v>
      </c>
      <c r="H7" s="35">
        <f t="shared" si="0"/>
        <v>0.97693548387096785</v>
      </c>
      <c r="I7" s="35">
        <f t="shared" si="1"/>
        <v>-9.1884530967710123E-3</v>
      </c>
      <c r="J7" s="35">
        <f t="shared" si="2"/>
        <v>0.4963343891481159</v>
      </c>
      <c r="K7" s="35">
        <f t="shared" si="3"/>
        <v>-0.16873621278353834</v>
      </c>
      <c r="L7" s="35">
        <f t="shared" si="4"/>
        <v>0.43300206674324015</v>
      </c>
      <c r="M7" s="35">
        <f t="shared" si="5"/>
        <v>5.1884609880975707E-2</v>
      </c>
      <c r="N7" s="35">
        <v>14.3</v>
      </c>
      <c r="O7" s="35">
        <f t="shared" si="6"/>
        <v>4.6129032258064522E-2</v>
      </c>
    </row>
    <row r="8" spans="1:15" x14ac:dyDescent="0.25">
      <c r="A8" s="35">
        <v>4</v>
      </c>
      <c r="B8" s="35">
        <v>4</v>
      </c>
      <c r="C8" s="35">
        <v>19</v>
      </c>
      <c r="D8" s="35">
        <v>310</v>
      </c>
      <c r="E8" s="35">
        <v>6.097560975609756E-2</v>
      </c>
      <c r="F8" s="35">
        <v>308.5</v>
      </c>
      <c r="G8" s="35">
        <v>0.4281240605290304</v>
      </c>
      <c r="H8" s="35">
        <f t="shared" si="0"/>
        <v>0.99516129032258061</v>
      </c>
      <c r="I8" s="35">
        <f t="shared" si="1"/>
        <v>4.2546700689935241E-4</v>
      </c>
      <c r="J8" s="35">
        <f t="shared" si="2"/>
        <v>0.50016973677284704</v>
      </c>
      <c r="K8" s="35">
        <f t="shared" si="3"/>
        <v>-0.10529223439868156</v>
      </c>
      <c r="L8" s="35">
        <f t="shared" si="4"/>
        <v>0.45807196238815739</v>
      </c>
      <c r="M8" s="35">
        <f t="shared" si="5"/>
        <v>3.9677598239014567E-2</v>
      </c>
      <c r="N8" s="35">
        <v>9.85</v>
      </c>
      <c r="O8" s="35">
        <f t="shared" si="6"/>
        <v>3.1774193548387099E-2</v>
      </c>
    </row>
    <row r="9" spans="1:15" x14ac:dyDescent="0.25">
      <c r="A9" s="35">
        <v>4</v>
      </c>
      <c r="B9" s="35">
        <v>4</v>
      </c>
      <c r="C9" s="35">
        <v>37</v>
      </c>
      <c r="D9" s="35">
        <v>310</v>
      </c>
      <c r="E9" s="35">
        <v>0.13414634146341464</v>
      </c>
      <c r="F9" s="35">
        <v>308.5</v>
      </c>
      <c r="G9" s="35">
        <v>0.4281240605290304</v>
      </c>
      <c r="H9" s="35">
        <f t="shared" si="0"/>
        <v>0.99516129032258061</v>
      </c>
      <c r="I9" s="35">
        <f t="shared" si="1"/>
        <v>6.3678265586481495E-3</v>
      </c>
      <c r="J9" s="35">
        <f t="shared" si="2"/>
        <v>0.50254037808010676</v>
      </c>
      <c r="K9" s="35">
        <f t="shared" si="3"/>
        <v>-0.15043686488601191</v>
      </c>
      <c r="L9" s="35">
        <f t="shared" si="4"/>
        <v>0.44020997911369042</v>
      </c>
      <c r="M9" s="35">
        <f t="shared" si="5"/>
        <v>5.9898751975706155E-2</v>
      </c>
      <c r="N9" s="35">
        <v>16.5</v>
      </c>
      <c r="O9" s="35">
        <f t="shared" si="6"/>
        <v>5.32258064516129E-2</v>
      </c>
    </row>
    <row r="10" spans="1:15" x14ac:dyDescent="0.25">
      <c r="A10" s="35">
        <v>5</v>
      </c>
      <c r="B10" s="35">
        <v>5</v>
      </c>
      <c r="C10" s="35">
        <v>19</v>
      </c>
      <c r="D10" s="35">
        <v>310</v>
      </c>
      <c r="E10" s="35">
        <v>5.6910569105691054E-2</v>
      </c>
      <c r="F10" s="35">
        <v>306.35000000000002</v>
      </c>
      <c r="G10" s="35">
        <v>0.42882177082612133</v>
      </c>
      <c r="H10" s="35">
        <f t="shared" si="0"/>
        <v>0.98822580645161295</v>
      </c>
      <c r="I10" s="35">
        <f t="shared" si="1"/>
        <v>-3.6780502261335273E-3</v>
      </c>
      <c r="J10" s="35">
        <f t="shared" si="2"/>
        <v>0.49853267356370112</v>
      </c>
      <c r="K10" s="35">
        <f t="shared" si="3"/>
        <v>-0.10597749820329587</v>
      </c>
      <c r="L10" s="35">
        <f t="shared" si="4"/>
        <v>0.45780010273140748</v>
      </c>
      <c r="M10" s="35">
        <f t="shared" si="5"/>
        <v>3.4862750643559759E-2</v>
      </c>
      <c r="N10" s="35">
        <v>8</v>
      </c>
      <c r="O10" s="35">
        <f t="shared" si="6"/>
        <v>2.5806451612903226E-2</v>
      </c>
    </row>
    <row r="11" spans="1:15" x14ac:dyDescent="0.25">
      <c r="A11" s="35">
        <v>5</v>
      </c>
      <c r="B11" s="35">
        <v>5</v>
      </c>
      <c r="C11" s="35">
        <v>37</v>
      </c>
      <c r="D11" s="35">
        <v>310</v>
      </c>
      <c r="E11" s="35">
        <v>0.13008130081300814</v>
      </c>
      <c r="F11" s="35">
        <v>306.35000000000002</v>
      </c>
      <c r="G11" s="35">
        <v>0.42882177082612133</v>
      </c>
      <c r="H11" s="35">
        <f t="shared" si="0"/>
        <v>0.98822580645161295</v>
      </c>
      <c r="I11" s="35">
        <f t="shared" si="1"/>
        <v>9.7684925212821174E-5</v>
      </c>
      <c r="J11" s="35">
        <f t="shared" si="2"/>
        <v>0.50003897064676328</v>
      </c>
      <c r="K11" s="35">
        <f t="shared" si="3"/>
        <v>-0.15456454285007926</v>
      </c>
      <c r="L11" s="35">
        <f t="shared" si="4"/>
        <v>0.43858231235391443</v>
      </c>
      <c r="M11" s="35">
        <f t="shared" si="5"/>
        <v>5.5569102670717629E-2</v>
      </c>
      <c r="N11" s="35">
        <v>16.149999999999999</v>
      </c>
      <c r="O11" s="35">
        <f t="shared" si="6"/>
        <v>5.2096774193548384E-2</v>
      </c>
    </row>
    <row r="12" spans="1:15" x14ac:dyDescent="0.25">
      <c r="A12" s="35">
        <v>6</v>
      </c>
      <c r="B12" s="35">
        <v>6</v>
      </c>
      <c r="C12" s="35">
        <v>19</v>
      </c>
      <c r="D12" s="35">
        <v>310</v>
      </c>
      <c r="E12" s="35">
        <v>5.2845528455284556E-2</v>
      </c>
      <c r="F12" s="35">
        <v>305.8</v>
      </c>
      <c r="G12" s="35">
        <v>0.42815716335626008</v>
      </c>
      <c r="H12" s="35">
        <f t="shared" si="0"/>
        <v>0.98645161290322581</v>
      </c>
      <c r="I12" s="35">
        <f t="shared" si="1"/>
        <v>-4.7233095610439554E-3</v>
      </c>
      <c r="J12" s="35">
        <f t="shared" si="2"/>
        <v>0.49811567911910209</v>
      </c>
      <c r="K12" s="35">
        <f t="shared" si="3"/>
        <v>-0.10314874324391424</v>
      </c>
      <c r="L12" s="35">
        <f t="shared" si="4"/>
        <v>0.45892245989615027</v>
      </c>
      <c r="M12" s="35">
        <f t="shared" si="5"/>
        <v>3.244455518327366E-2</v>
      </c>
      <c r="N12" s="35">
        <v>7.4</v>
      </c>
      <c r="O12" s="35">
        <f t="shared" si="6"/>
        <v>2.3870967741935485E-2</v>
      </c>
    </row>
    <row r="13" spans="1:15" x14ac:dyDescent="0.25">
      <c r="A13" s="35">
        <v>6</v>
      </c>
      <c r="B13" s="35">
        <v>6</v>
      </c>
      <c r="C13" s="35">
        <v>37</v>
      </c>
      <c r="D13" s="35">
        <v>310</v>
      </c>
      <c r="E13" s="35">
        <v>0.12601626016260162</v>
      </c>
      <c r="F13" s="35">
        <v>305.8</v>
      </c>
      <c r="G13" s="35">
        <v>0.42815716335626008</v>
      </c>
      <c r="H13" s="35">
        <f t="shared" si="0"/>
        <v>0.98645161290322581</v>
      </c>
      <c r="I13" s="35">
        <f t="shared" si="1"/>
        <v>-1.7332001840862227E-3</v>
      </c>
      <c r="J13" s="35">
        <f t="shared" si="2"/>
        <v>0.49930855351235071</v>
      </c>
      <c r="K13" s="35">
        <f t="shared" si="3"/>
        <v>-0.15372372262785672</v>
      </c>
      <c r="L13" s="35">
        <f t="shared" si="4"/>
        <v>0.4389137895780032</v>
      </c>
      <c r="M13" s="35">
        <f t="shared" si="5"/>
        <v>5.3629938370631791E-2</v>
      </c>
      <c r="N13" s="35">
        <v>15.1</v>
      </c>
      <c r="O13" s="35">
        <f t="shared" si="6"/>
        <v>4.8709677419354835E-2</v>
      </c>
    </row>
    <row r="14" spans="1:15" x14ac:dyDescent="0.25">
      <c r="A14" s="35">
        <v>7</v>
      </c>
      <c r="B14" s="35">
        <v>7</v>
      </c>
      <c r="C14" s="35">
        <v>37</v>
      </c>
      <c r="D14" s="35">
        <v>310</v>
      </c>
      <c r="E14" s="35">
        <v>4.878048780487805E-2</v>
      </c>
      <c r="F14" s="35">
        <v>304.3</v>
      </c>
      <c r="G14" s="35">
        <v>0.42803591739554103</v>
      </c>
      <c r="H14" s="35">
        <f t="shared" si="0"/>
        <v>0.98161290322580652</v>
      </c>
      <c r="I14" s="35">
        <f t="shared" si="1"/>
        <v>-7.2701129308910669E-3</v>
      </c>
      <c r="J14" s="35">
        <f t="shared" si="2"/>
        <v>0.49709967011786482</v>
      </c>
      <c r="K14" s="35">
        <f t="shared" si="3"/>
        <v>-0.10180743207656417</v>
      </c>
      <c r="L14" s="35">
        <f t="shared" si="4"/>
        <v>0.4594547631809065</v>
      </c>
      <c r="M14" s="35">
        <f t="shared" si="5"/>
        <v>2.8504687196081513E-2</v>
      </c>
      <c r="N14" s="35">
        <v>6.4</v>
      </c>
      <c r="O14" s="35">
        <f t="shared" si="6"/>
        <v>2.0645161290322581E-2</v>
      </c>
    </row>
    <row r="15" spans="1:15" x14ac:dyDescent="0.25">
      <c r="A15" s="35">
        <v>8</v>
      </c>
      <c r="B15" s="35">
        <v>8</v>
      </c>
      <c r="C15" s="35">
        <v>19</v>
      </c>
      <c r="D15" s="35">
        <v>310</v>
      </c>
      <c r="E15" s="35">
        <v>0.12195121951219512</v>
      </c>
      <c r="F15" s="35">
        <v>304.3</v>
      </c>
      <c r="G15" s="35">
        <v>0.42803591739554103</v>
      </c>
      <c r="H15" s="35">
        <f t="shared" si="0"/>
        <v>0.98161290322580652</v>
      </c>
      <c r="I15" s="35">
        <f t="shared" si="1"/>
        <v>-6.0264007982771418E-3</v>
      </c>
      <c r="J15" s="35">
        <f t="shared" si="2"/>
        <v>0.49759582847518363</v>
      </c>
      <c r="K15" s="35">
        <f t="shared" si="3"/>
        <v>-0.15550302699156238</v>
      </c>
      <c r="L15" s="35">
        <f t="shared" si="4"/>
        <v>0.4382123838878807</v>
      </c>
      <c r="M15" s="35">
        <f t="shared" si="5"/>
        <v>5.0234101934694741E-2</v>
      </c>
      <c r="N15" s="35">
        <v>14.55</v>
      </c>
      <c r="O15" s="35">
        <f t="shared" si="6"/>
        <v>4.6935483870967742E-2</v>
      </c>
    </row>
    <row r="16" spans="1:15" x14ac:dyDescent="0.25">
      <c r="A16" s="35">
        <v>8</v>
      </c>
      <c r="B16" s="35">
        <v>8</v>
      </c>
      <c r="C16" s="35">
        <v>37</v>
      </c>
      <c r="D16" s="35">
        <v>310</v>
      </c>
      <c r="E16" s="35">
        <v>4.4715447154471545E-2</v>
      </c>
      <c r="F16" s="35">
        <v>301.10000000000002</v>
      </c>
      <c r="G16" s="35">
        <v>0.42766165932716182</v>
      </c>
      <c r="H16" s="35">
        <f t="shared" si="0"/>
        <v>0.97129032258064518</v>
      </c>
      <c r="I16" s="35">
        <f t="shared" si="1"/>
        <v>-1.2381576166340797E-2</v>
      </c>
      <c r="J16" s="35">
        <f t="shared" si="2"/>
        <v>0.49506059197425584</v>
      </c>
      <c r="K16" s="35">
        <f t="shared" si="3"/>
        <v>-0.10281502749762252</v>
      </c>
      <c r="L16" s="35">
        <f t="shared" si="4"/>
        <v>0.45905488912746545</v>
      </c>
      <c r="M16" s="35">
        <f t="shared" si="5"/>
        <v>2.1792672948174663E-2</v>
      </c>
      <c r="N16" s="35">
        <v>5</v>
      </c>
      <c r="O16" s="35">
        <f t="shared" si="6"/>
        <v>1.6129032258064516E-2</v>
      </c>
    </row>
    <row r="17" spans="1:15" x14ac:dyDescent="0.25">
      <c r="A17" s="35">
        <v>9</v>
      </c>
      <c r="B17" s="35">
        <v>9</v>
      </c>
      <c r="C17" s="35">
        <v>19</v>
      </c>
      <c r="D17" s="35">
        <v>310</v>
      </c>
      <c r="E17" s="35">
        <v>0.11788617886178862</v>
      </c>
      <c r="F17" s="35">
        <v>301.10000000000002</v>
      </c>
      <c r="G17" s="35">
        <v>0.42766165932716182</v>
      </c>
      <c r="H17" s="35">
        <f t="shared" si="0"/>
        <v>0.97129032258064518</v>
      </c>
      <c r="I17" s="35">
        <f t="shared" si="1"/>
        <v>-1.4731781038223106E-2</v>
      </c>
      <c r="J17" s="35">
        <f t="shared" si="2"/>
        <v>0.49412308225238283</v>
      </c>
      <c r="K17" s="35">
        <f t="shared" si="3"/>
        <v>-0.16156751624502169</v>
      </c>
      <c r="L17" s="35">
        <f t="shared" si="4"/>
        <v>0.43582321972186522</v>
      </c>
      <c r="M17" s="35">
        <f t="shared" si="5"/>
        <v>4.4113748233594374E-2</v>
      </c>
      <c r="N17" s="35">
        <v>12.95</v>
      </c>
      <c r="O17" s="35">
        <f t="shared" si="6"/>
        <v>4.1774193548387094E-2</v>
      </c>
    </row>
    <row r="18" spans="1:15" x14ac:dyDescent="0.25">
      <c r="A18" s="35">
        <v>9</v>
      </c>
      <c r="B18" s="35">
        <v>9</v>
      </c>
      <c r="C18" s="35">
        <v>37</v>
      </c>
      <c r="D18" s="35">
        <v>310</v>
      </c>
      <c r="E18" s="35">
        <v>4.065040650406504E-2</v>
      </c>
      <c r="F18" s="35">
        <v>302.2</v>
      </c>
      <c r="G18" s="35">
        <v>0.42791343049321634</v>
      </c>
      <c r="H18" s="35">
        <f t="shared" si="0"/>
        <v>0.97483870967741937</v>
      </c>
      <c r="I18" s="35">
        <f t="shared" si="1"/>
        <v>-1.025334071268426E-2</v>
      </c>
      <c r="J18" s="35">
        <f t="shared" si="2"/>
        <v>0.4959095805461195</v>
      </c>
      <c r="K18" s="35">
        <f t="shared" si="3"/>
        <v>-9.6529015339875318E-2</v>
      </c>
      <c r="L18" s="35">
        <f t="shared" si="4"/>
        <v>0.46155021530536544</v>
      </c>
      <c r="M18" s="35">
        <f t="shared" si="5"/>
        <v>2.1881640310883965E-2</v>
      </c>
      <c r="N18" s="35">
        <v>4.75</v>
      </c>
      <c r="O18" s="35">
        <f t="shared" si="6"/>
        <v>1.532258064516129E-2</v>
      </c>
    </row>
    <row r="19" spans="1:15" x14ac:dyDescent="0.25">
      <c r="A19" s="35">
        <v>10</v>
      </c>
      <c r="B19" s="35">
        <v>10</v>
      </c>
      <c r="C19" s="35">
        <v>19</v>
      </c>
      <c r="D19" s="35">
        <v>310</v>
      </c>
      <c r="E19" s="35">
        <v>0.11382113821138211</v>
      </c>
      <c r="F19" s="35">
        <v>302.2</v>
      </c>
      <c r="G19" s="35">
        <v>0.42791343049321634</v>
      </c>
      <c r="H19" s="35">
        <f t="shared" si="0"/>
        <v>0.97483870967741937</v>
      </c>
      <c r="I19" s="35">
        <f t="shared" si="1"/>
        <v>-1.1875407828682153E-2</v>
      </c>
      <c r="J19" s="35">
        <f t="shared" si="2"/>
        <v>0.49526250907141223</v>
      </c>
      <c r="K19" s="35">
        <f t="shared" si="3"/>
        <v>-0.156242224274344</v>
      </c>
      <c r="L19" s="35">
        <f t="shared" si="4"/>
        <v>0.43792104762246276</v>
      </c>
      <c r="M19" s="35">
        <f t="shared" si="5"/>
        <v>4.4880017672313921E-2</v>
      </c>
      <c r="N19" s="35">
        <v>13.05</v>
      </c>
      <c r="O19" s="35">
        <f t="shared" si="6"/>
        <v>4.2096774193548389E-2</v>
      </c>
    </row>
    <row r="20" spans="1:15" x14ac:dyDescent="0.25">
      <c r="A20" s="35">
        <v>10</v>
      </c>
      <c r="B20" s="35">
        <v>10</v>
      </c>
      <c r="C20" s="35">
        <v>37</v>
      </c>
      <c r="D20" s="35">
        <v>310</v>
      </c>
      <c r="E20" s="35">
        <v>3.6585365853658534E-2</v>
      </c>
      <c r="F20" s="35">
        <v>302.25</v>
      </c>
      <c r="G20" s="35">
        <v>0.42772955615306429</v>
      </c>
      <c r="H20" s="35">
        <f t="shared" si="0"/>
        <v>0.97499999999999998</v>
      </c>
      <c r="I20" s="35">
        <f t="shared" si="1"/>
        <v>-9.825089809403437E-3</v>
      </c>
      <c r="J20" s="35">
        <f t="shared" si="2"/>
        <v>0.49608041932747071</v>
      </c>
      <c r="K20" s="35">
        <f t="shared" si="3"/>
        <v>-9.1638211157036839E-2</v>
      </c>
      <c r="L20" s="35">
        <f t="shared" si="4"/>
        <v>0.46349274552523989</v>
      </c>
      <c r="M20" s="35">
        <f t="shared" si="5"/>
        <v>2.0185663319044034E-2</v>
      </c>
      <c r="N20" s="35">
        <v>4.4000000000000004</v>
      </c>
      <c r="O20" s="35">
        <f t="shared" si="6"/>
        <v>1.4193548387096775E-2</v>
      </c>
    </row>
    <row r="21" spans="1:15" x14ac:dyDescent="0.25">
      <c r="A21" s="35">
        <v>11</v>
      </c>
      <c r="B21" s="35">
        <v>11</v>
      </c>
      <c r="C21" s="35">
        <v>19</v>
      </c>
      <c r="D21" s="35">
        <v>310</v>
      </c>
      <c r="E21" s="35">
        <v>0.10975609756097561</v>
      </c>
      <c r="F21" s="35">
        <v>302.25</v>
      </c>
      <c r="G21" s="35">
        <v>0.42772955615306429</v>
      </c>
      <c r="H21" s="35">
        <f t="shared" si="0"/>
        <v>0.97499999999999998</v>
      </c>
      <c r="I21" s="35">
        <f t="shared" si="1"/>
        <v>-1.1833244388817665E-2</v>
      </c>
      <c r="J21" s="35">
        <f t="shared" si="2"/>
        <v>0.49527932866843122</v>
      </c>
      <c r="K21" s="35">
        <f t="shared" si="3"/>
        <v>-0.15353772728871665</v>
      </c>
      <c r="L21" s="35">
        <f t="shared" si="4"/>
        <v>0.43898712046372268</v>
      </c>
      <c r="M21" s="35">
        <f t="shared" si="5"/>
        <v>4.3910224987997737E-2</v>
      </c>
      <c r="N21" s="35">
        <v>13.45</v>
      </c>
      <c r="O21" s="35">
        <f t="shared" si="6"/>
        <v>4.338709677419355E-2</v>
      </c>
    </row>
    <row r="22" spans="1:15" x14ac:dyDescent="0.25">
      <c r="A22" s="35">
        <v>11</v>
      </c>
      <c r="B22" s="35">
        <v>11</v>
      </c>
      <c r="C22" s="35">
        <v>37</v>
      </c>
      <c r="D22" s="35">
        <v>310</v>
      </c>
      <c r="E22" s="35">
        <v>3.2520325203252036E-2</v>
      </c>
      <c r="F22" s="35">
        <v>302.60000000000002</v>
      </c>
      <c r="G22" s="35">
        <v>0.42768219264179497</v>
      </c>
      <c r="H22" s="35">
        <f t="shared" si="0"/>
        <v>0.97612903225806458</v>
      </c>
      <c r="I22" s="35">
        <f t="shared" si="1"/>
        <v>-8.9332959970484759E-3</v>
      </c>
      <c r="J22" s="35">
        <f t="shared" si="2"/>
        <v>0.49643617792457678</v>
      </c>
      <c r="K22" s="35">
        <f t="shared" si="3"/>
        <v>-8.6058905275667216E-2</v>
      </c>
      <c r="L22" s="35">
        <f t="shared" si="4"/>
        <v>0.46570979560974374</v>
      </c>
      <c r="M22" s="35">
        <f t="shared" si="5"/>
        <v>1.8875970325665736E-2</v>
      </c>
      <c r="N22" s="35">
        <v>4.0999999999999996</v>
      </c>
      <c r="O22" s="35">
        <f t="shared" si="6"/>
        <v>1.3225806451612901E-2</v>
      </c>
    </row>
    <row r="23" spans="1:15" x14ac:dyDescent="0.25">
      <c r="A23" s="35">
        <v>12</v>
      </c>
      <c r="B23" s="35">
        <v>12</v>
      </c>
      <c r="C23" s="35">
        <v>19</v>
      </c>
      <c r="D23" s="35">
        <v>310</v>
      </c>
      <c r="E23" s="35">
        <v>0.10569105691056911</v>
      </c>
      <c r="F23" s="35">
        <v>302.60000000000002</v>
      </c>
      <c r="G23" s="35">
        <v>0.42768219264179497</v>
      </c>
      <c r="H23" s="35">
        <f t="shared" si="0"/>
        <v>0.97612903225806458</v>
      </c>
      <c r="I23" s="35">
        <f t="shared" si="1"/>
        <v>-1.1017892920344918E-2</v>
      </c>
      <c r="J23" s="35">
        <f t="shared" si="2"/>
        <v>0.49560458560278187</v>
      </c>
      <c r="K23" s="35">
        <f t="shared" si="3"/>
        <v>-0.15005806237307545</v>
      </c>
      <c r="L23" s="35">
        <f t="shared" si="4"/>
        <v>0.44035940332342965</v>
      </c>
      <c r="M23" s="35">
        <f t="shared" si="5"/>
        <v>4.3414621203672954E-2</v>
      </c>
      <c r="N23" s="35">
        <v>11.75</v>
      </c>
      <c r="O23" s="35">
        <f t="shared" si="6"/>
        <v>3.7903225806451613E-2</v>
      </c>
    </row>
    <row r="24" spans="1:15" x14ac:dyDescent="0.25">
      <c r="A24" s="35">
        <v>12</v>
      </c>
      <c r="B24" s="35">
        <v>12</v>
      </c>
      <c r="C24" s="35">
        <v>37</v>
      </c>
      <c r="D24" s="35">
        <v>310</v>
      </c>
      <c r="E24" s="35">
        <v>2.8455284552845527E-2</v>
      </c>
      <c r="F24" s="35">
        <v>296.14999999999998</v>
      </c>
      <c r="G24" s="35">
        <v>0.42756596689228998</v>
      </c>
      <c r="H24" s="35">
        <f t="shared" si="0"/>
        <v>0.95532258064516118</v>
      </c>
      <c r="I24" s="35">
        <f t="shared" si="1"/>
        <v>-1.7006236726580286E-2</v>
      </c>
      <c r="J24" s="35">
        <f t="shared" si="2"/>
        <v>0.49321582015196369</v>
      </c>
      <c r="K24" s="35">
        <f t="shared" si="3"/>
        <v>-8.9131032376958574E-2</v>
      </c>
      <c r="L24" s="35">
        <f t="shared" si="4"/>
        <v>0.46448888763218921</v>
      </c>
      <c r="M24" s="35">
        <f t="shared" si="5"/>
        <v>6.6913224904044388E-3</v>
      </c>
      <c r="N24" s="35">
        <v>2.2000000000000002</v>
      </c>
      <c r="O24" s="35">
        <f t="shared" si="6"/>
        <v>7.0967741935483875E-3</v>
      </c>
    </row>
    <row r="25" spans="1:15" x14ac:dyDescent="0.25">
      <c r="A25" s="35">
        <v>13</v>
      </c>
      <c r="B25" s="35">
        <v>13</v>
      </c>
      <c r="C25" s="35">
        <v>19</v>
      </c>
      <c r="D25" s="35">
        <v>310</v>
      </c>
      <c r="E25" s="35">
        <v>0.1016260162601626</v>
      </c>
      <c r="F25" s="35">
        <v>296.14999999999998</v>
      </c>
      <c r="G25" s="35">
        <v>0.42756596689228998</v>
      </c>
      <c r="H25" s="35">
        <f t="shared" si="0"/>
        <v>0.95532258064516118</v>
      </c>
      <c r="I25" s="35">
        <f t="shared" si="1"/>
        <v>-2.7152069490631137E-2</v>
      </c>
      <c r="J25" s="35">
        <f t="shared" si="2"/>
        <v>0.48916922230065019</v>
      </c>
      <c r="K25" s="35">
        <f t="shared" si="3"/>
        <v>-0.16345512138509832</v>
      </c>
      <c r="L25" s="35">
        <f t="shared" si="4"/>
        <v>0.43508005290254587</v>
      </c>
      <c r="M25" s="35">
        <f t="shared" si="5"/>
        <v>3.2234350917897781E-2</v>
      </c>
      <c r="N25" s="35">
        <v>8.85</v>
      </c>
      <c r="O25" s="35">
        <f t="shared" si="6"/>
        <v>2.8548387096774191E-2</v>
      </c>
    </row>
    <row r="26" spans="1:15" x14ac:dyDescent="0.25">
      <c r="A26" s="35">
        <v>13</v>
      </c>
      <c r="B26" s="35">
        <v>13</v>
      </c>
      <c r="C26" s="35">
        <v>37</v>
      </c>
      <c r="D26" s="35">
        <v>310</v>
      </c>
      <c r="E26" s="35">
        <v>2.4390243902439025E-2</v>
      </c>
      <c r="F26" s="35">
        <v>307.10000000000002</v>
      </c>
      <c r="G26" s="35">
        <v>0.42852490495918433</v>
      </c>
      <c r="H26" s="35">
        <f t="shared" si="0"/>
        <v>0.99064516129032265</v>
      </c>
      <c r="I26" s="35">
        <f t="shared" si="1"/>
        <v>-2.6092206858734581E-3</v>
      </c>
      <c r="J26" s="35">
        <f t="shared" si="2"/>
        <v>0.49895907273061829</v>
      </c>
      <c r="K26" s="35">
        <f t="shared" si="3"/>
        <v>-6.9533567156306667E-2</v>
      </c>
      <c r="L26" s="35">
        <f t="shared" si="4"/>
        <v>0.47228245728799439</v>
      </c>
      <c r="M26" s="35">
        <f t="shared" si="5"/>
        <v>2.2008933794498808E-2</v>
      </c>
      <c r="N26" s="35">
        <v>4.95</v>
      </c>
      <c r="O26" s="35">
        <f t="shared" si="6"/>
        <v>1.5967741935483871E-2</v>
      </c>
    </row>
    <row r="27" spans="1:15" x14ac:dyDescent="0.25">
      <c r="A27" s="35">
        <v>14</v>
      </c>
      <c r="B27" s="35">
        <v>14</v>
      </c>
      <c r="C27" s="35">
        <v>19</v>
      </c>
      <c r="D27" s="35">
        <v>310</v>
      </c>
      <c r="E27" s="35">
        <v>9.7560975609756101E-2</v>
      </c>
      <c r="F27" s="35">
        <v>307.10000000000002</v>
      </c>
      <c r="G27" s="35">
        <v>0.42852490495918433</v>
      </c>
      <c r="H27" s="35">
        <f t="shared" si="0"/>
        <v>0.99064516129032265</v>
      </c>
      <c r="I27" s="35">
        <f t="shared" si="1"/>
        <v>-3.2153797147131528E-4</v>
      </c>
      <c r="J27" s="35">
        <f t="shared" si="2"/>
        <v>0.49987172491063592</v>
      </c>
      <c r="K27" s="35">
        <f t="shared" si="3"/>
        <v>-0.13417023091233771</v>
      </c>
      <c r="L27" s="35">
        <f t="shared" si="4"/>
        <v>0.4466339826650107</v>
      </c>
      <c r="M27" s="35">
        <f t="shared" si="5"/>
        <v>4.8561522883558028E-2</v>
      </c>
      <c r="N27" s="35">
        <v>13.2</v>
      </c>
      <c r="O27" s="35">
        <f t="shared" si="6"/>
        <v>4.2580645161290322E-2</v>
      </c>
    </row>
    <row r="28" spans="1:15" x14ac:dyDescent="0.25">
      <c r="A28" s="35">
        <v>14</v>
      </c>
      <c r="B28" s="35">
        <v>14</v>
      </c>
      <c r="C28" s="35">
        <v>37</v>
      </c>
      <c r="D28" s="35">
        <v>310</v>
      </c>
      <c r="E28" s="35">
        <v>2.032520325203252E-2</v>
      </c>
      <c r="F28" s="35">
        <v>303.25</v>
      </c>
      <c r="G28" s="35">
        <v>0.43136434547213126</v>
      </c>
      <c r="H28" s="35">
        <f t="shared" si="0"/>
        <v>0.97822580645161294</v>
      </c>
      <c r="I28" s="35">
        <f t="shared" si="1"/>
        <v>-6.6509232144666246E-3</v>
      </c>
      <c r="J28" s="35">
        <f t="shared" si="2"/>
        <v>0.497346685087527</v>
      </c>
      <c r="K28" s="35">
        <f t="shared" si="3"/>
        <v>-6.8149022620719049E-2</v>
      </c>
      <c r="L28" s="35">
        <f t="shared" si="4"/>
        <v>0.47283350331250656</v>
      </c>
      <c r="M28" s="35">
        <f t="shared" si="5"/>
        <v>1.3683858793275938E-2</v>
      </c>
      <c r="N28" s="35">
        <v>3.25</v>
      </c>
      <c r="O28" s="35">
        <f t="shared" si="6"/>
        <v>1.0483870967741936E-2</v>
      </c>
    </row>
    <row r="29" spans="1:15" x14ac:dyDescent="0.25">
      <c r="A29" s="35">
        <v>15</v>
      </c>
      <c r="B29" s="35">
        <v>15</v>
      </c>
      <c r="C29" s="35">
        <v>19</v>
      </c>
      <c r="D29" s="35">
        <v>310</v>
      </c>
      <c r="E29" s="35">
        <v>9.3495934959349589E-2</v>
      </c>
      <c r="F29" s="35">
        <v>303.25</v>
      </c>
      <c r="G29" s="35">
        <v>0.43136434547213126</v>
      </c>
      <c r="H29" s="35">
        <f t="shared" si="0"/>
        <v>0.97822580645161294</v>
      </c>
      <c r="I29" s="35">
        <f t="shared" si="1"/>
        <v>-9.4390778674677857E-3</v>
      </c>
      <c r="J29" s="35">
        <f t="shared" si="2"/>
        <v>0.49623440866738949</v>
      </c>
      <c r="K29" s="35">
        <f t="shared" si="3"/>
        <v>-0.14133780667360146</v>
      </c>
      <c r="L29" s="35">
        <f t="shared" si="4"/>
        <v>0.44380154198574645</v>
      </c>
      <c r="M29" s="35">
        <f t="shared" si="5"/>
        <v>4.1627762621949893E-2</v>
      </c>
      <c r="N29" s="35">
        <v>11.15</v>
      </c>
      <c r="O29" s="35">
        <f t="shared" si="6"/>
        <v>3.5967741935483875E-2</v>
      </c>
    </row>
    <row r="30" spans="1:15" x14ac:dyDescent="0.25">
      <c r="A30" s="35">
        <v>15</v>
      </c>
      <c r="B30" s="35">
        <v>15</v>
      </c>
      <c r="C30" s="35">
        <v>37</v>
      </c>
      <c r="D30" s="35">
        <v>310</v>
      </c>
      <c r="E30" s="35">
        <v>1.6260162601626018E-2</v>
      </c>
      <c r="F30" s="35">
        <v>309.25</v>
      </c>
      <c r="G30" s="35">
        <v>0.43174844335811441</v>
      </c>
      <c r="H30" s="35">
        <f t="shared" si="0"/>
        <v>0.9975806451612903</v>
      </c>
      <c r="I30" s="35">
        <f t="shared" si="1"/>
        <v>-2.6781550514342928E-4</v>
      </c>
      <c r="J30" s="35">
        <f t="shared" si="2"/>
        <v>0.49989315707292842</v>
      </c>
      <c r="K30" s="35">
        <f t="shared" si="3"/>
        <v>-5.5322366182439332E-2</v>
      </c>
      <c r="L30" s="35">
        <f t="shared" si="4"/>
        <v>0.47794082190661108</v>
      </c>
      <c r="M30" s="35">
        <f t="shared" si="5"/>
        <v>2.0742916237915077E-2</v>
      </c>
      <c r="N30" s="35">
        <v>4.8499999999999996</v>
      </c>
      <c r="O30" s="35">
        <f t="shared" si="6"/>
        <v>1.564516129032258E-2</v>
      </c>
    </row>
    <row r="31" spans="1:15" x14ac:dyDescent="0.25">
      <c r="A31" s="35">
        <v>16</v>
      </c>
      <c r="B31" s="35">
        <v>16</v>
      </c>
      <c r="C31" s="35">
        <v>19</v>
      </c>
      <c r="D31" s="35">
        <v>310</v>
      </c>
      <c r="E31" s="35">
        <v>8.943089430894309E-2</v>
      </c>
      <c r="F31" s="35">
        <v>309.25</v>
      </c>
      <c r="G31" s="35">
        <v>0.43174844335811441</v>
      </c>
      <c r="H31" s="35">
        <f t="shared" si="0"/>
        <v>0.9975806451612903</v>
      </c>
      <c r="I31" s="35">
        <f t="shared" si="1"/>
        <v>4.0956132867333798E-3</v>
      </c>
      <c r="J31" s="35">
        <f t="shared" si="2"/>
        <v>0.50163390873637326</v>
      </c>
      <c r="K31" s="35">
        <f t="shared" si="3"/>
        <v>-0.1250187527866598</v>
      </c>
      <c r="L31" s="35">
        <f t="shared" si="4"/>
        <v>0.45025435211889253</v>
      </c>
      <c r="M31" s="35">
        <f t="shared" si="5"/>
        <v>5.0165926193118549E-2</v>
      </c>
      <c r="N31" s="35">
        <v>14.3</v>
      </c>
      <c r="O31" s="35">
        <f t="shared" si="6"/>
        <v>4.6129032258064522E-2</v>
      </c>
    </row>
    <row r="32" spans="1:15" x14ac:dyDescent="0.25">
      <c r="A32" s="35">
        <v>16</v>
      </c>
      <c r="B32" s="35">
        <v>16</v>
      </c>
      <c r="C32" s="35">
        <v>37</v>
      </c>
      <c r="D32" s="35">
        <v>310</v>
      </c>
      <c r="E32" s="35">
        <v>1.2195121951219513E-2</v>
      </c>
      <c r="F32" s="35">
        <v>306.5</v>
      </c>
      <c r="G32" s="35">
        <v>0.43221136689261175</v>
      </c>
      <c r="H32" s="35">
        <f t="shared" si="0"/>
        <v>0.98870967741935489</v>
      </c>
      <c r="I32" s="35">
        <f t="shared" si="1"/>
        <v>-2.6100903600720831E-3</v>
      </c>
      <c r="J32" s="35">
        <f t="shared" si="2"/>
        <v>0.49895872578199174</v>
      </c>
      <c r="K32" s="35">
        <f t="shared" si="3"/>
        <v>-5.033985119291861E-2</v>
      </c>
      <c r="L32" s="35">
        <f t="shared" si="4"/>
        <v>0.47992578367520655</v>
      </c>
      <c r="M32" s="35">
        <f t="shared" si="5"/>
        <v>1.339953713827885E-2</v>
      </c>
      <c r="N32" s="35">
        <v>3.2</v>
      </c>
      <c r="O32" s="35">
        <f t="shared" si="6"/>
        <v>1.032258064516129E-2</v>
      </c>
    </row>
    <row r="33" spans="1:15" x14ac:dyDescent="0.25">
      <c r="A33" s="35">
        <v>17</v>
      </c>
      <c r="B33" s="35">
        <v>17</v>
      </c>
      <c r="C33" s="35">
        <v>19</v>
      </c>
      <c r="D33" s="35">
        <v>310</v>
      </c>
      <c r="E33" s="35">
        <v>8.5365853658536592E-2</v>
      </c>
      <c r="F33" s="35">
        <v>306.5</v>
      </c>
      <c r="G33" s="35">
        <v>0.43221136689261175</v>
      </c>
      <c r="H33" s="35">
        <f t="shared" si="0"/>
        <v>0.98870967741935489</v>
      </c>
      <c r="I33" s="35">
        <f t="shared" si="1"/>
        <v>-2.2856105787320419E-3</v>
      </c>
      <c r="J33" s="35">
        <f t="shared" si="2"/>
        <v>0.49908817409750988</v>
      </c>
      <c r="K33" s="35">
        <f t="shared" si="3"/>
        <v>-0.12856668787903508</v>
      </c>
      <c r="L33" s="35">
        <f t="shared" si="4"/>
        <v>0.44885026335759215</v>
      </c>
      <c r="M33" s="35">
        <f t="shared" si="5"/>
        <v>4.4603044258171687E-2</v>
      </c>
      <c r="N33" s="35">
        <v>12.7</v>
      </c>
      <c r="O33" s="35">
        <f t="shared" si="6"/>
        <v>4.0967741935483866E-2</v>
      </c>
    </row>
    <row r="34" spans="1:15" x14ac:dyDescent="0.25">
      <c r="A34" s="35">
        <v>17</v>
      </c>
      <c r="B34" s="35">
        <v>17</v>
      </c>
      <c r="C34" s="35">
        <v>37</v>
      </c>
      <c r="D34" s="35">
        <v>310</v>
      </c>
      <c r="E34" s="35">
        <v>8.130081300813009E-3</v>
      </c>
      <c r="F34" s="35">
        <v>318.10000000000002</v>
      </c>
      <c r="G34" s="35">
        <v>0.43235307536165335</v>
      </c>
      <c r="H34" s="35">
        <f t="shared" si="0"/>
        <v>1.0261290322580645</v>
      </c>
      <c r="I34" s="35">
        <f t="shared" si="1"/>
        <v>5.5376899576320441E-3</v>
      </c>
      <c r="J34" s="35">
        <f t="shared" si="2"/>
        <v>0.50220920736858554</v>
      </c>
      <c r="K34" s="35">
        <f t="shared" si="3"/>
        <v>-3.3446273993236242E-2</v>
      </c>
      <c r="L34" s="35">
        <f t="shared" si="4"/>
        <v>0.48665935448796321</v>
      </c>
      <c r="M34" s="35">
        <f t="shared" si="5"/>
        <v>2.8672093460253067E-2</v>
      </c>
      <c r="N34" s="35">
        <v>10.45</v>
      </c>
      <c r="O34" s="35">
        <f t="shared" si="6"/>
        <v>3.3709677419354836E-2</v>
      </c>
    </row>
    <row r="35" spans="1:15" x14ac:dyDescent="0.25">
      <c r="A35" s="35">
        <v>18</v>
      </c>
      <c r="B35" s="35">
        <v>18</v>
      </c>
      <c r="C35" s="35">
        <v>19</v>
      </c>
      <c r="D35" s="35">
        <v>310</v>
      </c>
      <c r="E35" s="35">
        <v>8.1300813008130079E-2</v>
      </c>
      <c r="F35" s="35">
        <v>318.10000000000002</v>
      </c>
      <c r="G35" s="35">
        <v>0.43235307536165335</v>
      </c>
      <c r="H35" s="35">
        <f t="shared" si="0"/>
        <v>1.0261290322580645</v>
      </c>
      <c r="I35" s="35">
        <f t="shared" si="1"/>
        <v>2.2021888301957625E-2</v>
      </c>
      <c r="J35" s="35">
        <f t="shared" si="2"/>
        <v>0.50878475228472686</v>
      </c>
      <c r="K35" s="35">
        <f t="shared" si="3"/>
        <v>-0.10125623000468256</v>
      </c>
      <c r="L35" s="35">
        <f t="shared" si="4"/>
        <v>0.45967353047404447</v>
      </c>
      <c r="M35" s="35">
        <f t="shared" si="5"/>
        <v>6.2405275015541384E-2</v>
      </c>
      <c r="N35" s="35">
        <v>20.85</v>
      </c>
      <c r="O35" s="35">
        <f t="shared" si="6"/>
        <v>6.7258064516129035E-2</v>
      </c>
    </row>
    <row r="36" spans="1:15" x14ac:dyDescent="0.25">
      <c r="A36" s="35">
        <v>18</v>
      </c>
      <c r="B36" s="35">
        <v>18</v>
      </c>
      <c r="C36" s="35">
        <v>37</v>
      </c>
      <c r="D36" s="35">
        <v>310</v>
      </c>
      <c r="E36" s="35">
        <v>4.0650406504065045E-3</v>
      </c>
      <c r="F36" s="35">
        <v>329.9</v>
      </c>
      <c r="G36" s="35">
        <v>0.43543011765694728</v>
      </c>
      <c r="H36" s="35">
        <f t="shared" si="0"/>
        <v>1.0641935483870968</v>
      </c>
      <c r="I36" s="35">
        <f t="shared" si="1"/>
        <v>9.1665659405697295E-3</v>
      </c>
      <c r="J36" s="35">
        <f t="shared" si="2"/>
        <v>0.50365687950759164</v>
      </c>
      <c r="K36" s="35">
        <f t="shared" si="3"/>
        <v>-1.8595444377880181E-2</v>
      </c>
      <c r="L36" s="35">
        <f t="shared" si="4"/>
        <v>0.4925819185343544</v>
      </c>
      <c r="M36" s="35">
        <f t="shared" si="5"/>
        <v>4.3406483238402016E-2</v>
      </c>
      <c r="N36" s="35">
        <v>20.7</v>
      </c>
      <c r="O36" s="35">
        <f t="shared" si="6"/>
        <v>6.6774193548387095E-2</v>
      </c>
    </row>
    <row r="37" spans="1:15" x14ac:dyDescent="0.25">
      <c r="A37" s="35">
        <v>19</v>
      </c>
      <c r="B37" s="35">
        <v>19</v>
      </c>
      <c r="C37" s="35">
        <v>37</v>
      </c>
      <c r="D37" s="35">
        <v>310</v>
      </c>
      <c r="E37" s="35">
        <v>7.7235772357723581E-2</v>
      </c>
      <c r="F37" s="35">
        <v>329.9</v>
      </c>
      <c r="G37" s="35">
        <v>0.43543011765694728</v>
      </c>
      <c r="H37" s="35">
        <f t="shared" si="0"/>
        <v>1.0641935483870968</v>
      </c>
      <c r="I37" s="35">
        <f t="shared" si="1"/>
        <v>4.4383395476476649E-2</v>
      </c>
      <c r="J37" s="35">
        <f t="shared" si="2"/>
        <v>0.51770060145208974</v>
      </c>
      <c r="K37" s="35">
        <f t="shared" si="3"/>
        <v>-7.6628401971179955E-2</v>
      </c>
      <c r="L37" s="35">
        <f t="shared" si="4"/>
        <v>0.46945958193580195</v>
      </c>
      <c r="M37" s="35">
        <f t="shared" si="5"/>
        <v>8.1474058125631577E-2</v>
      </c>
      <c r="N37" s="35">
        <v>28.55</v>
      </c>
      <c r="O37" s="35">
        <f t="shared" si="6"/>
        <v>9.2096774193548392E-2</v>
      </c>
    </row>
    <row r="38" spans="1:15" x14ac:dyDescent="0.25">
      <c r="A38" s="35">
        <v>20</v>
      </c>
      <c r="B38" s="35">
        <v>20</v>
      </c>
      <c r="C38" s="35">
        <v>37</v>
      </c>
      <c r="D38" s="35">
        <v>310</v>
      </c>
      <c r="E38" s="35">
        <v>7.3170731707317069E-2</v>
      </c>
      <c r="F38" s="35">
        <v>313.14999999999998</v>
      </c>
      <c r="G38" s="35">
        <v>0.43818723430753354</v>
      </c>
      <c r="H38" s="35">
        <f t="shared" si="0"/>
        <v>1.0101612903225805</v>
      </c>
      <c r="I38" s="35">
        <f t="shared" si="1"/>
        <v>1.0577557381597609E-2</v>
      </c>
      <c r="J38" s="35">
        <f t="shared" si="2"/>
        <v>0.50421975617503834</v>
      </c>
      <c r="K38" s="35">
        <f t="shared" si="3"/>
        <v>-0.10795247966060428</v>
      </c>
      <c r="L38" s="35">
        <f t="shared" si="4"/>
        <v>0.45701669378566628</v>
      </c>
      <c r="M38" s="35">
        <f t="shared" si="5"/>
        <v>5.2326585718247387E-2</v>
      </c>
      <c r="N38" s="35">
        <v>16.95</v>
      </c>
      <c r="O38" s="35">
        <f t="shared" si="6"/>
        <v>5.4677419354838705E-2</v>
      </c>
    </row>
    <row r="39" spans="1:15" x14ac:dyDescent="0.25">
      <c r="A39" s="35">
        <v>21</v>
      </c>
      <c r="B39" s="35">
        <v>21</v>
      </c>
      <c r="C39" s="35">
        <v>37</v>
      </c>
      <c r="D39" s="35">
        <v>310</v>
      </c>
      <c r="E39" s="35">
        <v>6.910569105691057E-2</v>
      </c>
      <c r="F39" s="35">
        <v>312.10000000000002</v>
      </c>
      <c r="G39" s="35">
        <v>0.44442101777771231</v>
      </c>
      <c r="H39" s="35">
        <f t="shared" si="0"/>
        <v>1.0067741935483872</v>
      </c>
      <c r="I39" s="35">
        <f t="shared" si="1"/>
        <v>8.0302763571111196E-3</v>
      </c>
      <c r="J39" s="35">
        <f t="shared" si="2"/>
        <v>0.50320358233144091</v>
      </c>
      <c r="K39" s="35">
        <f t="shared" si="3"/>
        <v>-0.10879894891176628</v>
      </c>
      <c r="L39" s="35">
        <f t="shared" si="4"/>
        <v>0.45668097875878716</v>
      </c>
      <c r="M39" s="35">
        <f t="shared" si="5"/>
        <v>4.9931402033608741E-2</v>
      </c>
      <c r="N39" s="35">
        <v>14.8</v>
      </c>
      <c r="O39" s="35">
        <f t="shared" si="6"/>
        <v>4.774193548387097E-2</v>
      </c>
    </row>
    <row r="40" spans="1:15" x14ac:dyDescent="0.25">
      <c r="A40" s="35">
        <v>22</v>
      </c>
      <c r="B40" s="35">
        <v>22</v>
      </c>
      <c r="C40" s="35">
        <v>37</v>
      </c>
      <c r="D40" s="35">
        <v>310</v>
      </c>
      <c r="E40" s="35">
        <v>6.5040650406504072E-2</v>
      </c>
      <c r="F40" s="35">
        <v>313.55</v>
      </c>
      <c r="G40" s="35">
        <v>0.44017673996009948</v>
      </c>
      <c r="H40" s="35">
        <f t="shared" si="0"/>
        <v>1.0114516129032258</v>
      </c>
      <c r="I40" s="35">
        <f t="shared" si="1"/>
        <v>1.0247846730098225E-2</v>
      </c>
      <c r="J40" s="35">
        <f t="shared" si="2"/>
        <v>0.50408822778708651</v>
      </c>
      <c r="K40" s="35">
        <f t="shared" si="3"/>
        <v>-0.1020107288821802</v>
      </c>
      <c r="L40" s="35">
        <f t="shared" si="4"/>
        <v>0.45937407954784359</v>
      </c>
      <c r="M40" s="35">
        <f t="shared" si="5"/>
        <v>5.0486771492933791E-2</v>
      </c>
      <c r="N40" s="35">
        <v>14.6</v>
      </c>
      <c r="O40" s="35">
        <f t="shared" si="6"/>
        <v>4.7096774193548387E-2</v>
      </c>
    </row>
    <row r="41" spans="1:15" x14ac:dyDescent="0.25">
      <c r="A41" s="35">
        <v>23</v>
      </c>
      <c r="B41" s="35">
        <v>23</v>
      </c>
      <c r="C41" s="35">
        <v>37</v>
      </c>
      <c r="D41" s="35">
        <v>310</v>
      </c>
      <c r="E41" s="35">
        <v>6.097560975609756E-2</v>
      </c>
      <c r="F41" s="35">
        <v>313.25</v>
      </c>
      <c r="G41" s="35">
        <v>0.43993535959325092</v>
      </c>
      <c r="H41" s="35">
        <f t="shared" si="0"/>
        <v>1.0104838709677419</v>
      </c>
      <c r="I41" s="35">
        <f t="shared" si="1"/>
        <v>9.1659065024353413E-3</v>
      </c>
      <c r="J41" s="35">
        <f t="shared" si="2"/>
        <v>0.50365661644089021</v>
      </c>
      <c r="K41" s="35">
        <f t="shared" si="3"/>
        <v>-9.9468387318298129E-2</v>
      </c>
      <c r="L41" s="35">
        <f t="shared" si="4"/>
        <v>0.46038319333058147</v>
      </c>
      <c r="M41" s="35">
        <f t="shared" si="5"/>
        <v>4.8553694089124522E-2</v>
      </c>
      <c r="N41" s="35">
        <v>14.5</v>
      </c>
      <c r="O41" s="35">
        <f t="shared" si="6"/>
        <v>4.6774193548387098E-2</v>
      </c>
    </row>
    <row r="42" spans="1:15" x14ac:dyDescent="0.25">
      <c r="A42" s="35">
        <v>24</v>
      </c>
      <c r="B42" s="35">
        <v>24</v>
      </c>
      <c r="C42" s="35">
        <v>37</v>
      </c>
      <c r="D42" s="35">
        <v>310</v>
      </c>
      <c r="E42" s="35">
        <v>5.6910569105691054E-2</v>
      </c>
      <c r="F42" s="35">
        <v>306.05</v>
      </c>
      <c r="G42" s="35">
        <v>0.43989542145397387</v>
      </c>
      <c r="H42" s="35">
        <f t="shared" si="0"/>
        <v>0.98725806451612907</v>
      </c>
      <c r="I42" s="35">
        <f t="shared" si="1"/>
        <v>-3.9683401665224372E-3</v>
      </c>
      <c r="J42" s="35">
        <f t="shared" si="2"/>
        <v>0.4984168654796875</v>
      </c>
      <c r="K42" s="35">
        <f t="shared" si="3"/>
        <v>-0.10890951117033729</v>
      </c>
      <c r="L42" s="35">
        <f t="shared" si="4"/>
        <v>0.45663713134962952</v>
      </c>
      <c r="M42" s="35">
        <f t="shared" si="5"/>
        <v>3.5428938586042624E-2</v>
      </c>
      <c r="N42" s="35">
        <v>9.6999999999999993</v>
      </c>
      <c r="O42" s="35">
        <f t="shared" si="6"/>
        <v>3.1290322580645159E-2</v>
      </c>
    </row>
    <row r="43" spans="1:15" x14ac:dyDescent="0.25">
      <c r="A43" s="35">
        <v>24</v>
      </c>
      <c r="B43" s="35">
        <v>24</v>
      </c>
      <c r="C43" s="35">
        <v>60</v>
      </c>
      <c r="D43" s="35">
        <v>310</v>
      </c>
      <c r="E43" s="35">
        <v>5.2845528455284556E-2</v>
      </c>
      <c r="F43" s="35">
        <v>297.35000000000002</v>
      </c>
      <c r="G43" s="35">
        <v>0.43986804053894635</v>
      </c>
      <c r="H43" s="35">
        <f t="shared" si="0"/>
        <v>0.95919354838709681</v>
      </c>
      <c r="I43" s="35">
        <f t="shared" si="1"/>
        <v>-1.9101582878215412E-2</v>
      </c>
      <c r="J43" s="35">
        <f t="shared" si="2"/>
        <v>0.49238003435351124</v>
      </c>
      <c r="K43" s="35">
        <f t="shared" si="3"/>
        <v>-0.1202191311959952</v>
      </c>
      <c r="L43" s="35">
        <f t="shared" si="4"/>
        <v>0.45215478159073058</v>
      </c>
      <c r="M43" s="35">
        <f t="shared" si="5"/>
        <v>2.0132970715774468E-2</v>
      </c>
      <c r="N43" s="35">
        <v>7.1</v>
      </c>
      <c r="O43" s="35">
        <f t="shared" si="6"/>
        <v>2.2903225806451613E-2</v>
      </c>
    </row>
    <row r="44" spans="1:15" x14ac:dyDescent="0.25">
      <c r="A44" s="35">
        <v>25</v>
      </c>
      <c r="B44" s="35">
        <v>25</v>
      </c>
      <c r="C44" s="35">
        <v>37</v>
      </c>
      <c r="D44" s="35">
        <v>310</v>
      </c>
      <c r="E44" s="35">
        <v>0.14634146341463414</v>
      </c>
      <c r="F44" s="35">
        <v>297.35000000000002</v>
      </c>
      <c r="G44" s="35">
        <v>0.43986804053894635</v>
      </c>
      <c r="H44" s="35">
        <f t="shared" si="0"/>
        <v>0.95919354838709681</v>
      </c>
      <c r="I44" s="35">
        <f t="shared" si="1"/>
        <v>-2.3920685497917222E-2</v>
      </c>
      <c r="J44" s="35">
        <f t="shared" si="2"/>
        <v>0.49045793718081587</v>
      </c>
      <c r="K44" s="35">
        <f t="shared" si="3"/>
        <v>-0.19219045717897681</v>
      </c>
      <c r="L44" s="35">
        <f t="shared" si="4"/>
        <v>0.42379651031709115</v>
      </c>
      <c r="M44" s="35">
        <f t="shared" si="5"/>
        <v>4.6647578781991439E-2</v>
      </c>
      <c r="N44" s="35">
        <v>11.9</v>
      </c>
      <c r="O44" s="35">
        <f t="shared" si="6"/>
        <v>3.8387096774193552E-2</v>
      </c>
    </row>
    <row r="45" spans="1:15" x14ac:dyDescent="0.25">
      <c r="A45" s="35">
        <v>25</v>
      </c>
      <c r="B45" s="35">
        <v>25</v>
      </c>
      <c r="C45" s="35">
        <v>60</v>
      </c>
      <c r="D45" s="35">
        <v>310</v>
      </c>
      <c r="E45" s="35">
        <v>4.878048780487805E-2</v>
      </c>
      <c r="F45" s="35">
        <v>298.05</v>
      </c>
      <c r="G45" s="35">
        <v>0.44119202053525031</v>
      </c>
      <c r="H45" s="35">
        <f t="shared" si="0"/>
        <v>0.96145161290322589</v>
      </c>
      <c r="I45" s="35">
        <f t="shared" si="1"/>
        <v>-1.7302654908500897E-2</v>
      </c>
      <c r="J45" s="35">
        <f t="shared" si="2"/>
        <v>0.49309758380522972</v>
      </c>
      <c r="K45" s="35">
        <f t="shared" si="3"/>
        <v>-0.11474567114800635</v>
      </c>
      <c r="L45" s="35">
        <f t="shared" si="4"/>
        <v>0.45432335631966059</v>
      </c>
      <c r="M45" s="35">
        <f t="shared" si="5"/>
        <v>1.9766110948561122E-2</v>
      </c>
      <c r="N45" s="35">
        <v>6.65</v>
      </c>
      <c r="O45" s="35">
        <f t="shared" si="6"/>
        <v>2.1451612903225808E-2</v>
      </c>
    </row>
    <row r="46" spans="1:15" x14ac:dyDescent="0.25">
      <c r="A46" s="35">
        <v>26</v>
      </c>
      <c r="B46" s="35">
        <v>26</v>
      </c>
      <c r="C46" s="35">
        <v>37</v>
      </c>
      <c r="D46" s="35">
        <v>310</v>
      </c>
      <c r="E46" s="35">
        <v>0.14227642276422764</v>
      </c>
      <c r="F46" s="35">
        <v>298.05</v>
      </c>
      <c r="G46" s="35">
        <v>0.44119202053525031</v>
      </c>
      <c r="H46" s="35">
        <f t="shared" si="0"/>
        <v>0.96145161290322589</v>
      </c>
      <c r="I46" s="35">
        <f t="shared" si="1"/>
        <v>-2.1770316291538555E-2</v>
      </c>
      <c r="J46" s="35">
        <f t="shared" si="2"/>
        <v>0.49131558637050005</v>
      </c>
      <c r="K46" s="35">
        <f t="shared" si="3"/>
        <v>-0.18818594794034088</v>
      </c>
      <c r="L46" s="35">
        <f t="shared" si="4"/>
        <v>0.42536544380653363</v>
      </c>
      <c r="M46" s="35">
        <f t="shared" si="5"/>
        <v>4.7010719153877834E-2</v>
      </c>
      <c r="N46" s="35">
        <v>10.1</v>
      </c>
      <c r="O46" s="35">
        <f t="shared" si="6"/>
        <v>3.258064516129032E-2</v>
      </c>
    </row>
    <row r="47" spans="1:15" x14ac:dyDescent="0.25">
      <c r="A47" s="35">
        <v>26</v>
      </c>
      <c r="B47" s="35">
        <v>26</v>
      </c>
      <c r="C47" s="35">
        <v>60</v>
      </c>
      <c r="D47" s="35">
        <v>310</v>
      </c>
      <c r="E47" s="35">
        <v>4.4715447154471545E-2</v>
      </c>
      <c r="F47" s="35">
        <v>291.75</v>
      </c>
      <c r="G47" s="35">
        <v>0.44034442718479072</v>
      </c>
      <c r="H47" s="35">
        <f t="shared" si="0"/>
        <v>0.94112903225806455</v>
      </c>
      <c r="I47" s="35">
        <f t="shared" si="1"/>
        <v>-2.705524821227474E-2</v>
      </c>
      <c r="J47" s="35">
        <f t="shared" si="2"/>
        <v>0.48920783421729136</v>
      </c>
      <c r="K47" s="35">
        <f t="shared" si="3"/>
        <v>-0.12017060110004228</v>
      </c>
      <c r="L47" s="35">
        <f t="shared" si="4"/>
        <v>0.45217400295157079</v>
      </c>
      <c r="M47" s="35">
        <f t="shared" si="5"/>
        <v>8.2336926384122822E-3</v>
      </c>
      <c r="N47" s="35">
        <v>5.65</v>
      </c>
      <c r="O47" s="35">
        <f t="shared" si="6"/>
        <v>1.8225806451612904E-2</v>
      </c>
    </row>
    <row r="48" spans="1:15" x14ac:dyDescent="0.25">
      <c r="A48" s="35">
        <v>27</v>
      </c>
      <c r="B48" s="35">
        <v>27</v>
      </c>
      <c r="C48" s="35">
        <v>37</v>
      </c>
      <c r="D48" s="35">
        <v>310</v>
      </c>
      <c r="E48" s="35">
        <v>0.13821138211382114</v>
      </c>
      <c r="F48" s="35">
        <v>291.75</v>
      </c>
      <c r="G48" s="35">
        <v>0.44034442718479072</v>
      </c>
      <c r="H48" s="35">
        <f t="shared" si="0"/>
        <v>0.94112903225806455</v>
      </c>
      <c r="I48" s="35">
        <f t="shared" si="1"/>
        <v>-3.9912862263155581E-2</v>
      </c>
      <c r="J48" s="35">
        <f t="shared" si="2"/>
        <v>0.48408129833588509</v>
      </c>
      <c r="K48" s="35">
        <f t="shared" si="3"/>
        <v>-0.20361879153769855</v>
      </c>
      <c r="L48" s="35">
        <f t="shared" si="4"/>
        <v>0.41932570362838062</v>
      </c>
      <c r="M48" s="35">
        <f t="shared" si="5"/>
        <v>3.625726020869835E-2</v>
      </c>
      <c r="N48" s="35">
        <v>11</v>
      </c>
      <c r="O48" s="35">
        <f t="shared" si="6"/>
        <v>3.5483870967741936E-2</v>
      </c>
    </row>
    <row r="49" spans="1:15" x14ac:dyDescent="0.25">
      <c r="A49" s="35">
        <v>27</v>
      </c>
      <c r="B49" s="35">
        <v>27</v>
      </c>
      <c r="C49" s="35">
        <v>60</v>
      </c>
      <c r="D49" s="35">
        <v>310</v>
      </c>
      <c r="E49" s="35">
        <v>4.065040650406504E-2</v>
      </c>
      <c r="F49" s="35">
        <v>292.8</v>
      </c>
      <c r="G49" s="35">
        <v>0.44001849919801522</v>
      </c>
      <c r="H49" s="35">
        <f t="shared" si="0"/>
        <v>0.94451612903225812</v>
      </c>
      <c r="I49" s="35">
        <f t="shared" si="1"/>
        <v>-2.4352418901840409E-2</v>
      </c>
      <c r="J49" s="35">
        <f t="shared" si="2"/>
        <v>0.49028575063640067</v>
      </c>
      <c r="K49" s="35">
        <f t="shared" si="3"/>
        <v>-0.11306871094015425</v>
      </c>
      <c r="L49" s="35">
        <f t="shared" si="4"/>
        <v>0.45498804046633934</v>
      </c>
      <c r="M49" s="35">
        <f t="shared" si="5"/>
        <v>8.0947588444287844E-3</v>
      </c>
      <c r="N49" s="35">
        <v>5.0999999999999996</v>
      </c>
      <c r="O49" s="35">
        <f t="shared" si="6"/>
        <v>1.6451612903225804E-2</v>
      </c>
    </row>
    <row r="50" spans="1:15" x14ac:dyDescent="0.25">
      <c r="A50" s="35">
        <v>28</v>
      </c>
      <c r="B50" s="35">
        <v>28</v>
      </c>
      <c r="C50" s="35">
        <v>37</v>
      </c>
      <c r="D50" s="35">
        <v>310</v>
      </c>
      <c r="E50" s="35">
        <v>0.13414634146341464</v>
      </c>
      <c r="F50" s="35">
        <v>292.8</v>
      </c>
      <c r="G50" s="35">
        <v>0.44001849919801522</v>
      </c>
      <c r="H50" s="35">
        <f t="shared" si="0"/>
        <v>0.94451612903225812</v>
      </c>
      <c r="I50" s="35">
        <f t="shared" si="1"/>
        <v>-3.6704409730318396E-2</v>
      </c>
      <c r="J50" s="35">
        <f t="shared" si="2"/>
        <v>0.48536034627884039</v>
      </c>
      <c r="K50" s="35">
        <f t="shared" si="3"/>
        <v>-0.19786555753272883</v>
      </c>
      <c r="L50" s="35">
        <f t="shared" si="4"/>
        <v>0.42157512623779925</v>
      </c>
      <c r="M50" s="35">
        <f t="shared" si="5"/>
        <v>3.6855549215247474E-2</v>
      </c>
      <c r="N50" s="35">
        <v>9.3000000000000007</v>
      </c>
      <c r="O50" s="35">
        <f t="shared" si="6"/>
        <v>3.0000000000000002E-2</v>
      </c>
    </row>
    <row r="51" spans="1:15" x14ac:dyDescent="0.25">
      <c r="A51" s="35">
        <v>28</v>
      </c>
      <c r="B51" s="35">
        <v>28</v>
      </c>
      <c r="C51" s="35">
        <v>60</v>
      </c>
      <c r="D51" s="35">
        <v>310</v>
      </c>
      <c r="E51" s="35">
        <v>3.6585365853658534E-2</v>
      </c>
      <c r="F51" s="35">
        <v>301.39999999999998</v>
      </c>
      <c r="G51" s="35">
        <v>0.44001335729951019</v>
      </c>
      <c r="H51" s="35">
        <f t="shared" si="0"/>
        <v>0.97225806451612895</v>
      </c>
      <c r="I51" s="35">
        <f t="shared" si="1"/>
        <v>-1.0690242796691254E-2</v>
      </c>
      <c r="J51" s="35">
        <f t="shared" si="2"/>
        <v>0.49573529139019867</v>
      </c>
      <c r="K51" s="35">
        <f t="shared" si="3"/>
        <v>-9.4852923811987039E-2</v>
      </c>
      <c r="L51" s="35">
        <f t="shared" si="4"/>
        <v>0.46221582460448829</v>
      </c>
      <c r="M51" s="35">
        <f t="shared" si="5"/>
        <v>1.9766810314885475E-2</v>
      </c>
      <c r="N51" s="35">
        <v>6.4</v>
      </c>
      <c r="O51" s="35">
        <f t="shared" si="6"/>
        <v>2.0645161290322581E-2</v>
      </c>
    </row>
    <row r="52" spans="1:15" x14ac:dyDescent="0.25">
      <c r="A52" s="35">
        <v>29</v>
      </c>
      <c r="B52" s="35">
        <v>29</v>
      </c>
      <c r="C52" s="35">
        <v>37</v>
      </c>
      <c r="D52" s="35">
        <v>310</v>
      </c>
      <c r="E52" s="35">
        <v>0.13008130081300814</v>
      </c>
      <c r="F52" s="35">
        <v>301.39999999999998</v>
      </c>
      <c r="G52" s="35">
        <v>0.44001335729951019</v>
      </c>
      <c r="H52" s="35">
        <f t="shared" si="0"/>
        <v>0.97225806451612895</v>
      </c>
      <c r="I52" s="35">
        <f t="shared" si="1"/>
        <v>-1.2738874714696799E-2</v>
      </c>
      <c r="J52" s="35">
        <f t="shared" si="2"/>
        <v>0.49491806172052599</v>
      </c>
      <c r="K52" s="35">
        <f t="shared" si="3"/>
        <v>-0.17143754796471267</v>
      </c>
      <c r="L52" s="35">
        <f t="shared" si="4"/>
        <v>0.4319398663912028</v>
      </c>
      <c r="M52" s="35">
        <f t="shared" si="5"/>
        <v>4.9248210391269864E-2</v>
      </c>
      <c r="N52" s="35">
        <v>11.35</v>
      </c>
      <c r="O52" s="35">
        <f t="shared" si="6"/>
        <v>3.6612903225806452E-2</v>
      </c>
    </row>
    <row r="53" spans="1:15" x14ac:dyDescent="0.25">
      <c r="A53" s="35">
        <v>29</v>
      </c>
      <c r="B53" s="35">
        <v>29</v>
      </c>
      <c r="C53" s="35">
        <v>60</v>
      </c>
      <c r="D53" s="35">
        <v>310</v>
      </c>
      <c r="E53" s="35">
        <v>3.2520325203252036E-2</v>
      </c>
      <c r="F53" s="35">
        <v>296.39999999999998</v>
      </c>
      <c r="G53" s="35">
        <v>0.44112697742594276</v>
      </c>
      <c r="H53" s="35">
        <f t="shared" si="0"/>
        <v>0.95612903225806445</v>
      </c>
      <c r="I53" s="35">
        <f t="shared" si="1"/>
        <v>-1.7046376167296474E-2</v>
      </c>
      <c r="J53" s="35">
        <f t="shared" si="2"/>
        <v>0.49319980915287481</v>
      </c>
      <c r="K53" s="35">
        <f t="shared" si="3"/>
        <v>-9.6596536282816156E-2</v>
      </c>
      <c r="L53" s="35">
        <f t="shared" si="4"/>
        <v>0.46152340363920441</v>
      </c>
      <c r="M53" s="35">
        <f t="shared" si="5"/>
        <v>1.0039252595995862E-2</v>
      </c>
      <c r="N53" s="35">
        <v>5.65</v>
      </c>
      <c r="O53" s="35">
        <f t="shared" si="6"/>
        <v>1.8225806451612904E-2</v>
      </c>
    </row>
    <row r="54" spans="1:15" x14ac:dyDescent="0.25">
      <c r="A54" s="35">
        <v>30</v>
      </c>
      <c r="B54" s="35">
        <v>30</v>
      </c>
      <c r="C54" s="35">
        <v>37</v>
      </c>
      <c r="D54" s="35">
        <v>310</v>
      </c>
      <c r="E54" s="35">
        <v>0.12601626016260162</v>
      </c>
      <c r="F54" s="35">
        <v>296.39999999999998</v>
      </c>
      <c r="G54" s="35">
        <v>0.44112697742594276</v>
      </c>
      <c r="H54" s="35">
        <f t="shared" si="0"/>
        <v>0.95612903225806445</v>
      </c>
      <c r="I54" s="35">
        <f t="shared" si="1"/>
        <v>-2.6235343585902963E-2</v>
      </c>
      <c r="J54" s="35">
        <f t="shared" si="2"/>
        <v>0.48953481273612509</v>
      </c>
      <c r="K54" s="35">
        <f t="shared" si="3"/>
        <v>-0.18282999036802855</v>
      </c>
      <c r="L54" s="35">
        <f t="shared" si="4"/>
        <v>0.42746570815206059</v>
      </c>
      <c r="M54" s="35">
        <f t="shared" si="5"/>
        <v>4.0592738605963519E-2</v>
      </c>
      <c r="N54" s="35">
        <v>10.6</v>
      </c>
      <c r="O54" s="35">
        <f t="shared" si="6"/>
        <v>3.4193548387096775E-2</v>
      </c>
    </row>
    <row r="55" spans="1:15" x14ac:dyDescent="0.25">
      <c r="A55" s="35">
        <v>30</v>
      </c>
      <c r="B55" s="35">
        <v>30</v>
      </c>
      <c r="C55" s="35">
        <v>60</v>
      </c>
      <c r="D55" s="35">
        <v>310</v>
      </c>
      <c r="E55" s="35">
        <v>2.8455284552845527E-2</v>
      </c>
      <c r="F55" s="35">
        <v>288.75</v>
      </c>
      <c r="G55" s="35">
        <v>0.43424153907173224</v>
      </c>
      <c r="H55" s="35">
        <f t="shared" si="0"/>
        <v>0.93145161290322576</v>
      </c>
      <c r="I55" s="35">
        <f t="shared" si="1"/>
        <v>-2.6543000695536761E-2</v>
      </c>
      <c r="J55" s="35">
        <f t="shared" si="2"/>
        <v>0.48941211803673146</v>
      </c>
      <c r="K55" s="35">
        <f t="shared" si="3"/>
        <v>-9.9793878205963832E-2</v>
      </c>
      <c r="L55" s="35">
        <f t="shared" si="4"/>
        <v>0.46025398413688073</v>
      </c>
      <c r="M55" s="35">
        <f t="shared" si="5"/>
        <v>-4.3902774171832859E-3</v>
      </c>
      <c r="N55" s="35">
        <v>1.8</v>
      </c>
      <c r="O55" s="35">
        <f t="shared" si="6"/>
        <v>5.8064516129032262E-3</v>
      </c>
    </row>
    <row r="56" spans="1:15" x14ac:dyDescent="0.25">
      <c r="A56" s="35">
        <v>31</v>
      </c>
      <c r="B56" s="35">
        <v>31</v>
      </c>
      <c r="C56" s="35">
        <v>37</v>
      </c>
      <c r="D56" s="35">
        <v>310</v>
      </c>
      <c r="E56" s="35">
        <v>0.12195121951219512</v>
      </c>
      <c r="F56" s="35">
        <v>288.75</v>
      </c>
      <c r="G56" s="35">
        <v>0.43424153907173224</v>
      </c>
      <c r="H56" s="35">
        <f t="shared" si="0"/>
        <v>0.93145161290322576</v>
      </c>
      <c r="I56" s="35">
        <f t="shared" si="1"/>
        <v>-4.7860196020162435E-2</v>
      </c>
      <c r="J56" s="35">
        <f t="shared" si="2"/>
        <v>0.48091383099517576</v>
      </c>
      <c r="K56" s="35">
        <f t="shared" si="3"/>
        <v>-0.19950391930481581</v>
      </c>
      <c r="L56" s="35">
        <f t="shared" si="4"/>
        <v>0.4209342889081385</v>
      </c>
      <c r="M56" s="35">
        <f t="shared" si="5"/>
        <v>2.7013674639787266E-2</v>
      </c>
      <c r="N56" s="35">
        <v>6.9</v>
      </c>
      <c r="O56" s="35">
        <f t="shared" si="6"/>
        <v>2.2258064516129033E-2</v>
      </c>
    </row>
    <row r="57" spans="1:15" x14ac:dyDescent="0.25">
      <c r="A57" s="35">
        <v>31</v>
      </c>
      <c r="B57" s="35">
        <v>31</v>
      </c>
      <c r="C57" s="35">
        <v>60</v>
      </c>
      <c r="D57" s="35">
        <v>310</v>
      </c>
      <c r="E57" s="35">
        <v>2.4390243902439025E-2</v>
      </c>
      <c r="F57" s="35">
        <v>276.2</v>
      </c>
      <c r="G57" s="35">
        <v>0.43572249975046934</v>
      </c>
      <c r="H57" s="35">
        <f t="shared" si="0"/>
        <v>0.89096774193548378</v>
      </c>
      <c r="I57" s="35">
        <f t="shared" si="1"/>
        <v>-4.054923252943958E-2</v>
      </c>
      <c r="J57" s="35">
        <f t="shared" si="2"/>
        <v>0.48382762870490337</v>
      </c>
      <c r="K57" s="35">
        <f t="shared" si="3"/>
        <v>-0.1085976544549776</v>
      </c>
      <c r="L57" s="35">
        <f t="shared" si="4"/>
        <v>0.45676081061296225</v>
      </c>
      <c r="M57" s="35">
        <f t="shared" si="5"/>
        <v>-2.5686000779754858E-2</v>
      </c>
      <c r="N57" s="35">
        <v>0.65</v>
      </c>
      <c r="O57" s="35">
        <f t="shared" si="6"/>
        <v>2.096774193548387E-3</v>
      </c>
    </row>
    <row r="58" spans="1:15" x14ac:dyDescent="0.25">
      <c r="A58" s="35">
        <v>32</v>
      </c>
      <c r="B58" s="35">
        <v>32</v>
      </c>
      <c r="C58" s="35">
        <v>37</v>
      </c>
      <c r="D58" s="35">
        <v>310</v>
      </c>
      <c r="E58" s="35">
        <v>0.11788617886178862</v>
      </c>
      <c r="F58" s="35">
        <v>276.2</v>
      </c>
      <c r="G58" s="35">
        <v>0.43572249975046934</v>
      </c>
      <c r="H58" s="35">
        <f t="shared" si="0"/>
        <v>0.89096774193548378</v>
      </c>
      <c r="I58" s="35">
        <f t="shared" si="1"/>
        <v>-8.2153197797060484E-2</v>
      </c>
      <c r="J58" s="35">
        <f t="shared" si="2"/>
        <v>0.46726244516350834</v>
      </c>
      <c r="K58" s="35">
        <f t="shared" si="3"/>
        <v>-0.23175658683516864</v>
      </c>
      <c r="L58" s="35">
        <f t="shared" si="4"/>
        <v>0.40836353885916593</v>
      </c>
      <c r="M58" s="35">
        <f t="shared" si="5"/>
        <v>7.9522267994179274E-3</v>
      </c>
      <c r="N58" s="35">
        <v>3.5</v>
      </c>
      <c r="O58" s="35">
        <f t="shared" si="6"/>
        <v>1.1290322580645161E-2</v>
      </c>
    </row>
    <row r="59" spans="1:15" x14ac:dyDescent="0.25">
      <c r="A59" s="35">
        <v>32</v>
      </c>
      <c r="B59" s="35">
        <v>32</v>
      </c>
      <c r="C59" s="35">
        <v>60</v>
      </c>
      <c r="D59" s="35">
        <v>310</v>
      </c>
      <c r="E59" s="35">
        <v>2.032520325203252E-2</v>
      </c>
      <c r="F59" s="35">
        <v>278.7</v>
      </c>
      <c r="G59" s="35">
        <v>0.43952134501817919</v>
      </c>
      <c r="H59" s="35">
        <f t="shared" si="0"/>
        <v>0.89903225806451614</v>
      </c>
      <c r="I59" s="35">
        <f t="shared" si="1"/>
        <v>-3.3887709489758368E-2</v>
      </c>
      <c r="J59" s="35">
        <f t="shared" si="2"/>
        <v>0.48648334698332019</v>
      </c>
      <c r="K59" s="35">
        <f t="shared" si="3"/>
        <v>-9.6548723666795955E-2</v>
      </c>
      <c r="L59" s="35">
        <f t="shared" si="4"/>
        <v>0.46154238937345848</v>
      </c>
      <c r="M59" s="35">
        <f t="shared" si="5"/>
        <v>-2.4178167424260599E-2</v>
      </c>
      <c r="N59" s="35">
        <v>0.5</v>
      </c>
      <c r="O59" s="35">
        <f t="shared" si="6"/>
        <v>1.6129032258064516E-3</v>
      </c>
    </row>
    <row r="60" spans="1:15" x14ac:dyDescent="0.25">
      <c r="A60" s="35">
        <v>33</v>
      </c>
      <c r="B60" s="35">
        <v>33</v>
      </c>
      <c r="C60" s="35">
        <v>37</v>
      </c>
      <c r="D60" s="35">
        <v>310</v>
      </c>
      <c r="E60" s="35">
        <v>0.11382113821138211</v>
      </c>
      <c r="F60" s="35">
        <v>278.7</v>
      </c>
      <c r="G60" s="35">
        <v>0.43952134501817919</v>
      </c>
      <c r="H60" s="35">
        <f t="shared" si="0"/>
        <v>0.89903225806451614</v>
      </c>
      <c r="I60" s="35">
        <f t="shared" si="1"/>
        <v>-7.3261027235108328E-2</v>
      </c>
      <c r="J60" s="35">
        <f t="shared" si="2"/>
        <v>0.47079920204419418</v>
      </c>
      <c r="K60" s="35">
        <f t="shared" si="3"/>
        <v>-0.22154405089962451</v>
      </c>
      <c r="L60" s="35">
        <f t="shared" si="4"/>
        <v>0.41233442047616042</v>
      </c>
      <c r="M60" s="35">
        <f t="shared" si="5"/>
        <v>1.0929249232603855E-2</v>
      </c>
      <c r="N60" s="35">
        <v>3.6</v>
      </c>
      <c r="O60" s="35">
        <f t="shared" si="6"/>
        <v>1.1612903225806452E-2</v>
      </c>
    </row>
    <row r="61" spans="1:15" x14ac:dyDescent="0.25">
      <c r="A61" s="35">
        <v>33</v>
      </c>
      <c r="B61" s="35">
        <v>33</v>
      </c>
      <c r="C61" s="35">
        <v>60</v>
      </c>
      <c r="D61" s="35">
        <v>310</v>
      </c>
      <c r="E61" s="35">
        <v>1.6260162601626018E-2</v>
      </c>
      <c r="F61" s="35">
        <v>271.64999999999998</v>
      </c>
      <c r="G61" s="35">
        <v>0.43957089022463125</v>
      </c>
      <c r="H61" s="35">
        <f t="shared" si="0"/>
        <v>0.8762903225806451</v>
      </c>
      <c r="I61" s="35">
        <f t="shared" si="1"/>
        <v>-3.7853013736098381E-2</v>
      </c>
      <c r="J61" s="35">
        <f t="shared" si="2"/>
        <v>0.48490243789139981</v>
      </c>
      <c r="K61" s="35">
        <f t="shared" si="3"/>
        <v>-9.3905046405647563E-2</v>
      </c>
      <c r="L61" s="35">
        <f t="shared" si="4"/>
        <v>0.46259229255129142</v>
      </c>
      <c r="M61" s="35">
        <f t="shared" si="5"/>
        <v>-3.7676978831295449E-2</v>
      </c>
      <c r="N61" s="35">
        <v>0.3</v>
      </c>
      <c r="O61" s="35">
        <f t="shared" si="6"/>
        <v>9.6774193548387097E-4</v>
      </c>
    </row>
    <row r="62" spans="1:15" x14ac:dyDescent="0.25">
      <c r="A62" s="35">
        <v>34</v>
      </c>
      <c r="B62" s="35">
        <v>34</v>
      </c>
      <c r="C62" s="35">
        <v>37</v>
      </c>
      <c r="D62" s="35">
        <v>310</v>
      </c>
      <c r="E62" s="35">
        <v>0.10975609756097561</v>
      </c>
      <c r="F62" s="35">
        <v>271.64999999999998</v>
      </c>
      <c r="G62" s="35">
        <v>0.43957089022463125</v>
      </c>
      <c r="H62" s="35">
        <f t="shared" si="0"/>
        <v>0.8762903225806451</v>
      </c>
      <c r="I62" s="35">
        <f t="shared" si="1"/>
        <v>-9.1537227093906673E-2</v>
      </c>
      <c r="J62" s="35">
        <f t="shared" si="2"/>
        <v>0.46353286372235714</v>
      </c>
      <c r="K62" s="35">
        <f t="shared" si="3"/>
        <v>-0.2371646797706613</v>
      </c>
      <c r="L62" s="35">
        <f t="shared" si="4"/>
        <v>0.40626451807176361</v>
      </c>
      <c r="M62" s="35">
        <f t="shared" si="5"/>
        <v>-7.5155393769066325E-5</v>
      </c>
      <c r="N62" s="35">
        <v>2.7</v>
      </c>
      <c r="O62" s="35">
        <f t="shared" si="6"/>
        <v>8.7096774193548398E-3</v>
      </c>
    </row>
    <row r="63" spans="1:15" x14ac:dyDescent="0.25">
      <c r="A63" s="35">
        <v>34</v>
      </c>
      <c r="B63" s="35">
        <v>34</v>
      </c>
      <c r="C63" s="35">
        <v>60</v>
      </c>
      <c r="D63" s="35">
        <v>310</v>
      </c>
      <c r="E63" s="35">
        <v>1.2195121951219513E-2</v>
      </c>
      <c r="F63" s="35">
        <v>268.5</v>
      </c>
      <c r="G63" s="35">
        <v>0.44090609081146664</v>
      </c>
      <c r="H63" s="35">
        <f t="shared" si="0"/>
        <v>0.86612903225806448</v>
      </c>
      <c r="I63" s="35">
        <f t="shared" si="1"/>
        <v>-3.5700280639341837E-2</v>
      </c>
      <c r="J63" s="35">
        <f t="shared" si="2"/>
        <v>0.48576067338911444</v>
      </c>
      <c r="K63" s="35">
        <f t="shared" si="3"/>
        <v>-8.4390213103346975E-2</v>
      </c>
      <c r="L63" s="35">
        <f t="shared" si="4"/>
        <v>0.46637309417078004</v>
      </c>
      <c r="M63" s="35">
        <f t="shared" si="5"/>
        <v>-4.5641672219240648E-2</v>
      </c>
      <c r="N63" s="35">
        <v>0.2</v>
      </c>
      <c r="O63" s="35">
        <f t="shared" si="6"/>
        <v>6.4516129032258064E-4</v>
      </c>
    </row>
    <row r="64" spans="1:15" x14ac:dyDescent="0.25">
      <c r="A64" s="35">
        <v>35</v>
      </c>
      <c r="B64" s="35">
        <v>35</v>
      </c>
      <c r="C64" s="35">
        <v>37</v>
      </c>
      <c r="D64" s="35">
        <v>310</v>
      </c>
      <c r="E64" s="35">
        <v>0.10569105691056911</v>
      </c>
      <c r="F64" s="35">
        <v>268.5</v>
      </c>
      <c r="G64" s="35">
        <v>0.44090609081146664</v>
      </c>
      <c r="H64" s="35">
        <f t="shared" si="0"/>
        <v>0.86612903225806448</v>
      </c>
      <c r="I64" s="35">
        <f t="shared" si="1"/>
        <v>-9.8397960487287661E-2</v>
      </c>
      <c r="J64" s="35">
        <f t="shared" si="2"/>
        <v>0.46080814705890788</v>
      </c>
      <c r="K64" s="35">
        <f t="shared" si="3"/>
        <v>-0.24173724052720313</v>
      </c>
      <c r="L64" s="35">
        <f t="shared" si="4"/>
        <v>0.4044918857079397</v>
      </c>
      <c r="M64" s="35">
        <f t="shared" si="5"/>
        <v>-5.3725712391759495E-3</v>
      </c>
      <c r="N64" s="35">
        <v>2.35</v>
      </c>
      <c r="O64" s="35">
        <f t="shared" si="6"/>
        <v>7.5806451612903227E-3</v>
      </c>
    </row>
    <row r="65" spans="1:15" x14ac:dyDescent="0.25">
      <c r="A65" s="35">
        <v>35</v>
      </c>
      <c r="B65" s="35">
        <v>35</v>
      </c>
      <c r="C65" s="35">
        <v>60</v>
      </c>
      <c r="D65" s="35">
        <v>310</v>
      </c>
      <c r="E65" s="35">
        <v>8.130081300813009E-3</v>
      </c>
      <c r="F65" s="35">
        <v>269.64999999999998</v>
      </c>
      <c r="G65" s="35">
        <v>0.44073263251868372</v>
      </c>
      <c r="H65" s="35">
        <f t="shared" si="0"/>
        <v>0.86983870967741928</v>
      </c>
      <c r="I65" s="35">
        <f t="shared" si="1"/>
        <v>-2.8367217107860214E-2</v>
      </c>
      <c r="J65" s="35">
        <f t="shared" si="2"/>
        <v>0.48868463531581646</v>
      </c>
      <c r="K65" s="35">
        <f t="shared" si="3"/>
        <v>-6.8106740282773942E-2</v>
      </c>
      <c r="L65" s="35">
        <f t="shared" si="4"/>
        <v>0.47285033242408425</v>
      </c>
      <c r="M65" s="35">
        <f t="shared" si="5"/>
        <v>-4.7773519801794284E-2</v>
      </c>
      <c r="N65" s="35">
        <v>0.15</v>
      </c>
      <c r="O65" s="35">
        <f t="shared" si="6"/>
        <v>4.8387096774193548E-4</v>
      </c>
    </row>
    <row r="66" spans="1:15" x14ac:dyDescent="0.25">
      <c r="A66" s="35">
        <v>36</v>
      </c>
      <c r="B66" s="35">
        <v>36</v>
      </c>
      <c r="C66" s="35">
        <v>37</v>
      </c>
      <c r="D66" s="35">
        <v>310</v>
      </c>
      <c r="E66" s="35">
        <v>0.1016260162601626</v>
      </c>
      <c r="F66" s="35">
        <v>269.64999999999998</v>
      </c>
      <c r="G66" s="35">
        <v>0.44073263251868372</v>
      </c>
      <c r="H66" s="35">
        <f t="shared" si="0"/>
        <v>0.86983870967741928</v>
      </c>
      <c r="I66" s="35">
        <f t="shared" si="1"/>
        <v>-9.3725148294921679E-2</v>
      </c>
      <c r="J66" s="35">
        <f t="shared" si="2"/>
        <v>0.46266374637853724</v>
      </c>
      <c r="K66" s="35">
        <f t="shared" si="3"/>
        <v>-0.23422557988542894</v>
      </c>
      <c r="L66" s="35">
        <f t="shared" si="4"/>
        <v>0.40740492870567829</v>
      </c>
      <c r="M66" s="35">
        <f t="shared" si="5"/>
        <v>-4.9620925412506844E-3</v>
      </c>
      <c r="N66" s="35">
        <v>2.2000000000000002</v>
      </c>
      <c r="O66" s="35">
        <f t="shared" si="6"/>
        <v>7.0967741935483875E-3</v>
      </c>
    </row>
    <row r="67" spans="1:15" x14ac:dyDescent="0.25">
      <c r="A67" s="35">
        <v>36</v>
      </c>
      <c r="B67" s="35">
        <v>36</v>
      </c>
      <c r="C67" s="35">
        <v>60</v>
      </c>
      <c r="D67" s="35">
        <v>310</v>
      </c>
      <c r="E67" s="35">
        <v>4.0650406504065045E-3</v>
      </c>
      <c r="F67" s="35">
        <v>273.3</v>
      </c>
      <c r="G67" s="35">
        <v>0.44076178361839224</v>
      </c>
      <c r="H67" s="35">
        <f t="shared" ref="H67:H130" si="7">F67/D67</f>
        <v>0.88161290322580654</v>
      </c>
      <c r="I67" s="35">
        <f t="shared" ref="I67:I130" si="8">(LN(H67)+(G67^2/2)*E67)/G67*(E67^0.5)</f>
        <v>-1.8169524007891801E-2</v>
      </c>
      <c r="J67" s="35">
        <f t="shared" ref="J67:J130" si="9">NORMSDIST(I67)</f>
        <v>0.49275180747024661</v>
      </c>
      <c r="K67" s="35">
        <f t="shared" ref="K67:K130" si="10">I67-(G67*E67^0.5)</f>
        <v>-4.6271468932226695E-2</v>
      </c>
      <c r="L67" s="35">
        <f t="shared" ref="L67:L130" si="11">NORMSDIST(K67)</f>
        <v>0.48154693971870477</v>
      </c>
      <c r="M67" s="35">
        <f t="shared" ref="M67:M130" si="12">(H67*J67)-L67</f>
        <v>-4.7130588165096965E-2</v>
      </c>
      <c r="N67" s="35">
        <v>0.05</v>
      </c>
      <c r="O67" s="35">
        <f t="shared" ref="O67:O130" si="13">N67/D67</f>
        <v>1.6129032258064516E-4</v>
      </c>
    </row>
    <row r="68" spans="1:15" x14ac:dyDescent="0.25">
      <c r="A68" s="35">
        <v>37</v>
      </c>
      <c r="B68" s="35">
        <v>37</v>
      </c>
      <c r="C68" s="35">
        <v>60</v>
      </c>
      <c r="D68" s="35">
        <v>310</v>
      </c>
      <c r="E68" s="35">
        <v>9.7560975609756101E-2</v>
      </c>
      <c r="F68" s="35">
        <v>273.3</v>
      </c>
      <c r="G68" s="35">
        <v>0.44076178361839224</v>
      </c>
      <c r="H68" s="35">
        <f t="shared" si="7"/>
        <v>0.88161290322580654</v>
      </c>
      <c r="I68" s="35">
        <f t="shared" si="8"/>
        <v>-8.2576292879518648E-2</v>
      </c>
      <c r="J68" s="35">
        <f t="shared" si="9"/>
        <v>0.46709422621114099</v>
      </c>
      <c r="K68" s="35">
        <f t="shared" si="10"/>
        <v>-0.22024714456835084</v>
      </c>
      <c r="L68" s="35">
        <f t="shared" si="11"/>
        <v>0.41283934094517116</v>
      </c>
      <c r="M68" s="35">
        <f t="shared" si="12"/>
        <v>-1.0430440951555431E-3</v>
      </c>
      <c r="N68" s="35">
        <v>2.15</v>
      </c>
      <c r="O68" s="35">
        <f t="shared" si="13"/>
        <v>6.9354838709677416E-3</v>
      </c>
    </row>
    <row r="69" spans="1:15" x14ac:dyDescent="0.25">
      <c r="A69" s="35">
        <v>38</v>
      </c>
      <c r="B69" s="35">
        <v>38</v>
      </c>
      <c r="C69" s="35">
        <v>60</v>
      </c>
      <c r="D69" s="35">
        <v>310</v>
      </c>
      <c r="E69" s="35">
        <v>9.3495934959349589E-2</v>
      </c>
      <c r="F69" s="35">
        <v>272.60000000000002</v>
      </c>
      <c r="G69" s="35">
        <v>0.44039920608401312</v>
      </c>
      <c r="H69" s="35">
        <f t="shared" si="7"/>
        <v>0.87935483870967746</v>
      </c>
      <c r="I69" s="35">
        <f t="shared" si="8"/>
        <v>-8.2969319911227982E-2</v>
      </c>
      <c r="J69" s="35">
        <f t="shared" si="9"/>
        <v>0.46693796732096204</v>
      </c>
      <c r="K69" s="35">
        <f t="shared" si="10"/>
        <v>-0.21763064753239242</v>
      </c>
      <c r="L69" s="35">
        <f t="shared" si="11"/>
        <v>0.41385845175203451</v>
      </c>
      <c r="M69" s="35">
        <f t="shared" si="12"/>
        <v>-3.254290811085303E-3</v>
      </c>
      <c r="N69" s="35">
        <v>1.65</v>
      </c>
      <c r="O69" s="35">
        <f t="shared" si="13"/>
        <v>5.3225806451612902E-3</v>
      </c>
    </row>
    <row r="70" spans="1:15" x14ac:dyDescent="0.25">
      <c r="A70" s="35">
        <v>39</v>
      </c>
      <c r="B70" s="35">
        <v>39</v>
      </c>
      <c r="C70" s="35">
        <v>60</v>
      </c>
      <c r="D70" s="35">
        <v>310</v>
      </c>
      <c r="E70" s="35">
        <v>8.943089430894309E-2</v>
      </c>
      <c r="F70" s="35">
        <v>276.05</v>
      </c>
      <c r="G70" s="35">
        <v>0.44035899009044066</v>
      </c>
      <c r="H70" s="35">
        <f t="shared" si="7"/>
        <v>0.89048387096774195</v>
      </c>
      <c r="I70" s="35">
        <f t="shared" si="8"/>
        <v>-7.2881035381257661E-2</v>
      </c>
      <c r="J70" s="35">
        <f t="shared" si="9"/>
        <v>0.47095039268890998</v>
      </c>
      <c r="K70" s="35">
        <f t="shared" si="10"/>
        <v>-0.20457038533703042</v>
      </c>
      <c r="L70" s="35">
        <f t="shared" si="11"/>
        <v>0.41895389756159718</v>
      </c>
      <c r="M70" s="35">
        <f t="shared" si="12"/>
        <v>4.1983115380156422E-4</v>
      </c>
      <c r="N70" s="35">
        <v>1.55</v>
      </c>
      <c r="O70" s="35">
        <f t="shared" si="13"/>
        <v>5.0000000000000001E-3</v>
      </c>
    </row>
    <row r="71" spans="1:15" x14ac:dyDescent="0.25">
      <c r="A71" s="35">
        <v>40</v>
      </c>
      <c r="B71" s="35">
        <v>40</v>
      </c>
      <c r="C71" s="35">
        <v>60</v>
      </c>
      <c r="D71" s="35">
        <v>310</v>
      </c>
      <c r="E71" s="35">
        <v>8.5365853658536592E-2</v>
      </c>
      <c r="F71" s="35">
        <v>274.45</v>
      </c>
      <c r="G71" s="35">
        <v>0.44070070745949774</v>
      </c>
      <c r="H71" s="35">
        <f t="shared" si="7"/>
        <v>0.88532258064516123</v>
      </c>
      <c r="I71" s="35">
        <f t="shared" si="8"/>
        <v>-7.5256784874054031E-2</v>
      </c>
      <c r="J71" s="35">
        <f t="shared" si="9"/>
        <v>0.47000520230298742</v>
      </c>
      <c r="K71" s="35">
        <f t="shared" si="10"/>
        <v>-0.20401822977797424</v>
      </c>
      <c r="L71" s="35">
        <f t="shared" si="11"/>
        <v>0.41916962660445922</v>
      </c>
      <c r="M71" s="35">
        <f t="shared" si="12"/>
        <v>-3.0634079849273244E-3</v>
      </c>
      <c r="N71" s="35">
        <v>1.35</v>
      </c>
      <c r="O71" s="35">
        <f t="shared" si="13"/>
        <v>4.3548387096774199E-3</v>
      </c>
    </row>
    <row r="72" spans="1:15" x14ac:dyDescent="0.25">
      <c r="A72" s="35">
        <v>41</v>
      </c>
      <c r="B72" s="35">
        <v>41</v>
      </c>
      <c r="C72" s="35">
        <v>60</v>
      </c>
      <c r="D72" s="35">
        <v>310</v>
      </c>
      <c r="E72" s="35">
        <v>8.1300813008130079E-2</v>
      </c>
      <c r="F72" s="35">
        <v>267.60000000000002</v>
      </c>
      <c r="G72" s="35">
        <v>0.44061712867767377</v>
      </c>
      <c r="H72" s="35">
        <f t="shared" si="7"/>
        <v>0.86322580645161295</v>
      </c>
      <c r="I72" s="35">
        <f t="shared" si="8"/>
        <v>-9.0070923222894533E-2</v>
      </c>
      <c r="J72" s="35">
        <f t="shared" si="9"/>
        <v>0.46411542759258106</v>
      </c>
      <c r="K72" s="35">
        <f t="shared" si="10"/>
        <v>-0.21570539563094263</v>
      </c>
      <c r="L72" s="35">
        <f t="shared" si="11"/>
        <v>0.41460869756231433</v>
      </c>
      <c r="M72" s="35">
        <f t="shared" si="12"/>
        <v>-1.397228329207334E-2</v>
      </c>
      <c r="N72" s="35">
        <v>0.85</v>
      </c>
      <c r="O72" s="35">
        <f t="shared" si="13"/>
        <v>2.7419354838709676E-3</v>
      </c>
    </row>
    <row r="73" spans="1:15" x14ac:dyDescent="0.25">
      <c r="A73" s="35">
        <v>42</v>
      </c>
      <c r="B73" s="35">
        <v>42</v>
      </c>
      <c r="C73" s="35">
        <v>60</v>
      </c>
      <c r="D73" s="35">
        <v>310</v>
      </c>
      <c r="E73" s="35">
        <v>7.7235772357723581E-2</v>
      </c>
      <c r="F73" s="35">
        <v>268</v>
      </c>
      <c r="G73" s="35">
        <v>0.44203008684606904</v>
      </c>
      <c r="H73" s="35">
        <f t="shared" si="7"/>
        <v>0.86451612903225805</v>
      </c>
      <c r="I73" s="35">
        <f t="shared" si="8"/>
        <v>-8.678837661741233E-2</v>
      </c>
      <c r="J73" s="35">
        <f t="shared" si="9"/>
        <v>0.46541986343821828</v>
      </c>
      <c r="K73" s="35">
        <f t="shared" si="10"/>
        <v>-0.20963439292657637</v>
      </c>
      <c r="L73" s="35">
        <f t="shared" si="11"/>
        <v>0.41697651718242607</v>
      </c>
      <c r="M73" s="35">
        <f t="shared" si="12"/>
        <v>-1.4613538468095433E-2</v>
      </c>
      <c r="N73" s="35">
        <v>0.9</v>
      </c>
      <c r="O73" s="35">
        <f t="shared" si="13"/>
        <v>2.9032258064516131E-3</v>
      </c>
    </row>
    <row r="74" spans="1:15" x14ac:dyDescent="0.25">
      <c r="A74" s="35">
        <v>43</v>
      </c>
      <c r="B74" s="35">
        <v>43</v>
      </c>
      <c r="C74" s="35">
        <v>60</v>
      </c>
      <c r="D74" s="35">
        <v>310</v>
      </c>
      <c r="E74" s="35">
        <v>7.3170731707317069E-2</v>
      </c>
      <c r="F74" s="35">
        <v>262.14999999999998</v>
      </c>
      <c r="G74" s="35">
        <v>0.44199315535292866</v>
      </c>
      <c r="H74" s="35">
        <f t="shared" si="7"/>
        <v>0.84564516129032252</v>
      </c>
      <c r="I74" s="35">
        <f t="shared" si="8"/>
        <v>-9.823140815569123E-2</v>
      </c>
      <c r="J74" s="35">
        <f t="shared" si="9"/>
        <v>0.46087427148037058</v>
      </c>
      <c r="K74" s="35">
        <f t="shared" si="10"/>
        <v>-0.21779095022946549</v>
      </c>
      <c r="L74" s="35">
        <f t="shared" si="11"/>
        <v>0.41379599799756112</v>
      </c>
      <c r="M74" s="35">
        <f t="shared" si="12"/>
        <v>-2.4059900356983244E-2</v>
      </c>
      <c r="N74" s="35">
        <v>0.7</v>
      </c>
      <c r="O74" s="35">
        <f t="shared" si="13"/>
        <v>2.258064516129032E-3</v>
      </c>
    </row>
    <row r="75" spans="1:15" x14ac:dyDescent="0.25">
      <c r="A75" s="35">
        <v>44</v>
      </c>
      <c r="B75" s="35">
        <v>44</v>
      </c>
      <c r="C75" s="35">
        <v>60</v>
      </c>
      <c r="D75" s="35">
        <v>310</v>
      </c>
      <c r="E75" s="35">
        <v>6.910569105691057E-2</v>
      </c>
      <c r="F75" s="35">
        <v>263.5</v>
      </c>
      <c r="G75" s="35">
        <v>0.44304663425467644</v>
      </c>
      <c r="H75" s="35">
        <f t="shared" si="7"/>
        <v>0.85</v>
      </c>
      <c r="I75" s="35">
        <f t="shared" si="8"/>
        <v>-9.2405535532979408E-2</v>
      </c>
      <c r="J75" s="35">
        <f t="shared" si="9"/>
        <v>0.46318792076435056</v>
      </c>
      <c r="K75" s="35">
        <f t="shared" si="10"/>
        <v>-0.20887346339287849</v>
      </c>
      <c r="L75" s="35">
        <f t="shared" si="11"/>
        <v>0.41727351019062114</v>
      </c>
      <c r="M75" s="35">
        <f t="shared" si="12"/>
        <v>-2.3563777540923203E-2</v>
      </c>
      <c r="N75" s="35">
        <v>0.65</v>
      </c>
      <c r="O75" s="35">
        <f t="shared" si="13"/>
        <v>2.096774193548387E-3</v>
      </c>
    </row>
    <row r="76" spans="1:15" x14ac:dyDescent="0.25">
      <c r="A76" s="35">
        <v>45</v>
      </c>
      <c r="B76" s="35">
        <v>45</v>
      </c>
      <c r="C76" s="35">
        <v>60</v>
      </c>
      <c r="D76" s="35">
        <v>310</v>
      </c>
      <c r="E76" s="35">
        <v>6.5040650406504072E-2</v>
      </c>
      <c r="F76" s="35">
        <v>256.55</v>
      </c>
      <c r="G76" s="35">
        <v>0.44311640835536986</v>
      </c>
      <c r="H76" s="35">
        <f t="shared" si="7"/>
        <v>0.82758064516129037</v>
      </c>
      <c r="I76" s="35">
        <f t="shared" si="8"/>
        <v>-0.10524491490679741</v>
      </c>
      <c r="J76" s="35">
        <f t="shared" si="9"/>
        <v>0.45809073582677751</v>
      </c>
      <c r="K76" s="35">
        <f t="shared" si="10"/>
        <v>-0.2182531961642569</v>
      </c>
      <c r="L76" s="35">
        <f t="shared" si="11"/>
        <v>0.41361591970374778</v>
      </c>
      <c r="M76" s="35">
        <f t="shared" si="12"/>
        <v>-3.4508893005813002E-2</v>
      </c>
      <c r="N76" s="35">
        <v>0.5</v>
      </c>
      <c r="O76" s="35">
        <f t="shared" si="13"/>
        <v>1.6129032258064516E-3</v>
      </c>
    </row>
    <row r="77" spans="1:15" x14ac:dyDescent="0.25">
      <c r="A77" s="35">
        <v>46</v>
      </c>
      <c r="B77" s="35">
        <v>46</v>
      </c>
      <c r="C77" s="35">
        <v>60</v>
      </c>
      <c r="D77" s="35">
        <v>310</v>
      </c>
      <c r="E77" s="35">
        <v>6.097560975609756E-2</v>
      </c>
      <c r="F77" s="35">
        <v>246.65</v>
      </c>
      <c r="G77" s="35">
        <v>0.44461963676213156</v>
      </c>
      <c r="H77" s="35">
        <f t="shared" si="7"/>
        <v>0.79564516129032259</v>
      </c>
      <c r="I77" s="35">
        <f t="shared" si="8"/>
        <v>-0.12361344181023003</v>
      </c>
      <c r="J77" s="35">
        <f t="shared" si="9"/>
        <v>0.45081067454685092</v>
      </c>
      <c r="K77" s="35">
        <f t="shared" si="10"/>
        <v>-0.23340443543061684</v>
      </c>
      <c r="L77" s="35">
        <f t="shared" si="11"/>
        <v>0.40772368465318409</v>
      </c>
      <c r="M77" s="35">
        <f t="shared" si="12"/>
        <v>-4.9038352791955786E-2</v>
      </c>
      <c r="N77" s="35">
        <v>0.45</v>
      </c>
      <c r="O77" s="35">
        <f t="shared" si="13"/>
        <v>1.4516129032258066E-3</v>
      </c>
    </row>
    <row r="78" spans="1:15" x14ac:dyDescent="0.25">
      <c r="A78" s="35">
        <v>47</v>
      </c>
      <c r="B78" s="35">
        <v>47</v>
      </c>
      <c r="C78" s="35">
        <v>60</v>
      </c>
      <c r="D78" s="35">
        <v>310</v>
      </c>
      <c r="E78" s="35">
        <v>5.6910569105691054E-2</v>
      </c>
      <c r="F78" s="35">
        <v>256.8</v>
      </c>
      <c r="G78" s="35">
        <v>0.4478066372611314</v>
      </c>
      <c r="H78" s="35">
        <f t="shared" si="7"/>
        <v>0.82838709677419353</v>
      </c>
      <c r="I78" s="35">
        <f t="shared" si="8"/>
        <v>-9.7259479337678367E-2</v>
      </c>
      <c r="J78" s="35">
        <f t="shared" si="9"/>
        <v>0.46126016709759904</v>
      </c>
      <c r="K78" s="35">
        <f t="shared" si="10"/>
        <v>-0.20408794493556498</v>
      </c>
      <c r="L78" s="35">
        <f t="shared" si="11"/>
        <v>0.41914238731494452</v>
      </c>
      <c r="M78" s="35">
        <f t="shared" si="12"/>
        <v>-3.7040416635385043E-2</v>
      </c>
      <c r="N78" s="35">
        <v>0.5</v>
      </c>
      <c r="O78" s="35">
        <f t="shared" si="13"/>
        <v>1.6129032258064516E-3</v>
      </c>
    </row>
    <row r="79" spans="1:15" x14ac:dyDescent="0.25">
      <c r="A79" s="35">
        <v>48</v>
      </c>
      <c r="B79" s="35">
        <v>48</v>
      </c>
      <c r="C79" s="35">
        <v>60</v>
      </c>
      <c r="D79" s="35">
        <v>310</v>
      </c>
      <c r="E79" s="35">
        <v>5.2845528455284556E-2</v>
      </c>
      <c r="F79" s="35">
        <v>253.25</v>
      </c>
      <c r="G79" s="35">
        <v>0.45151776987382697</v>
      </c>
      <c r="H79" s="35">
        <f t="shared" si="7"/>
        <v>0.8169354838709677</v>
      </c>
      <c r="I79" s="35">
        <f t="shared" si="8"/>
        <v>-0.1002011913394238</v>
      </c>
      <c r="J79" s="35">
        <f t="shared" si="9"/>
        <v>0.46009230011218116</v>
      </c>
      <c r="K79" s="35">
        <f t="shared" si="10"/>
        <v>-0.20399679752989086</v>
      </c>
      <c r="L79" s="35">
        <f t="shared" si="11"/>
        <v>0.4191780007466</v>
      </c>
      <c r="M79" s="35">
        <f t="shared" si="12"/>
        <v>-4.3312274929148797E-2</v>
      </c>
      <c r="N79" s="35">
        <v>0.4</v>
      </c>
      <c r="O79" s="35">
        <f t="shared" si="13"/>
        <v>1.2903225806451613E-3</v>
      </c>
    </row>
    <row r="80" spans="1:15" x14ac:dyDescent="0.25">
      <c r="A80" s="35">
        <v>49</v>
      </c>
      <c r="B80" s="35">
        <v>49</v>
      </c>
      <c r="C80" s="35">
        <v>60</v>
      </c>
      <c r="D80" s="35">
        <v>310</v>
      </c>
      <c r="E80" s="35">
        <v>4.878048780487805E-2</v>
      </c>
      <c r="F80" s="35">
        <v>252.85</v>
      </c>
      <c r="G80" s="35">
        <v>0.45176124310446358</v>
      </c>
      <c r="H80" s="35">
        <f t="shared" si="7"/>
        <v>0.81564516129032261</v>
      </c>
      <c r="I80" s="35">
        <f t="shared" si="8"/>
        <v>-9.7191066450850863E-2</v>
      </c>
      <c r="J80" s="35">
        <f t="shared" si="9"/>
        <v>0.46128733119901055</v>
      </c>
      <c r="K80" s="35">
        <f t="shared" si="10"/>
        <v>-0.19696843344584219</v>
      </c>
      <c r="L80" s="35">
        <f t="shared" si="11"/>
        <v>0.42192612015290742</v>
      </c>
      <c r="M80" s="35">
        <f t="shared" si="12"/>
        <v>-4.5679340495907994E-2</v>
      </c>
      <c r="N80" s="35">
        <v>0.35</v>
      </c>
      <c r="O80" s="35">
        <f t="shared" si="13"/>
        <v>1.129032258064516E-3</v>
      </c>
    </row>
    <row r="81" spans="1:15" x14ac:dyDescent="0.25">
      <c r="A81" s="35">
        <v>50</v>
      </c>
      <c r="B81" s="35">
        <v>50</v>
      </c>
      <c r="C81" s="35">
        <v>60</v>
      </c>
      <c r="D81" s="35">
        <v>310</v>
      </c>
      <c r="E81" s="35">
        <v>4.4715447154471545E-2</v>
      </c>
      <c r="F81" s="35">
        <v>254.7</v>
      </c>
      <c r="G81" s="35">
        <v>0.45174902931889105</v>
      </c>
      <c r="H81" s="35">
        <f t="shared" si="7"/>
        <v>0.82161290322580638</v>
      </c>
      <c r="I81" s="35">
        <f t="shared" si="8"/>
        <v>-8.9837791955918678E-2</v>
      </c>
      <c r="J81" s="35">
        <f t="shared" si="9"/>
        <v>0.46420805797982767</v>
      </c>
      <c r="K81" s="35">
        <f t="shared" si="10"/>
        <v>-0.18536476512704159</v>
      </c>
      <c r="L81" s="35">
        <f t="shared" si="11"/>
        <v>0.42647147141383585</v>
      </c>
      <c r="M81" s="35">
        <f t="shared" si="12"/>
        <v>-4.5072141196216164E-2</v>
      </c>
      <c r="N81" s="35">
        <v>0.4</v>
      </c>
      <c r="O81" s="35">
        <f t="shared" si="13"/>
        <v>1.2903225806451613E-3</v>
      </c>
    </row>
    <row r="82" spans="1:15" x14ac:dyDescent="0.25">
      <c r="A82" s="35">
        <v>51</v>
      </c>
      <c r="B82" s="35">
        <v>51</v>
      </c>
      <c r="C82" s="35">
        <v>60</v>
      </c>
      <c r="D82" s="35">
        <v>310</v>
      </c>
      <c r="E82" s="35">
        <v>4.065040650406504E-2</v>
      </c>
      <c r="F82" s="35">
        <v>257.05</v>
      </c>
      <c r="G82" s="35">
        <v>0.45167578803869174</v>
      </c>
      <c r="H82" s="35">
        <f t="shared" si="7"/>
        <v>0.8291935483870968</v>
      </c>
      <c r="I82" s="35">
        <f t="shared" si="8"/>
        <v>-8.1756950467187089E-2</v>
      </c>
      <c r="J82" s="35">
        <f t="shared" si="9"/>
        <v>0.46741999498416686</v>
      </c>
      <c r="K82" s="35">
        <f t="shared" si="10"/>
        <v>-0.1728235787823833</v>
      </c>
      <c r="L82" s="35">
        <f t="shared" si="11"/>
        <v>0.43139505136359341</v>
      </c>
      <c r="M82" s="35">
        <f t="shared" si="12"/>
        <v>-4.3813407135593119E-2</v>
      </c>
      <c r="N82" s="35">
        <v>0.35</v>
      </c>
      <c r="O82" s="35">
        <f t="shared" si="13"/>
        <v>1.129032258064516E-3</v>
      </c>
    </row>
    <row r="83" spans="1:15" x14ac:dyDescent="0.25">
      <c r="A83" s="35">
        <v>52</v>
      </c>
      <c r="B83" s="35">
        <v>52</v>
      </c>
      <c r="C83" s="35">
        <v>60</v>
      </c>
      <c r="D83" s="35">
        <v>310</v>
      </c>
      <c r="E83" s="35">
        <v>3.6585365853658534E-2</v>
      </c>
      <c r="F83" s="35">
        <v>253.7</v>
      </c>
      <c r="G83" s="35">
        <v>0.45188292473682029</v>
      </c>
      <c r="H83" s="35">
        <f t="shared" si="7"/>
        <v>0.81838709677419352</v>
      </c>
      <c r="I83" s="35">
        <f t="shared" si="8"/>
        <v>-8.3252618614739302E-2</v>
      </c>
      <c r="J83" s="35">
        <f t="shared" si="9"/>
        <v>0.46682533715570512</v>
      </c>
      <c r="K83" s="35">
        <f t="shared" si="10"/>
        <v>-0.16968562756768424</v>
      </c>
      <c r="L83" s="35">
        <f t="shared" si="11"/>
        <v>0.43262868884430322</v>
      </c>
      <c r="M83" s="35">
        <f t="shared" si="12"/>
        <v>-5.0584856468811668E-2</v>
      </c>
      <c r="N83" s="35">
        <v>0.3</v>
      </c>
      <c r="O83" s="35">
        <f t="shared" si="13"/>
        <v>9.6774193548387097E-4</v>
      </c>
    </row>
    <row r="84" spans="1:15" x14ac:dyDescent="0.25">
      <c r="A84" s="35">
        <v>53</v>
      </c>
      <c r="B84" s="35">
        <v>53</v>
      </c>
      <c r="C84" s="35">
        <v>60</v>
      </c>
      <c r="D84" s="35">
        <v>310</v>
      </c>
      <c r="E84" s="35">
        <v>3.2520325203252036E-2</v>
      </c>
      <c r="F84" s="35">
        <v>252.3</v>
      </c>
      <c r="G84" s="35">
        <v>0.45220224627760219</v>
      </c>
      <c r="H84" s="35">
        <f t="shared" si="7"/>
        <v>0.81387096774193557</v>
      </c>
      <c r="I84" s="35">
        <f t="shared" si="8"/>
        <v>-8.0806286938235064E-2</v>
      </c>
      <c r="J84" s="35">
        <f t="shared" si="9"/>
        <v>0.46779800408474648</v>
      </c>
      <c r="K84" s="35">
        <f t="shared" si="10"/>
        <v>-0.16235369377761863</v>
      </c>
      <c r="L84" s="35">
        <f t="shared" si="11"/>
        <v>0.43551366698904248</v>
      </c>
      <c r="M84" s="35">
        <f t="shared" si="12"/>
        <v>-5.4786452696843957E-2</v>
      </c>
      <c r="N84" s="35">
        <v>0.25</v>
      </c>
      <c r="O84" s="35">
        <f t="shared" si="13"/>
        <v>8.0645161290322581E-4</v>
      </c>
    </row>
    <row r="85" spans="1:15" x14ac:dyDescent="0.25">
      <c r="A85" s="35">
        <v>54</v>
      </c>
      <c r="B85" s="35">
        <v>54</v>
      </c>
      <c r="C85" s="35">
        <v>60</v>
      </c>
      <c r="D85" s="35">
        <v>310</v>
      </c>
      <c r="E85" s="35">
        <v>2.8455284552845527E-2</v>
      </c>
      <c r="F85" s="35">
        <v>247.95</v>
      </c>
      <c r="G85" s="35">
        <v>0.45206624869064527</v>
      </c>
      <c r="H85" s="35">
        <f t="shared" si="7"/>
        <v>0.79983870967741932</v>
      </c>
      <c r="I85" s="35">
        <f t="shared" si="8"/>
        <v>-8.2255508975641337E-2</v>
      </c>
      <c r="J85" s="35">
        <f t="shared" si="9"/>
        <v>0.46722176658497078</v>
      </c>
      <c r="K85" s="35">
        <f t="shared" si="10"/>
        <v>-0.15851318225172695</v>
      </c>
      <c r="L85" s="35">
        <f t="shared" si="11"/>
        <v>0.43702621702443811</v>
      </c>
      <c r="M85" s="35">
        <f t="shared" si="12"/>
        <v>-6.3324162105910686E-2</v>
      </c>
      <c r="N85" s="35">
        <v>0.2</v>
      </c>
      <c r="O85" s="35">
        <f t="shared" si="13"/>
        <v>6.4516129032258064E-4</v>
      </c>
    </row>
    <row r="86" spans="1:15" x14ac:dyDescent="0.25">
      <c r="A86" s="35">
        <v>55</v>
      </c>
      <c r="B86" s="35">
        <v>55</v>
      </c>
      <c r="C86" s="35">
        <v>60</v>
      </c>
      <c r="D86" s="35">
        <v>310</v>
      </c>
      <c r="E86" s="35">
        <v>2.4390243902439025E-2</v>
      </c>
      <c r="F86" s="35">
        <v>249.1</v>
      </c>
      <c r="G86" s="35">
        <v>0.4526556422828773</v>
      </c>
      <c r="H86" s="35">
        <f t="shared" si="7"/>
        <v>0.80354838709677423</v>
      </c>
      <c r="I86" s="35">
        <f t="shared" si="8"/>
        <v>-7.4599213454903029E-2</v>
      </c>
      <c r="J86" s="35">
        <f t="shared" si="9"/>
        <v>0.47026679997664211</v>
      </c>
      <c r="K86" s="35">
        <f t="shared" si="10"/>
        <v>-0.14529214795032314</v>
      </c>
      <c r="L86" s="35">
        <f t="shared" si="11"/>
        <v>0.44224010698599858</v>
      </c>
      <c r="M86" s="35">
        <f t="shared" si="12"/>
        <v>-6.4357978359606494E-2</v>
      </c>
      <c r="N86" s="35">
        <v>0.15</v>
      </c>
      <c r="O86" s="35">
        <f t="shared" si="13"/>
        <v>4.8387096774193548E-4</v>
      </c>
    </row>
    <row r="87" spans="1:15" x14ac:dyDescent="0.25">
      <c r="A87" s="35">
        <v>56</v>
      </c>
      <c r="B87" s="35">
        <v>56</v>
      </c>
      <c r="C87" s="35">
        <v>60</v>
      </c>
      <c r="D87" s="35">
        <v>310</v>
      </c>
      <c r="E87" s="35">
        <v>2.032520325203252E-2</v>
      </c>
      <c r="F87" s="35">
        <v>248</v>
      </c>
      <c r="G87" s="35">
        <v>0.45253814554457195</v>
      </c>
      <c r="H87" s="35">
        <f t="shared" si="7"/>
        <v>0.8</v>
      </c>
      <c r="I87" s="35">
        <f t="shared" si="8"/>
        <v>-6.9642928820745298E-2</v>
      </c>
      <c r="J87" s="35">
        <f t="shared" si="9"/>
        <v>0.47223893380565735</v>
      </c>
      <c r="K87" s="35">
        <f t="shared" si="10"/>
        <v>-0.13415970252247725</v>
      </c>
      <c r="L87" s="35">
        <f t="shared" si="11"/>
        <v>0.44663814525199558</v>
      </c>
      <c r="M87" s="35">
        <f t="shared" si="12"/>
        <v>-6.8846998207469701E-2</v>
      </c>
      <c r="N87" s="35">
        <v>0.15</v>
      </c>
      <c r="O87" s="35">
        <f t="shared" si="13"/>
        <v>4.8387096774193548E-4</v>
      </c>
    </row>
    <row r="88" spans="1:15" x14ac:dyDescent="0.25">
      <c r="A88" s="35">
        <v>57</v>
      </c>
      <c r="B88" s="35">
        <v>57</v>
      </c>
      <c r="C88" s="35">
        <v>60</v>
      </c>
      <c r="D88" s="35">
        <v>310</v>
      </c>
      <c r="E88" s="35">
        <v>1.6260162601626018E-2</v>
      </c>
      <c r="F88" s="35">
        <v>241.55</v>
      </c>
      <c r="G88" s="35">
        <v>0.45239198550742554</v>
      </c>
      <c r="H88" s="35">
        <f t="shared" si="7"/>
        <v>0.77919354838709676</v>
      </c>
      <c r="I88" s="35">
        <f t="shared" si="8"/>
        <v>-6.9856170561314906E-2</v>
      </c>
      <c r="J88" s="35">
        <f t="shared" si="9"/>
        <v>0.47215406934362614</v>
      </c>
      <c r="K88" s="35">
        <f t="shared" si="10"/>
        <v>-0.12754308958851926</v>
      </c>
      <c r="L88" s="35">
        <f t="shared" si="11"/>
        <v>0.44925528553749705</v>
      </c>
      <c r="M88" s="35">
        <f t="shared" si="12"/>
        <v>-8.1355880860229657E-2</v>
      </c>
      <c r="N88" s="35">
        <v>0.15</v>
      </c>
      <c r="O88" s="35">
        <f t="shared" si="13"/>
        <v>4.8387096774193548E-4</v>
      </c>
    </row>
    <row r="89" spans="1:15" x14ac:dyDescent="0.25">
      <c r="A89" s="35">
        <v>58</v>
      </c>
      <c r="B89" s="35">
        <v>58</v>
      </c>
      <c r="C89" s="35">
        <v>60</v>
      </c>
      <c r="D89" s="35">
        <v>310</v>
      </c>
      <c r="E89" s="35">
        <v>1.2195121951219513E-2</v>
      </c>
      <c r="F89" s="35">
        <v>234.8</v>
      </c>
      <c r="G89" s="35">
        <v>0.45377035510329539</v>
      </c>
      <c r="H89" s="35">
        <f t="shared" si="7"/>
        <v>0.7574193548387097</v>
      </c>
      <c r="I89" s="35">
        <f t="shared" si="8"/>
        <v>-6.731036223081982E-2</v>
      </c>
      <c r="J89" s="35">
        <f t="shared" si="9"/>
        <v>0.47316731386598737</v>
      </c>
      <c r="K89" s="35">
        <f t="shared" si="10"/>
        <v>-0.11742091503240176</v>
      </c>
      <c r="L89" s="35">
        <f t="shared" si="11"/>
        <v>0.4532632554590999</v>
      </c>
      <c r="M89" s="35">
        <f t="shared" si="12"/>
        <v>-9.4877173859958475E-2</v>
      </c>
      <c r="N89" s="35">
        <v>0.05</v>
      </c>
      <c r="O89" s="35">
        <f t="shared" si="13"/>
        <v>1.6129032258064516E-4</v>
      </c>
    </row>
    <row r="90" spans="1:15" x14ac:dyDescent="0.25">
      <c r="A90" s="35">
        <v>59</v>
      </c>
      <c r="B90" s="35">
        <v>59</v>
      </c>
      <c r="C90" s="35">
        <v>60</v>
      </c>
      <c r="D90" s="35">
        <v>310</v>
      </c>
      <c r="E90" s="35">
        <v>8.130081300813009E-3</v>
      </c>
      <c r="F90" s="35">
        <v>246.5</v>
      </c>
      <c r="G90" s="35">
        <v>0.45413893239911268</v>
      </c>
      <c r="H90" s="35">
        <f t="shared" si="7"/>
        <v>0.79516129032258065</v>
      </c>
      <c r="I90" s="35">
        <f t="shared" si="8"/>
        <v>-4.5342077513941648E-2</v>
      </c>
      <c r="J90" s="35">
        <f t="shared" si="9"/>
        <v>0.48191732445145463</v>
      </c>
      <c r="K90" s="35">
        <f t="shared" si="10"/>
        <v>-8.6290406040398213E-2</v>
      </c>
      <c r="L90" s="35">
        <f t="shared" si="11"/>
        <v>0.46561778245015439</v>
      </c>
      <c r="M90" s="35">
        <f t="shared" si="12"/>
        <v>-8.2415780910529979E-2</v>
      </c>
      <c r="N90" s="35">
        <v>0.1</v>
      </c>
      <c r="O90" s="35">
        <f t="shared" si="13"/>
        <v>3.2258064516129032E-4</v>
      </c>
    </row>
    <row r="91" spans="1:15" x14ac:dyDescent="0.25">
      <c r="A91" s="35">
        <f>$A$90+B91</f>
        <v>60</v>
      </c>
      <c r="B91" s="35">
        <v>1</v>
      </c>
      <c r="C91" s="35">
        <v>19</v>
      </c>
      <c r="D91" s="35">
        <v>310</v>
      </c>
      <c r="E91" s="35">
        <v>4.0650406504065045E-3</v>
      </c>
      <c r="F91" s="35">
        <v>254.35</v>
      </c>
      <c r="G91" s="35">
        <v>0.45913459248413258</v>
      </c>
      <c r="H91" s="35">
        <f t="shared" si="7"/>
        <v>0.82048387096774189</v>
      </c>
      <c r="I91" s="35">
        <f t="shared" si="8"/>
        <v>-2.7416449502113607E-2</v>
      </c>
      <c r="J91" s="35">
        <f t="shared" si="9"/>
        <v>0.4890637891874175</v>
      </c>
      <c r="K91" s="35">
        <f t="shared" si="10"/>
        <v>-5.6689801935084466E-2</v>
      </c>
      <c r="L91" s="35">
        <f t="shared" si="11"/>
        <v>0.47739614891456811</v>
      </c>
      <c r="M91" s="35">
        <f t="shared" si="12"/>
        <v>-7.6127198011924135E-2</v>
      </c>
      <c r="N91" s="35">
        <v>0.05</v>
      </c>
      <c r="O91" s="35">
        <f t="shared" si="13"/>
        <v>1.6129032258064516E-4</v>
      </c>
    </row>
    <row r="92" spans="1:15" x14ac:dyDescent="0.25">
      <c r="A92" s="35">
        <f t="shared" ref="A92:A155" si="14">$A$90+B92</f>
        <v>60</v>
      </c>
      <c r="B92" s="35">
        <v>1</v>
      </c>
      <c r="C92" s="35">
        <v>43</v>
      </c>
      <c r="D92" s="35">
        <v>250</v>
      </c>
      <c r="E92" s="35">
        <v>7.3170731707317069E-2</v>
      </c>
      <c r="F92" s="35">
        <v>246.15</v>
      </c>
      <c r="G92" s="35">
        <v>0.45990446834143422</v>
      </c>
      <c r="H92" s="35">
        <f t="shared" si="7"/>
        <v>0.98460000000000003</v>
      </c>
      <c r="I92" s="35">
        <f t="shared" si="8"/>
        <v>-4.5768631616494868E-3</v>
      </c>
      <c r="J92" s="35">
        <f t="shared" si="9"/>
        <v>0.49817410214792801</v>
      </c>
      <c r="K92" s="35">
        <f t="shared" si="10"/>
        <v>-0.1289814313470517</v>
      </c>
      <c r="L92" s="35">
        <f t="shared" si="11"/>
        <v>0.44868617086299739</v>
      </c>
      <c r="M92" s="35">
        <f t="shared" si="12"/>
        <v>4.1816050111852521E-2</v>
      </c>
      <c r="N92" s="35">
        <v>7.75</v>
      </c>
      <c r="O92" s="35">
        <f t="shared" si="13"/>
        <v>3.1E-2</v>
      </c>
    </row>
    <row r="93" spans="1:15" x14ac:dyDescent="0.25">
      <c r="A93" s="35">
        <f t="shared" si="14"/>
        <v>61</v>
      </c>
      <c r="B93" s="35">
        <v>2</v>
      </c>
      <c r="C93" s="35">
        <v>19</v>
      </c>
      <c r="D93" s="35">
        <v>250</v>
      </c>
      <c r="E93" s="35">
        <v>0.17073170731707318</v>
      </c>
      <c r="F93" s="35">
        <v>246.15</v>
      </c>
      <c r="G93" s="35">
        <v>0.45990446834143422</v>
      </c>
      <c r="H93" s="35">
        <f t="shared" si="7"/>
        <v>0.98460000000000003</v>
      </c>
      <c r="I93" s="35">
        <f t="shared" si="8"/>
        <v>2.2785366161263464E-3</v>
      </c>
      <c r="J93" s="35">
        <f t="shared" si="9"/>
        <v>0.50090900380706527</v>
      </c>
      <c r="K93" s="35">
        <f t="shared" si="10"/>
        <v>-0.18775258021984056</v>
      </c>
      <c r="L93" s="35">
        <f t="shared" si="11"/>
        <v>0.42553530504233911</v>
      </c>
      <c r="M93" s="35">
        <f t="shared" si="12"/>
        <v>6.7659700106097398E-2</v>
      </c>
      <c r="N93" s="35">
        <v>13.1</v>
      </c>
      <c r="O93" s="35">
        <f t="shared" si="13"/>
        <v>5.2399999999999995E-2</v>
      </c>
    </row>
    <row r="94" spans="1:15" x14ac:dyDescent="0.25">
      <c r="A94" s="35">
        <f t="shared" si="14"/>
        <v>61</v>
      </c>
      <c r="B94" s="35">
        <v>2</v>
      </c>
      <c r="C94" s="35">
        <v>43</v>
      </c>
      <c r="D94" s="35">
        <v>250</v>
      </c>
      <c r="E94" s="35">
        <v>6.910569105691057E-2</v>
      </c>
      <c r="F94" s="35">
        <v>250.5</v>
      </c>
      <c r="G94" s="35">
        <v>0.46022837334636896</v>
      </c>
      <c r="H94" s="35">
        <f t="shared" si="7"/>
        <v>1.002</v>
      </c>
      <c r="I94" s="35">
        <f t="shared" si="8"/>
        <v>5.3216109765381802E-3</v>
      </c>
      <c r="J94" s="35">
        <f t="shared" si="9"/>
        <v>0.50212300559795986</v>
      </c>
      <c r="K94" s="35">
        <f t="shared" si="10"/>
        <v>-0.11566304581056577</v>
      </c>
      <c r="L94" s="35">
        <f t="shared" si="11"/>
        <v>0.45395979740020637</v>
      </c>
      <c r="M94" s="35">
        <f t="shared" si="12"/>
        <v>4.9167454208949468E-2</v>
      </c>
      <c r="N94" s="35">
        <v>9.5500000000000007</v>
      </c>
      <c r="O94" s="35">
        <f t="shared" si="13"/>
        <v>3.8200000000000005E-2</v>
      </c>
    </row>
    <row r="95" spans="1:15" x14ac:dyDescent="0.25">
      <c r="A95" s="35">
        <f t="shared" si="14"/>
        <v>61</v>
      </c>
      <c r="B95" s="35">
        <v>2</v>
      </c>
      <c r="C95" s="35">
        <v>63</v>
      </c>
      <c r="D95" s="35">
        <v>250</v>
      </c>
      <c r="E95" s="35">
        <v>0.16666666666666666</v>
      </c>
      <c r="F95" s="35">
        <v>250.5</v>
      </c>
      <c r="G95" s="35">
        <v>0.46022837334636896</v>
      </c>
      <c r="H95" s="35">
        <f t="shared" si="7"/>
        <v>1.002</v>
      </c>
      <c r="I95" s="35">
        <f t="shared" si="8"/>
        <v>1.7429627255251923E-2</v>
      </c>
      <c r="J95" s="35">
        <f t="shared" si="9"/>
        <v>0.50695306319458777</v>
      </c>
      <c r="K95" s="35">
        <f t="shared" si="10"/>
        <v>-0.1704578193863677</v>
      </c>
      <c r="L95" s="35">
        <f t="shared" si="11"/>
        <v>0.43232505204862481</v>
      </c>
      <c r="M95" s="35">
        <f t="shared" si="12"/>
        <v>7.5641917272352144E-2</v>
      </c>
      <c r="N95" s="35">
        <v>15.1</v>
      </c>
      <c r="O95" s="35">
        <f t="shared" si="13"/>
        <v>6.0399999999999995E-2</v>
      </c>
    </row>
    <row r="96" spans="1:15" x14ac:dyDescent="0.25">
      <c r="A96" s="35">
        <f t="shared" si="14"/>
        <v>62</v>
      </c>
      <c r="B96" s="35">
        <v>3</v>
      </c>
      <c r="C96" s="35">
        <v>19</v>
      </c>
      <c r="D96" s="35">
        <v>250</v>
      </c>
      <c r="E96" s="35">
        <v>0.24796747967479674</v>
      </c>
      <c r="F96" s="35">
        <v>250.5</v>
      </c>
      <c r="G96" s="35">
        <v>0.46022837334636896</v>
      </c>
      <c r="H96" s="35">
        <f t="shared" si="7"/>
        <v>1.002</v>
      </c>
      <c r="I96" s="35">
        <f t="shared" si="8"/>
        <v>3.0576025978860878E-2</v>
      </c>
      <c r="J96" s="35">
        <f t="shared" si="9"/>
        <v>0.51219616914708199</v>
      </c>
      <c r="K96" s="35">
        <f t="shared" si="10"/>
        <v>-0.19860082813571275</v>
      </c>
      <c r="L96" s="35">
        <f t="shared" si="11"/>
        <v>0.42128750287834732</v>
      </c>
      <c r="M96" s="35">
        <f t="shared" si="12"/>
        <v>9.1933058607028884E-2</v>
      </c>
      <c r="N96" s="35">
        <v>18</v>
      </c>
      <c r="O96" s="35">
        <f t="shared" si="13"/>
        <v>7.1999999999999995E-2</v>
      </c>
    </row>
    <row r="97" spans="1:15" x14ac:dyDescent="0.25">
      <c r="A97" s="35">
        <f t="shared" si="14"/>
        <v>62</v>
      </c>
      <c r="B97" s="35">
        <v>3</v>
      </c>
      <c r="C97" s="35">
        <v>43</v>
      </c>
      <c r="D97" s="35">
        <v>250</v>
      </c>
      <c r="E97" s="35">
        <v>6.5040650406504072E-2</v>
      </c>
      <c r="F97" s="35">
        <v>247.3</v>
      </c>
      <c r="G97" s="35">
        <v>0.46084094263329023</v>
      </c>
      <c r="H97" s="35">
        <f t="shared" si="7"/>
        <v>0.98920000000000008</v>
      </c>
      <c r="I97" s="35">
        <f t="shared" si="8"/>
        <v>-2.1871916845507332E-3</v>
      </c>
      <c r="J97" s="35">
        <f t="shared" si="9"/>
        <v>0.49912743745738553</v>
      </c>
      <c r="K97" s="35">
        <f t="shared" si="10"/>
        <v>-0.11971577306420819</v>
      </c>
      <c r="L97" s="35">
        <f t="shared" si="11"/>
        <v>0.4523541525626873</v>
      </c>
      <c r="M97" s="35">
        <f t="shared" si="12"/>
        <v>4.1382708570158522E-2</v>
      </c>
      <c r="N97" s="35">
        <v>7.3</v>
      </c>
      <c r="O97" s="35">
        <f t="shared" si="13"/>
        <v>2.92E-2</v>
      </c>
    </row>
    <row r="98" spans="1:15" x14ac:dyDescent="0.25">
      <c r="A98" s="35">
        <f t="shared" si="14"/>
        <v>63</v>
      </c>
      <c r="B98" s="35">
        <v>4</v>
      </c>
      <c r="C98" s="35">
        <v>19</v>
      </c>
      <c r="D98" s="35">
        <v>250</v>
      </c>
      <c r="E98" s="35">
        <v>0.16260162601626016</v>
      </c>
      <c r="F98" s="35">
        <v>247.3</v>
      </c>
      <c r="G98" s="35">
        <v>0.46084094263329023</v>
      </c>
      <c r="H98" s="35">
        <f t="shared" si="7"/>
        <v>0.98920000000000008</v>
      </c>
      <c r="I98" s="35">
        <f t="shared" si="8"/>
        <v>5.6065757457481723E-3</v>
      </c>
      <c r="J98" s="35">
        <f t="shared" si="9"/>
        <v>0.50223668839535041</v>
      </c>
      <c r="K98" s="35">
        <f t="shared" si="10"/>
        <v>-0.1802224279183379</v>
      </c>
      <c r="L98" s="35">
        <f t="shared" si="11"/>
        <v>0.42848897588693885</v>
      </c>
      <c r="M98" s="35">
        <f t="shared" si="12"/>
        <v>6.8323556273741815E-2</v>
      </c>
      <c r="N98" s="35">
        <v>12</v>
      </c>
      <c r="O98" s="35">
        <f t="shared" si="13"/>
        <v>4.8000000000000001E-2</v>
      </c>
    </row>
    <row r="99" spans="1:15" x14ac:dyDescent="0.25">
      <c r="A99" s="35">
        <f t="shared" si="14"/>
        <v>63</v>
      </c>
      <c r="B99" s="35">
        <v>4</v>
      </c>
      <c r="C99" s="35">
        <v>43</v>
      </c>
      <c r="D99" s="35">
        <v>250</v>
      </c>
      <c r="E99" s="35">
        <v>6.097560975609756E-2</v>
      </c>
      <c r="F99" s="35">
        <v>259.3</v>
      </c>
      <c r="G99" s="35">
        <v>0.4609759065928225</v>
      </c>
      <c r="H99" s="35">
        <f t="shared" si="7"/>
        <v>1.0372000000000001</v>
      </c>
      <c r="I99" s="35">
        <f t="shared" si="8"/>
        <v>2.3035763147384598E-2</v>
      </c>
      <c r="J99" s="35">
        <f t="shared" si="9"/>
        <v>0.50918912717743381</v>
      </c>
      <c r="K99" s="35">
        <f t="shared" si="10"/>
        <v>-9.0794123423642265E-2</v>
      </c>
      <c r="L99" s="35">
        <f t="shared" si="11"/>
        <v>0.46382808979715379</v>
      </c>
      <c r="M99" s="35">
        <f t="shared" si="12"/>
        <v>6.4302872911280617E-2</v>
      </c>
      <c r="N99" s="35">
        <v>13.9</v>
      </c>
      <c r="O99" s="35">
        <f t="shared" si="13"/>
        <v>5.5600000000000004E-2</v>
      </c>
    </row>
    <row r="100" spans="1:15" x14ac:dyDescent="0.25">
      <c r="A100" s="35">
        <f t="shared" si="14"/>
        <v>63</v>
      </c>
      <c r="B100" s="35">
        <v>4</v>
      </c>
      <c r="C100" s="35">
        <v>63</v>
      </c>
      <c r="D100" s="35">
        <v>250</v>
      </c>
      <c r="E100" s="35">
        <v>0.15853658536585366</v>
      </c>
      <c r="F100" s="35">
        <v>259.3</v>
      </c>
      <c r="G100" s="35">
        <v>0.4609759065928225</v>
      </c>
      <c r="H100" s="35">
        <f t="shared" si="7"/>
        <v>1.0372000000000001</v>
      </c>
      <c r="I100" s="35">
        <f t="shared" si="8"/>
        <v>4.6097475252840241E-2</v>
      </c>
      <c r="J100" s="35">
        <f t="shared" si="9"/>
        <v>0.51838372083630846</v>
      </c>
      <c r="K100" s="35">
        <f t="shared" si="10"/>
        <v>-0.13744770174620102</v>
      </c>
      <c r="L100" s="35">
        <f t="shared" si="11"/>
        <v>0.44533846413079992</v>
      </c>
      <c r="M100" s="35">
        <f t="shared" si="12"/>
        <v>9.2329131120619246E-2</v>
      </c>
      <c r="N100" s="35">
        <v>18.25</v>
      </c>
      <c r="O100" s="35">
        <f t="shared" si="13"/>
        <v>7.2999999999999995E-2</v>
      </c>
    </row>
    <row r="101" spans="1:15" x14ac:dyDescent="0.25">
      <c r="A101" s="35">
        <f t="shared" si="14"/>
        <v>64</v>
      </c>
      <c r="B101" s="35">
        <v>5</v>
      </c>
      <c r="C101" s="35">
        <v>19</v>
      </c>
      <c r="D101" s="35">
        <v>250</v>
      </c>
      <c r="E101" s="35">
        <v>0.23983739837398374</v>
      </c>
      <c r="F101" s="35">
        <v>259.3</v>
      </c>
      <c r="G101" s="35">
        <v>0.4609759065928225</v>
      </c>
      <c r="H101" s="35">
        <f t="shared" si="7"/>
        <v>1.0372000000000001</v>
      </c>
      <c r="I101" s="35">
        <f t="shared" si="8"/>
        <v>6.5875422808163317E-2</v>
      </c>
      <c r="J101" s="35">
        <f t="shared" si="9"/>
        <v>0.52626149608604889</v>
      </c>
      <c r="K101" s="35">
        <f t="shared" si="10"/>
        <v>-0.15987921413640355</v>
      </c>
      <c r="L101" s="35">
        <f t="shared" si="11"/>
        <v>0.43648811129834852</v>
      </c>
      <c r="M101" s="35">
        <f t="shared" si="12"/>
        <v>0.10935031244210147</v>
      </c>
      <c r="N101" s="35">
        <v>19</v>
      </c>
      <c r="O101" s="35">
        <f t="shared" si="13"/>
        <v>7.5999999999999998E-2</v>
      </c>
    </row>
    <row r="102" spans="1:15" x14ac:dyDescent="0.25">
      <c r="A102" s="35">
        <f t="shared" si="14"/>
        <v>64</v>
      </c>
      <c r="B102" s="35">
        <v>5</v>
      </c>
      <c r="C102" s="35">
        <v>63</v>
      </c>
      <c r="D102" s="35">
        <v>250</v>
      </c>
      <c r="E102" s="35">
        <v>5.6910569105691054E-2</v>
      </c>
      <c r="F102" s="35">
        <v>259.7</v>
      </c>
      <c r="G102" s="35">
        <v>0.46565595314248148</v>
      </c>
      <c r="H102" s="35">
        <f t="shared" si="7"/>
        <v>1.0387999999999999</v>
      </c>
      <c r="I102" s="35">
        <f t="shared" si="8"/>
        <v>2.2662627147438146E-2</v>
      </c>
      <c r="J102" s="35">
        <f t="shared" si="9"/>
        <v>0.50904030630527553</v>
      </c>
      <c r="K102" s="35">
        <f t="shared" si="10"/>
        <v>-8.8423959855792184E-2</v>
      </c>
      <c r="L102" s="35">
        <f t="shared" si="11"/>
        <v>0.46476985933450576</v>
      </c>
      <c r="M102" s="35">
        <f t="shared" si="12"/>
        <v>6.4021210855414457E-2</v>
      </c>
      <c r="N102" s="35">
        <v>13.4</v>
      </c>
      <c r="O102" s="35">
        <f t="shared" si="13"/>
        <v>5.3600000000000002E-2</v>
      </c>
    </row>
    <row r="103" spans="1:15" x14ac:dyDescent="0.25">
      <c r="A103" s="35">
        <f t="shared" si="14"/>
        <v>65</v>
      </c>
      <c r="B103" s="35">
        <v>6</v>
      </c>
      <c r="C103" s="35">
        <v>19</v>
      </c>
      <c r="D103" s="35">
        <v>250</v>
      </c>
      <c r="E103" s="35">
        <v>0.23577235772357724</v>
      </c>
      <c r="F103" s="35">
        <v>259.7</v>
      </c>
      <c r="G103" s="35">
        <v>0.46565595314248148</v>
      </c>
      <c r="H103" s="35">
        <f t="shared" si="7"/>
        <v>1.0387999999999999</v>
      </c>
      <c r="I103" s="35">
        <f t="shared" si="8"/>
        <v>6.6348372709612399E-2</v>
      </c>
      <c r="J103" s="35">
        <f t="shared" si="9"/>
        <v>0.52644976390769305</v>
      </c>
      <c r="K103" s="35">
        <f t="shared" si="10"/>
        <v>-0.15975737516348271</v>
      </c>
      <c r="L103" s="35">
        <f t="shared" si="11"/>
        <v>0.43653610120935044</v>
      </c>
      <c r="M103" s="35">
        <f t="shared" si="12"/>
        <v>0.11033991353796108</v>
      </c>
      <c r="N103" s="35">
        <v>22.3</v>
      </c>
      <c r="O103" s="35">
        <f t="shared" si="13"/>
        <v>8.9200000000000002E-2</v>
      </c>
    </row>
    <row r="104" spans="1:15" x14ac:dyDescent="0.25">
      <c r="A104" s="35">
        <f t="shared" si="14"/>
        <v>65</v>
      </c>
      <c r="B104" s="35">
        <v>6</v>
      </c>
      <c r="C104" s="35">
        <v>43</v>
      </c>
      <c r="D104" s="35">
        <v>250</v>
      </c>
      <c r="E104" s="35">
        <v>5.2845528455284556E-2</v>
      </c>
      <c r="F104" s="35">
        <v>260.64999999999998</v>
      </c>
      <c r="G104" s="35">
        <v>0.46556789182164215</v>
      </c>
      <c r="H104" s="35">
        <f t="shared" si="7"/>
        <v>1.0426</v>
      </c>
      <c r="I104" s="35">
        <f t="shared" si="8"/>
        <v>2.3426634145450237E-2</v>
      </c>
      <c r="J104" s="35">
        <f t="shared" si="9"/>
        <v>0.50934502007126847</v>
      </c>
      <c r="K104" s="35">
        <f t="shared" si="10"/>
        <v>-8.3598835899613255E-2</v>
      </c>
      <c r="L104" s="35">
        <f t="shared" si="11"/>
        <v>0.46668769625776069</v>
      </c>
      <c r="M104" s="35">
        <f t="shared" si="12"/>
        <v>6.4355421668543855E-2</v>
      </c>
      <c r="N104" s="35">
        <v>14</v>
      </c>
      <c r="O104" s="35">
        <f t="shared" si="13"/>
        <v>5.6000000000000001E-2</v>
      </c>
    </row>
    <row r="105" spans="1:15" x14ac:dyDescent="0.25">
      <c r="A105" s="35">
        <f t="shared" si="14"/>
        <v>66</v>
      </c>
      <c r="B105" s="35">
        <v>7</v>
      </c>
      <c r="C105" s="35">
        <v>19</v>
      </c>
      <c r="D105" s="35">
        <v>250</v>
      </c>
      <c r="E105" s="35">
        <v>0.15040650406504066</v>
      </c>
      <c r="F105" s="35">
        <v>260.64999999999998</v>
      </c>
      <c r="G105" s="35">
        <v>0.46556789182164215</v>
      </c>
      <c r="H105" s="35">
        <f t="shared" si="7"/>
        <v>1.0426</v>
      </c>
      <c r="I105" s="35">
        <f t="shared" si="8"/>
        <v>4.8329714309876919E-2</v>
      </c>
      <c r="J105" s="35">
        <f t="shared" si="9"/>
        <v>0.51927326318902578</v>
      </c>
      <c r="K105" s="35">
        <f t="shared" si="10"/>
        <v>-0.13222811700092305</v>
      </c>
      <c r="L105" s="35">
        <f t="shared" si="11"/>
        <v>0.44740193111335108</v>
      </c>
      <c r="M105" s="35">
        <f t="shared" si="12"/>
        <v>9.3992373087527226E-2</v>
      </c>
      <c r="N105" s="35">
        <v>19.7</v>
      </c>
      <c r="O105" s="35">
        <f t="shared" si="13"/>
        <v>7.8799999999999995E-2</v>
      </c>
    </row>
    <row r="106" spans="1:15" x14ac:dyDescent="0.25">
      <c r="A106" s="35">
        <f t="shared" si="14"/>
        <v>66</v>
      </c>
      <c r="B106" s="35">
        <v>7</v>
      </c>
      <c r="C106" s="35">
        <v>43</v>
      </c>
      <c r="D106" s="35">
        <v>250</v>
      </c>
      <c r="E106" s="35">
        <v>4.878048780487805E-2</v>
      </c>
      <c r="F106" s="35">
        <v>263.3</v>
      </c>
      <c r="G106" s="35">
        <v>0.46473415845066146</v>
      </c>
      <c r="H106" s="35">
        <f t="shared" si="7"/>
        <v>1.0532000000000001</v>
      </c>
      <c r="I106" s="35">
        <f t="shared" si="8"/>
        <v>2.7136974975935813E-2</v>
      </c>
      <c r="J106" s="35">
        <f t="shared" si="9"/>
        <v>0.51082475807734862</v>
      </c>
      <c r="K106" s="35">
        <f t="shared" si="10"/>
        <v>-7.5505629697696364E-2</v>
      </c>
      <c r="L106" s="35">
        <f t="shared" si="11"/>
        <v>0.46990620923721327</v>
      </c>
      <c r="M106" s="35">
        <f t="shared" si="12"/>
        <v>6.8094425969850381E-2</v>
      </c>
      <c r="N106" s="35">
        <v>15.6</v>
      </c>
      <c r="O106" s="35">
        <f t="shared" si="13"/>
        <v>6.2399999999999997E-2</v>
      </c>
    </row>
    <row r="107" spans="1:15" x14ac:dyDescent="0.25">
      <c r="A107" s="35">
        <f t="shared" si="14"/>
        <v>67</v>
      </c>
      <c r="B107" s="35">
        <v>8</v>
      </c>
      <c r="C107" s="35">
        <v>19</v>
      </c>
      <c r="D107" s="35">
        <v>250</v>
      </c>
      <c r="E107" s="35">
        <v>0.14634146341463414</v>
      </c>
      <c r="F107" s="35">
        <v>263.3</v>
      </c>
      <c r="G107" s="35">
        <v>0.46473415845066146</v>
      </c>
      <c r="H107" s="35">
        <f t="shared" si="7"/>
        <v>1.0532000000000001</v>
      </c>
      <c r="I107" s="35">
        <f t="shared" si="8"/>
        <v>5.5674922169164948E-2</v>
      </c>
      <c r="J107" s="35">
        <f t="shared" si="9"/>
        <v>0.52219961114147351</v>
      </c>
      <c r="K107" s="35">
        <f t="shared" si="10"/>
        <v>-0.12210728414677266</v>
      </c>
      <c r="L107" s="35">
        <f t="shared" si="11"/>
        <v>0.451407026568106</v>
      </c>
      <c r="M107" s="35">
        <f t="shared" si="12"/>
        <v>9.8573603886093986E-2</v>
      </c>
      <c r="N107" s="35">
        <v>21.35</v>
      </c>
      <c r="O107" s="35">
        <f t="shared" si="13"/>
        <v>8.5400000000000004E-2</v>
      </c>
    </row>
    <row r="108" spans="1:15" x14ac:dyDescent="0.25">
      <c r="A108" s="35">
        <f t="shared" si="14"/>
        <v>67</v>
      </c>
      <c r="B108" s="35">
        <v>8</v>
      </c>
      <c r="C108" s="35">
        <v>43</v>
      </c>
      <c r="D108" s="35">
        <v>250</v>
      </c>
      <c r="E108" s="35">
        <v>4.4715447154471545E-2</v>
      </c>
      <c r="F108" s="35">
        <v>257.05</v>
      </c>
      <c r="G108" s="35">
        <v>0.46494551343073293</v>
      </c>
      <c r="H108" s="35">
        <f t="shared" si="7"/>
        <v>1.0282</v>
      </c>
      <c r="I108" s="35">
        <f t="shared" si="8"/>
        <v>1.4846190108888692E-2</v>
      </c>
      <c r="J108" s="35">
        <f t="shared" si="9"/>
        <v>0.50592255537207342</v>
      </c>
      <c r="K108" s="35">
        <f t="shared" si="10"/>
        <v>-8.3471315198198559E-2</v>
      </c>
      <c r="L108" s="35">
        <f t="shared" si="11"/>
        <v>0.46673839246638194</v>
      </c>
      <c r="M108" s="35">
        <f t="shared" si="12"/>
        <v>5.3451178967183988E-2</v>
      </c>
      <c r="N108" s="35">
        <v>11.4</v>
      </c>
      <c r="O108" s="35">
        <f t="shared" si="13"/>
        <v>4.5600000000000002E-2</v>
      </c>
    </row>
    <row r="109" spans="1:15" x14ac:dyDescent="0.25">
      <c r="A109" s="35">
        <f t="shared" si="14"/>
        <v>68</v>
      </c>
      <c r="B109" s="35">
        <v>9</v>
      </c>
      <c r="C109" s="35">
        <v>19</v>
      </c>
      <c r="D109" s="35">
        <v>250</v>
      </c>
      <c r="E109" s="35">
        <v>0.14227642276422764</v>
      </c>
      <c r="F109" s="35">
        <v>257.05</v>
      </c>
      <c r="G109" s="35">
        <v>0.46494551343073293</v>
      </c>
      <c r="H109" s="35">
        <f t="shared" si="7"/>
        <v>1.0282</v>
      </c>
      <c r="I109" s="35">
        <f t="shared" si="8"/>
        <v>3.5037011534694282E-2</v>
      </c>
      <c r="J109" s="35">
        <f t="shared" si="9"/>
        <v>0.51397488597817043</v>
      </c>
      <c r="K109" s="35">
        <f t="shared" si="10"/>
        <v>-0.14033833003649376</v>
      </c>
      <c r="L109" s="35">
        <f t="shared" si="11"/>
        <v>0.44419634049213297</v>
      </c>
      <c r="M109" s="35">
        <f t="shared" si="12"/>
        <v>8.4272637270621842E-2</v>
      </c>
      <c r="N109" s="35">
        <v>17.25</v>
      </c>
      <c r="O109" s="35">
        <f t="shared" si="13"/>
        <v>6.9000000000000006E-2</v>
      </c>
    </row>
    <row r="110" spans="1:15" x14ac:dyDescent="0.25">
      <c r="A110" s="35">
        <f t="shared" si="14"/>
        <v>69</v>
      </c>
      <c r="B110" s="35">
        <v>10</v>
      </c>
      <c r="C110" s="35">
        <v>19</v>
      </c>
      <c r="D110" s="35">
        <v>250</v>
      </c>
      <c r="E110" s="35">
        <v>4.065040650406504E-2</v>
      </c>
      <c r="F110" s="35">
        <v>253.8</v>
      </c>
      <c r="G110" s="35">
        <v>0.46618538426110828</v>
      </c>
      <c r="H110" s="35">
        <f t="shared" si="7"/>
        <v>1.0152000000000001</v>
      </c>
      <c r="I110" s="35">
        <f t="shared" si="8"/>
        <v>8.4347605402121124E-3</v>
      </c>
      <c r="J110" s="35">
        <f t="shared" si="9"/>
        <v>0.50336494270459287</v>
      </c>
      <c r="K110" s="35">
        <f t="shared" si="10"/>
        <v>-8.5557284724889757E-2</v>
      </c>
      <c r="L110" s="35">
        <f t="shared" si="11"/>
        <v>0.46590917787254787</v>
      </c>
      <c r="M110" s="35">
        <f t="shared" si="12"/>
        <v>4.510691196115485E-2</v>
      </c>
      <c r="N110" s="35">
        <v>8.75</v>
      </c>
      <c r="O110" s="35">
        <f t="shared" si="13"/>
        <v>3.5000000000000003E-2</v>
      </c>
    </row>
    <row r="111" spans="1:15" x14ac:dyDescent="0.25">
      <c r="A111" s="35">
        <f t="shared" si="14"/>
        <v>69</v>
      </c>
      <c r="B111" s="35">
        <v>10</v>
      </c>
      <c r="C111" s="35">
        <v>43</v>
      </c>
      <c r="D111" s="35">
        <v>250</v>
      </c>
      <c r="E111" s="35">
        <v>3.6585365853658534E-2</v>
      </c>
      <c r="F111" s="35">
        <v>250.95</v>
      </c>
      <c r="G111" s="35">
        <v>0.46563902564870557</v>
      </c>
      <c r="H111" s="35">
        <f t="shared" si="7"/>
        <v>1.0038</v>
      </c>
      <c r="I111" s="35">
        <f t="shared" si="8"/>
        <v>3.1872106644193266E-3</v>
      </c>
      <c r="J111" s="35">
        <f t="shared" si="9"/>
        <v>0.50127151093784872</v>
      </c>
      <c r="K111" s="35">
        <f t="shared" si="10"/>
        <v>-8.5876969169715822E-2</v>
      </c>
      <c r="L111" s="35">
        <f t="shared" si="11"/>
        <v>0.46578210990142344</v>
      </c>
      <c r="M111" s="35">
        <f t="shared" si="12"/>
        <v>3.7394232777989145E-2</v>
      </c>
      <c r="N111" s="35">
        <v>6.7</v>
      </c>
      <c r="O111" s="35">
        <f t="shared" si="13"/>
        <v>2.6800000000000001E-2</v>
      </c>
    </row>
    <row r="112" spans="1:15" x14ac:dyDescent="0.25">
      <c r="A112" s="35">
        <f t="shared" si="14"/>
        <v>70</v>
      </c>
      <c r="B112" s="35">
        <v>11</v>
      </c>
      <c r="C112" s="35">
        <v>19</v>
      </c>
      <c r="D112" s="35">
        <v>250</v>
      </c>
      <c r="E112" s="35">
        <v>0.13414634146341464</v>
      </c>
      <c r="F112" s="35">
        <v>250.95</v>
      </c>
      <c r="G112" s="35">
        <v>0.46563902564870557</v>
      </c>
      <c r="H112" s="35">
        <f t="shared" si="7"/>
        <v>1.0038</v>
      </c>
      <c r="I112" s="35">
        <f t="shared" si="8"/>
        <v>1.442230817681093E-2</v>
      </c>
      <c r="J112" s="35">
        <f t="shared" si="9"/>
        <v>0.50575346905557284</v>
      </c>
      <c r="K112" s="35">
        <f t="shared" si="10"/>
        <v>-0.15612261202976185</v>
      </c>
      <c r="L112" s="35">
        <f t="shared" si="11"/>
        <v>0.43796818754282268</v>
      </c>
      <c r="M112" s="35">
        <f t="shared" si="12"/>
        <v>6.9707144695161316E-2</v>
      </c>
      <c r="N112" s="35">
        <v>13.2</v>
      </c>
      <c r="O112" s="35">
        <f t="shared" si="13"/>
        <v>5.28E-2</v>
      </c>
    </row>
    <row r="113" spans="1:15" x14ac:dyDescent="0.25">
      <c r="A113" s="35">
        <f t="shared" si="14"/>
        <v>70</v>
      </c>
      <c r="B113" s="35">
        <v>11</v>
      </c>
      <c r="C113" s="35">
        <v>43</v>
      </c>
      <c r="D113" s="35">
        <v>250</v>
      </c>
      <c r="E113" s="35">
        <v>3.2520325203252036E-2</v>
      </c>
      <c r="F113" s="35">
        <v>249</v>
      </c>
      <c r="G113" s="35">
        <v>0.46590154381344984</v>
      </c>
      <c r="H113" s="35">
        <f t="shared" si="7"/>
        <v>0.996</v>
      </c>
      <c r="I113" s="35">
        <f t="shared" si="8"/>
        <v>-1.8521863299819668E-4</v>
      </c>
      <c r="J113" s="35">
        <f t="shared" si="9"/>
        <v>0.49992610845660135</v>
      </c>
      <c r="K113" s="35">
        <f t="shared" si="10"/>
        <v>-8.4203073593251396E-2</v>
      </c>
      <c r="L113" s="35">
        <f t="shared" si="11"/>
        <v>0.46644748724769575</v>
      </c>
      <c r="M113" s="35">
        <f t="shared" si="12"/>
        <v>3.1478916775079191E-2</v>
      </c>
      <c r="N113" s="35">
        <v>5.35</v>
      </c>
      <c r="O113" s="35">
        <f t="shared" si="13"/>
        <v>2.1399999999999999E-2</v>
      </c>
    </row>
    <row r="114" spans="1:15" x14ac:dyDescent="0.25">
      <c r="A114" s="35">
        <f t="shared" si="14"/>
        <v>71</v>
      </c>
      <c r="B114" s="35">
        <v>12</v>
      </c>
      <c r="C114" s="35">
        <v>19</v>
      </c>
      <c r="D114" s="35">
        <v>250</v>
      </c>
      <c r="E114" s="35">
        <v>0.13008130081300814</v>
      </c>
      <c r="F114" s="35">
        <v>249</v>
      </c>
      <c r="G114" s="35">
        <v>0.46590154381344984</v>
      </c>
      <c r="H114" s="35">
        <f t="shared" si="7"/>
        <v>0.996</v>
      </c>
      <c r="I114" s="35">
        <f t="shared" si="8"/>
        <v>7.8264266325648955E-3</v>
      </c>
      <c r="J114" s="35">
        <f t="shared" si="9"/>
        <v>0.50312226061354326</v>
      </c>
      <c r="K114" s="35">
        <f t="shared" si="10"/>
        <v>-0.16020928328794151</v>
      </c>
      <c r="L114" s="35">
        <f t="shared" si="11"/>
        <v>0.43635810842352707</v>
      </c>
      <c r="M114" s="35">
        <f t="shared" si="12"/>
        <v>6.4751663147561977E-2</v>
      </c>
      <c r="N114" s="35">
        <v>11.8</v>
      </c>
      <c r="O114" s="35">
        <f t="shared" si="13"/>
        <v>4.7200000000000006E-2</v>
      </c>
    </row>
    <row r="115" spans="1:15" x14ac:dyDescent="0.25">
      <c r="A115" s="35">
        <f t="shared" si="14"/>
        <v>71</v>
      </c>
      <c r="B115" s="35">
        <v>12</v>
      </c>
      <c r="C115" s="35">
        <v>43</v>
      </c>
      <c r="D115" s="35">
        <v>250</v>
      </c>
      <c r="E115" s="35">
        <v>2.8455284552845527E-2</v>
      </c>
      <c r="F115" s="35">
        <v>248.15</v>
      </c>
      <c r="G115" s="35">
        <v>0.46600124916751801</v>
      </c>
      <c r="H115" s="35">
        <f t="shared" si="7"/>
        <v>0.99260000000000004</v>
      </c>
      <c r="I115" s="35">
        <f t="shared" si="8"/>
        <v>-1.5702617702031878E-3</v>
      </c>
      <c r="J115" s="35">
        <f t="shared" si="9"/>
        <v>0.49937355644600723</v>
      </c>
      <c r="K115" s="35">
        <f t="shared" si="10"/>
        <v>-8.0178587669760007E-2</v>
      </c>
      <c r="L115" s="35">
        <f t="shared" si="11"/>
        <v>0.46804760994484307</v>
      </c>
      <c r="M115" s="35">
        <f t="shared" si="12"/>
        <v>2.7630582183463703E-2</v>
      </c>
      <c r="N115" s="35">
        <v>4.4000000000000004</v>
      </c>
      <c r="O115" s="35">
        <f t="shared" si="13"/>
        <v>1.7600000000000001E-2</v>
      </c>
    </row>
    <row r="116" spans="1:15" x14ac:dyDescent="0.25">
      <c r="A116" s="35">
        <f t="shared" si="14"/>
        <v>72</v>
      </c>
      <c r="B116" s="35">
        <v>13</v>
      </c>
      <c r="C116" s="35">
        <v>19</v>
      </c>
      <c r="D116" s="35">
        <v>250</v>
      </c>
      <c r="E116" s="35">
        <v>0.12601626016260162</v>
      </c>
      <c r="F116" s="35">
        <v>248.15</v>
      </c>
      <c r="G116" s="35">
        <v>0.46600124916751801</v>
      </c>
      <c r="H116" s="35">
        <f t="shared" si="7"/>
        <v>0.99260000000000004</v>
      </c>
      <c r="I116" s="35">
        <f t="shared" si="8"/>
        <v>4.7650121477957521E-3</v>
      </c>
      <c r="J116" s="35">
        <f t="shared" si="9"/>
        <v>0.50190095761873099</v>
      </c>
      <c r="K116" s="35">
        <f t="shared" si="10"/>
        <v>-0.16065969490419513</v>
      </c>
      <c r="L116" s="35">
        <f t="shared" si="11"/>
        <v>0.4361807178887171</v>
      </c>
      <c r="M116" s="35">
        <f t="shared" si="12"/>
        <v>6.2006172643635282E-2</v>
      </c>
      <c r="N116" s="35">
        <v>11.1</v>
      </c>
      <c r="O116" s="35">
        <f t="shared" si="13"/>
        <v>4.4400000000000002E-2</v>
      </c>
    </row>
    <row r="117" spans="1:15" x14ac:dyDescent="0.25">
      <c r="A117" s="35">
        <f t="shared" si="14"/>
        <v>72</v>
      </c>
      <c r="B117" s="35">
        <v>13</v>
      </c>
      <c r="C117" s="35">
        <v>43</v>
      </c>
      <c r="D117" s="35">
        <v>250</v>
      </c>
      <c r="E117" s="35">
        <v>2.4390243902439025E-2</v>
      </c>
      <c r="F117" s="35">
        <v>246.45</v>
      </c>
      <c r="G117" s="35">
        <v>0.46602450813558266</v>
      </c>
      <c r="H117" s="35">
        <f t="shared" si="7"/>
        <v>0.98580000000000001</v>
      </c>
      <c r="I117" s="35">
        <f t="shared" si="8"/>
        <v>-3.9052319595602068E-3</v>
      </c>
      <c r="J117" s="35">
        <f t="shared" si="9"/>
        <v>0.49844204181658514</v>
      </c>
      <c r="K117" s="35">
        <f t="shared" si="10"/>
        <v>-7.6686032527381459E-2</v>
      </c>
      <c r="L117" s="35">
        <f t="shared" si="11"/>
        <v>0.4694366581232704</v>
      </c>
      <c r="M117" s="35">
        <f t="shared" si="12"/>
        <v>2.1927506699519206E-2</v>
      </c>
      <c r="N117" s="35">
        <v>3.3</v>
      </c>
      <c r="O117" s="35">
        <f t="shared" si="13"/>
        <v>1.32E-2</v>
      </c>
    </row>
    <row r="118" spans="1:15" x14ac:dyDescent="0.25">
      <c r="A118" s="35">
        <f t="shared" si="14"/>
        <v>73</v>
      </c>
      <c r="B118" s="35">
        <v>14</v>
      </c>
      <c r="C118" s="35">
        <v>19</v>
      </c>
      <c r="D118" s="35">
        <v>250</v>
      </c>
      <c r="E118" s="35">
        <v>0.12195121951219512</v>
      </c>
      <c r="F118" s="35">
        <v>246.45</v>
      </c>
      <c r="G118" s="35">
        <v>0.46602450813558266</v>
      </c>
      <c r="H118" s="35">
        <f t="shared" si="7"/>
        <v>0.98580000000000001</v>
      </c>
      <c r="I118" s="35">
        <f t="shared" si="8"/>
        <v>-7.9369010379823032E-4</v>
      </c>
      <c r="J118" s="35">
        <f t="shared" si="9"/>
        <v>0.49968336349330256</v>
      </c>
      <c r="K118" s="35">
        <f t="shared" si="10"/>
        <v>-0.16353650763030184</v>
      </c>
      <c r="L118" s="35">
        <f t="shared" si="11"/>
        <v>0.4350480155558436</v>
      </c>
      <c r="M118" s="35">
        <f t="shared" si="12"/>
        <v>5.753984417585406E-2</v>
      </c>
      <c r="N118" s="35">
        <v>10.55</v>
      </c>
      <c r="O118" s="35">
        <f t="shared" si="13"/>
        <v>4.2200000000000001E-2</v>
      </c>
    </row>
    <row r="119" spans="1:15" x14ac:dyDescent="0.25">
      <c r="A119" s="35">
        <f t="shared" si="14"/>
        <v>73</v>
      </c>
      <c r="B119" s="35">
        <v>14</v>
      </c>
      <c r="C119" s="35">
        <v>43</v>
      </c>
      <c r="D119" s="35">
        <v>250</v>
      </c>
      <c r="E119" s="35">
        <v>2.032520325203252E-2</v>
      </c>
      <c r="F119" s="35">
        <v>246.15</v>
      </c>
      <c r="G119" s="35">
        <v>0.46609589887601771</v>
      </c>
      <c r="H119" s="35">
        <f t="shared" si="7"/>
        <v>0.98460000000000003</v>
      </c>
      <c r="I119" s="35">
        <f t="shared" si="8"/>
        <v>-4.0718011759679103E-3</v>
      </c>
      <c r="J119" s="35">
        <f t="shared" si="9"/>
        <v>0.49837559084218552</v>
      </c>
      <c r="K119" s="35">
        <f t="shared" si="10"/>
        <v>-7.0521456143512698E-2</v>
      </c>
      <c r="L119" s="35">
        <f t="shared" si="11"/>
        <v>0.4718893117651583</v>
      </c>
      <c r="M119" s="35">
        <f t="shared" si="12"/>
        <v>1.8811294978057558E-2</v>
      </c>
      <c r="N119" s="35">
        <v>2.8</v>
      </c>
      <c r="O119" s="35">
        <f t="shared" si="13"/>
        <v>1.12E-2</v>
      </c>
    </row>
    <row r="120" spans="1:15" x14ac:dyDescent="0.25">
      <c r="A120" s="35">
        <f t="shared" si="14"/>
        <v>73</v>
      </c>
      <c r="B120" s="35">
        <v>14</v>
      </c>
      <c r="C120" s="35">
        <v>63</v>
      </c>
      <c r="D120" s="35">
        <v>250</v>
      </c>
      <c r="E120" s="35">
        <v>0.11788617886178862</v>
      </c>
      <c r="F120" s="35">
        <v>246.15</v>
      </c>
      <c r="G120" s="35">
        <v>0.46609589887601771</v>
      </c>
      <c r="H120" s="35">
        <f t="shared" si="7"/>
        <v>0.98460000000000003</v>
      </c>
      <c r="I120" s="35">
        <f t="shared" si="8"/>
        <v>-1.9997586711466083E-3</v>
      </c>
      <c r="J120" s="35">
        <f t="shared" si="9"/>
        <v>0.49920221224721045</v>
      </c>
      <c r="K120" s="35">
        <f t="shared" si="10"/>
        <v>-0.16203171967510779</v>
      </c>
      <c r="L120" s="35">
        <f t="shared" si="11"/>
        <v>0.43564043761274057</v>
      </c>
      <c r="M120" s="35">
        <f t="shared" si="12"/>
        <v>5.587406056586286E-2</v>
      </c>
      <c r="N120" s="35">
        <v>9.9</v>
      </c>
      <c r="O120" s="35">
        <f t="shared" si="13"/>
        <v>3.9600000000000003E-2</v>
      </c>
    </row>
    <row r="121" spans="1:15" x14ac:dyDescent="0.25">
      <c r="A121" s="35">
        <f t="shared" si="14"/>
        <v>74</v>
      </c>
      <c r="B121" s="35">
        <v>15</v>
      </c>
      <c r="C121" s="35">
        <v>19</v>
      </c>
      <c r="D121" s="35">
        <v>250</v>
      </c>
      <c r="E121" s="35">
        <v>0.1991869918699187</v>
      </c>
      <c r="F121" s="35">
        <v>246.15</v>
      </c>
      <c r="G121" s="35">
        <v>0.46609589887601771</v>
      </c>
      <c r="H121" s="35">
        <f t="shared" si="7"/>
        <v>0.98460000000000003</v>
      </c>
      <c r="I121" s="35">
        <f t="shared" si="8"/>
        <v>5.8566896855905149E-3</v>
      </c>
      <c r="J121" s="35">
        <f t="shared" si="9"/>
        <v>0.50233646778164087</v>
      </c>
      <c r="K121" s="35">
        <f t="shared" si="10"/>
        <v>-0.20216363413878091</v>
      </c>
      <c r="L121" s="35">
        <f t="shared" si="11"/>
        <v>0.41989440093130881</v>
      </c>
      <c r="M121" s="35">
        <f t="shared" si="12"/>
        <v>7.4706085246494802E-2</v>
      </c>
      <c r="N121" s="35">
        <v>22.3</v>
      </c>
      <c r="O121" s="35">
        <f t="shared" si="13"/>
        <v>8.9200000000000002E-2</v>
      </c>
    </row>
    <row r="122" spans="1:15" x14ac:dyDescent="0.25">
      <c r="A122" s="35">
        <f t="shared" si="14"/>
        <v>74</v>
      </c>
      <c r="B122" s="35">
        <v>15</v>
      </c>
      <c r="C122" s="35">
        <v>43</v>
      </c>
      <c r="D122" s="35">
        <v>250</v>
      </c>
      <c r="E122" s="35">
        <v>1.6260162601626018E-2</v>
      </c>
      <c r="F122" s="35">
        <v>241.2</v>
      </c>
      <c r="G122" s="35">
        <v>0.46419612456146797</v>
      </c>
      <c r="H122" s="35">
        <f t="shared" si="7"/>
        <v>0.96479999999999999</v>
      </c>
      <c r="I122" s="35">
        <f t="shared" si="8"/>
        <v>-9.3625389351023065E-3</v>
      </c>
      <c r="J122" s="35">
        <f t="shared" si="9"/>
        <v>0.49626494193437787</v>
      </c>
      <c r="K122" s="35">
        <f t="shared" si="10"/>
        <v>-6.8554666798030461E-2</v>
      </c>
      <c r="L122" s="35">
        <f t="shared" si="11"/>
        <v>0.47267205228887871</v>
      </c>
      <c r="M122" s="35">
        <f t="shared" si="12"/>
        <v>6.1243636894090514E-3</v>
      </c>
      <c r="N122" s="35">
        <v>1.2</v>
      </c>
      <c r="O122" s="35">
        <f t="shared" si="13"/>
        <v>4.7999999999999996E-3</v>
      </c>
    </row>
    <row r="123" spans="1:15" x14ac:dyDescent="0.25">
      <c r="A123" s="35">
        <f t="shared" si="14"/>
        <v>74</v>
      </c>
      <c r="B123" s="35">
        <v>15</v>
      </c>
      <c r="C123" s="35">
        <v>63</v>
      </c>
      <c r="D123" s="35">
        <v>250</v>
      </c>
      <c r="E123" s="35">
        <v>0.11382113821138211</v>
      </c>
      <c r="F123" s="35">
        <v>241.2</v>
      </c>
      <c r="G123" s="35">
        <v>0.46419612456146797</v>
      </c>
      <c r="H123" s="35">
        <f t="shared" si="7"/>
        <v>0.96479999999999999</v>
      </c>
      <c r="I123" s="35">
        <f t="shared" si="8"/>
        <v>-1.7131552106438002E-2</v>
      </c>
      <c r="J123" s="35">
        <f t="shared" si="9"/>
        <v>0.49316583383080326</v>
      </c>
      <c r="K123" s="35">
        <f t="shared" si="10"/>
        <v>-0.17373920200448298</v>
      </c>
      <c r="L123" s="35">
        <f t="shared" si="11"/>
        <v>0.43103521363955899</v>
      </c>
      <c r="M123" s="35">
        <f t="shared" si="12"/>
        <v>4.4771182840399992E-2</v>
      </c>
      <c r="N123" s="35">
        <v>7.65</v>
      </c>
      <c r="O123" s="35">
        <f t="shared" si="13"/>
        <v>3.0600000000000002E-2</v>
      </c>
    </row>
    <row r="124" spans="1:15" x14ac:dyDescent="0.25">
      <c r="A124" s="35">
        <f t="shared" si="14"/>
        <v>75</v>
      </c>
      <c r="B124" s="35">
        <v>16</v>
      </c>
      <c r="C124" s="35">
        <v>19</v>
      </c>
      <c r="D124" s="35">
        <v>250</v>
      </c>
      <c r="E124" s="35">
        <v>0.1951219512195122</v>
      </c>
      <c r="F124" s="35">
        <v>241.2</v>
      </c>
      <c r="G124" s="35">
        <v>0.46419612456146797</v>
      </c>
      <c r="H124" s="35">
        <f t="shared" si="7"/>
        <v>0.96479999999999999</v>
      </c>
      <c r="I124" s="35">
        <f t="shared" si="8"/>
        <v>-1.4095200856085253E-2</v>
      </c>
      <c r="J124" s="35">
        <f t="shared" si="9"/>
        <v>0.49437701461918387</v>
      </c>
      <c r="K124" s="35">
        <f t="shared" si="10"/>
        <v>-0.21914274658949512</v>
      </c>
      <c r="L124" s="35">
        <f t="shared" si="11"/>
        <v>0.41326942649149589</v>
      </c>
      <c r="M124" s="35">
        <f t="shared" si="12"/>
        <v>6.3705517213092699E-2</v>
      </c>
      <c r="N124" s="35">
        <v>10.45</v>
      </c>
      <c r="O124" s="35">
        <f t="shared" si="13"/>
        <v>4.1799999999999997E-2</v>
      </c>
    </row>
    <row r="125" spans="1:15" x14ac:dyDescent="0.25">
      <c r="A125" s="35">
        <f t="shared" si="14"/>
        <v>75</v>
      </c>
      <c r="B125" s="35">
        <v>16</v>
      </c>
      <c r="C125" s="35">
        <v>43</v>
      </c>
      <c r="D125" s="35">
        <v>250</v>
      </c>
      <c r="E125" s="35">
        <v>1.2195121951219513E-2</v>
      </c>
      <c r="F125" s="35">
        <v>242.45</v>
      </c>
      <c r="G125" s="35">
        <v>0.4650420480971455</v>
      </c>
      <c r="H125" s="35">
        <f t="shared" si="7"/>
        <v>0.9698</v>
      </c>
      <c r="I125" s="35">
        <f t="shared" si="8"/>
        <v>-6.9688413630520207E-3</v>
      </c>
      <c r="J125" s="35">
        <f t="shared" si="9"/>
        <v>0.49721985703771104</v>
      </c>
      <c r="K125" s="35">
        <f t="shared" si="10"/>
        <v>-5.832414442339199E-2</v>
      </c>
      <c r="L125" s="35">
        <f t="shared" si="11"/>
        <v>0.47674521788937524</v>
      </c>
      <c r="M125" s="35">
        <f t="shared" si="12"/>
        <v>5.4585994657969095E-3</v>
      </c>
      <c r="N125" s="35">
        <v>0.95</v>
      </c>
      <c r="O125" s="35">
        <f t="shared" si="13"/>
        <v>3.8E-3</v>
      </c>
    </row>
    <row r="126" spans="1:15" x14ac:dyDescent="0.25">
      <c r="A126" s="35">
        <f t="shared" si="14"/>
        <v>76</v>
      </c>
      <c r="B126" s="35">
        <v>17</v>
      </c>
      <c r="C126" s="35">
        <v>19</v>
      </c>
      <c r="D126" s="35">
        <v>250</v>
      </c>
      <c r="E126" s="35">
        <v>0.10975609756097561</v>
      </c>
      <c r="F126" s="35">
        <v>242.45</v>
      </c>
      <c r="G126" s="35">
        <v>0.4650420480971455</v>
      </c>
      <c r="H126" s="35">
        <f t="shared" si="7"/>
        <v>0.9698</v>
      </c>
      <c r="I126" s="35">
        <f t="shared" si="8"/>
        <v>-1.3391113885203872E-2</v>
      </c>
      <c r="J126" s="35">
        <f t="shared" si="9"/>
        <v>0.49465787814993301</v>
      </c>
      <c r="K126" s="35">
        <f t="shared" si="10"/>
        <v>-0.16745702306622376</v>
      </c>
      <c r="L126" s="35">
        <f t="shared" si="11"/>
        <v>0.43350523030371735</v>
      </c>
      <c r="M126" s="35">
        <f t="shared" si="12"/>
        <v>4.6213979926087667E-2</v>
      </c>
      <c r="N126" s="35">
        <v>7.5</v>
      </c>
      <c r="O126" s="35">
        <f t="shared" si="13"/>
        <v>0.03</v>
      </c>
    </row>
    <row r="127" spans="1:15" x14ac:dyDescent="0.25">
      <c r="A127" s="35">
        <f t="shared" si="14"/>
        <v>76</v>
      </c>
      <c r="B127" s="35">
        <v>17</v>
      </c>
      <c r="C127" s="35">
        <v>43</v>
      </c>
      <c r="D127" s="35">
        <v>250</v>
      </c>
      <c r="E127" s="35">
        <v>8.130081300813009E-3</v>
      </c>
      <c r="F127" s="35">
        <v>240.6</v>
      </c>
      <c r="G127" s="35">
        <v>0.46473027766665836</v>
      </c>
      <c r="H127" s="35">
        <f t="shared" si="7"/>
        <v>0.96239999999999992</v>
      </c>
      <c r="I127" s="35">
        <f t="shared" si="8"/>
        <v>-7.2654995769184652E-3</v>
      </c>
      <c r="J127" s="35">
        <f t="shared" si="9"/>
        <v>0.49710151053121204</v>
      </c>
      <c r="K127" s="35">
        <f t="shared" si="10"/>
        <v>-4.916881754517749E-2</v>
      </c>
      <c r="L127" s="35">
        <f t="shared" si="11"/>
        <v>0.48039238059598133</v>
      </c>
      <c r="M127" s="35">
        <f t="shared" si="12"/>
        <v>-1.9818868607429097E-3</v>
      </c>
      <c r="N127" s="35">
        <v>0.5</v>
      </c>
      <c r="O127" s="35">
        <f t="shared" si="13"/>
        <v>2E-3</v>
      </c>
    </row>
    <row r="128" spans="1:15" x14ac:dyDescent="0.25">
      <c r="A128" s="35">
        <f t="shared" si="14"/>
        <v>77</v>
      </c>
      <c r="B128" s="35">
        <v>18</v>
      </c>
      <c r="C128" s="35">
        <v>19</v>
      </c>
      <c r="D128" s="35">
        <v>250</v>
      </c>
      <c r="E128" s="35">
        <v>0.10569105691056911</v>
      </c>
      <c r="F128" s="35">
        <v>240.6</v>
      </c>
      <c r="G128" s="35">
        <v>0.46473027766665836</v>
      </c>
      <c r="H128" s="35">
        <f t="shared" si="7"/>
        <v>0.96239999999999992</v>
      </c>
      <c r="I128" s="35">
        <f t="shared" si="8"/>
        <v>-1.8826152654410747E-2</v>
      </c>
      <c r="J128" s="35">
        <f t="shared" si="9"/>
        <v>0.49248989535840182</v>
      </c>
      <c r="K128" s="35">
        <f t="shared" si="10"/>
        <v>-0.16991071420104015</v>
      </c>
      <c r="L128" s="35">
        <f t="shared" si="11"/>
        <v>0.4325401774652553</v>
      </c>
      <c r="M128" s="35">
        <f t="shared" si="12"/>
        <v>4.1432097827670544E-2</v>
      </c>
      <c r="N128" s="35">
        <v>6.5</v>
      </c>
      <c r="O128" s="35">
        <f t="shared" si="13"/>
        <v>2.5999999999999999E-2</v>
      </c>
    </row>
    <row r="129" spans="1:15" x14ac:dyDescent="0.25">
      <c r="A129" s="35">
        <f t="shared" si="14"/>
        <v>77</v>
      </c>
      <c r="B129" s="35">
        <v>18</v>
      </c>
      <c r="C129" s="35">
        <v>43</v>
      </c>
      <c r="D129" s="35">
        <v>250</v>
      </c>
      <c r="E129" s="35">
        <v>4.0650406504065045E-3</v>
      </c>
      <c r="F129" s="35">
        <v>237.2</v>
      </c>
      <c r="G129" s="35">
        <v>0.46233501544934491</v>
      </c>
      <c r="H129" s="35">
        <f t="shared" si="7"/>
        <v>0.94879999999999998</v>
      </c>
      <c r="I129" s="35">
        <f t="shared" si="8"/>
        <v>-7.187921600401311E-3</v>
      </c>
      <c r="J129" s="35">
        <f t="shared" si="9"/>
        <v>0.49713245885791091</v>
      </c>
      <c r="K129" s="35">
        <f t="shared" si="10"/>
        <v>-3.6665325548829418E-2</v>
      </c>
      <c r="L129" s="35">
        <f t="shared" si="11"/>
        <v>0.48537592812293862</v>
      </c>
      <c r="M129" s="35">
        <f t="shared" si="12"/>
        <v>-1.3696651158552731E-2</v>
      </c>
      <c r="N129" s="35">
        <v>0.15</v>
      </c>
      <c r="O129" s="35">
        <f t="shared" si="13"/>
        <v>5.9999999999999995E-4</v>
      </c>
    </row>
    <row r="130" spans="1:15" x14ac:dyDescent="0.25">
      <c r="A130" s="35">
        <f t="shared" si="14"/>
        <v>78</v>
      </c>
      <c r="B130" s="35">
        <v>19</v>
      </c>
      <c r="C130" s="35">
        <v>43</v>
      </c>
      <c r="D130" s="35">
        <v>250</v>
      </c>
      <c r="E130" s="35">
        <v>0.1016260162601626</v>
      </c>
      <c r="F130" s="35">
        <v>237.2</v>
      </c>
      <c r="G130" s="35">
        <v>0.46233501544934491</v>
      </c>
      <c r="H130" s="35">
        <f t="shared" si="7"/>
        <v>0.94879999999999998</v>
      </c>
      <c r="I130" s="35">
        <f t="shared" si="8"/>
        <v>-2.8749997282877748E-2</v>
      </c>
      <c r="J130" s="35">
        <f t="shared" si="9"/>
        <v>0.48853199038167772</v>
      </c>
      <c r="K130" s="35">
        <f t="shared" si="10"/>
        <v>-0.17613701702501827</v>
      </c>
      <c r="L130" s="35">
        <f t="shared" si="11"/>
        <v>0.43009315006893722</v>
      </c>
      <c r="M130" s="35">
        <f t="shared" si="12"/>
        <v>3.3426002405198607E-2</v>
      </c>
      <c r="N130" s="35">
        <v>5.3</v>
      </c>
      <c r="O130" s="35">
        <f t="shared" si="13"/>
        <v>2.12E-2</v>
      </c>
    </row>
    <row r="131" spans="1:15" x14ac:dyDescent="0.25">
      <c r="A131" s="35">
        <f t="shared" si="14"/>
        <v>79</v>
      </c>
      <c r="B131" s="35">
        <v>20</v>
      </c>
      <c r="C131" s="35">
        <v>43</v>
      </c>
      <c r="D131" s="35">
        <v>250</v>
      </c>
      <c r="E131" s="35">
        <v>9.7560975609756101E-2</v>
      </c>
      <c r="F131" s="35">
        <v>233.2</v>
      </c>
      <c r="G131" s="35">
        <v>0.30677355253964084</v>
      </c>
      <c r="H131" s="35">
        <f t="shared" ref="H131:H194" si="15">F131/D131</f>
        <v>0.93279999999999996</v>
      </c>
      <c r="I131" s="35">
        <f t="shared" ref="I131:I194" si="16">(LN(H131)+(G131^2/2)*E131)/G131*(E131^0.5)</f>
        <v>-6.6154281688670713E-2</v>
      </c>
      <c r="J131" s="35">
        <f t="shared" ref="J131:J194" si="17">NORMSDIST(I131)</f>
        <v>0.4736274974612088</v>
      </c>
      <c r="K131" s="35">
        <f t="shared" ref="K131:K194" si="18">I131-(G131*E131^0.5)</f>
        <v>-0.161974241184766</v>
      </c>
      <c r="L131" s="35">
        <f t="shared" ref="L131:L194" si="19">NORMSDIST(K131)</f>
        <v>0.43566306927205534</v>
      </c>
      <c r="M131" s="35">
        <f t="shared" ref="M131:M194" si="20">(H131*J131)-L131</f>
        <v>6.1366603597602376E-3</v>
      </c>
      <c r="N131" s="35">
        <v>4.45</v>
      </c>
      <c r="O131" s="35">
        <f t="shared" ref="O131:O194" si="21">N131/D131</f>
        <v>1.78E-2</v>
      </c>
    </row>
    <row r="132" spans="1:15" x14ac:dyDescent="0.25">
      <c r="A132" s="35">
        <f t="shared" si="14"/>
        <v>79</v>
      </c>
      <c r="B132" s="35">
        <v>20</v>
      </c>
      <c r="C132" s="35">
        <v>63</v>
      </c>
      <c r="D132" s="35">
        <v>250</v>
      </c>
      <c r="E132" s="35">
        <v>9.3495934959349589E-2</v>
      </c>
      <c r="F132" s="35">
        <v>242.6</v>
      </c>
      <c r="G132" s="35">
        <v>0.30705190562079382</v>
      </c>
      <c r="H132" s="35">
        <f t="shared" si="15"/>
        <v>0.97039999999999993</v>
      </c>
      <c r="I132" s="35">
        <f t="shared" si="16"/>
        <v>-2.5532528023524827E-2</v>
      </c>
      <c r="J132" s="35">
        <f t="shared" si="17"/>
        <v>0.48981510166406034</v>
      </c>
      <c r="K132" s="35">
        <f t="shared" si="18"/>
        <v>-0.11942011158019633</v>
      </c>
      <c r="L132" s="35">
        <f t="shared" si="19"/>
        <v>0.45247126428626816</v>
      </c>
      <c r="M132" s="35">
        <f t="shared" si="20"/>
        <v>2.2845310368535932E-2</v>
      </c>
      <c r="N132" s="35">
        <v>6.9</v>
      </c>
      <c r="O132" s="35">
        <f t="shared" si="21"/>
        <v>2.7600000000000003E-2</v>
      </c>
    </row>
    <row r="133" spans="1:15" x14ac:dyDescent="0.25">
      <c r="A133" s="35">
        <f t="shared" si="14"/>
        <v>80</v>
      </c>
      <c r="B133" s="35">
        <v>21</v>
      </c>
      <c r="C133" s="35">
        <v>43</v>
      </c>
      <c r="D133" s="35">
        <v>250</v>
      </c>
      <c r="E133" s="35">
        <v>0.17479674796747968</v>
      </c>
      <c r="F133" s="35">
        <v>242.6</v>
      </c>
      <c r="G133" s="35">
        <v>0.30705190562079382</v>
      </c>
      <c r="H133" s="35">
        <f t="shared" si="15"/>
        <v>0.97039999999999993</v>
      </c>
      <c r="I133" s="35">
        <f t="shared" si="16"/>
        <v>-2.9692675668634552E-2</v>
      </c>
      <c r="J133" s="35">
        <f t="shared" si="17"/>
        <v>0.48815607665878502</v>
      </c>
      <c r="K133" s="35">
        <f t="shared" si="18"/>
        <v>-0.15806708881792558</v>
      </c>
      <c r="L133" s="35">
        <f t="shared" si="19"/>
        <v>0.43720196693083802</v>
      </c>
      <c r="M133" s="35">
        <f t="shared" si="20"/>
        <v>3.6504689858846917E-2</v>
      </c>
      <c r="N133" s="35">
        <v>10.5</v>
      </c>
      <c r="O133" s="35">
        <f t="shared" si="21"/>
        <v>4.2000000000000003E-2</v>
      </c>
    </row>
    <row r="134" spans="1:15" x14ac:dyDescent="0.25">
      <c r="A134" s="35">
        <f t="shared" si="14"/>
        <v>81</v>
      </c>
      <c r="B134" s="35">
        <v>22</v>
      </c>
      <c r="C134" s="35">
        <v>43</v>
      </c>
      <c r="D134" s="35">
        <v>250</v>
      </c>
      <c r="E134" s="35">
        <v>8.943089430894309E-2</v>
      </c>
      <c r="F134" s="35">
        <v>246.4</v>
      </c>
      <c r="G134" s="35">
        <v>0.31021187738481976</v>
      </c>
      <c r="H134" s="35">
        <f t="shared" si="15"/>
        <v>0.98560000000000003</v>
      </c>
      <c r="I134" s="35">
        <f t="shared" si="16"/>
        <v>-9.8345847700795578E-3</v>
      </c>
      <c r="J134" s="35">
        <f t="shared" si="17"/>
        <v>0.49607663156920806</v>
      </c>
      <c r="K134" s="35">
        <f t="shared" si="18"/>
        <v>-0.10260344245361801</v>
      </c>
      <c r="L134" s="35">
        <f t="shared" si="19"/>
        <v>0.45913885528980991</v>
      </c>
      <c r="M134" s="35">
        <f t="shared" si="20"/>
        <v>2.9794272784801568E-2</v>
      </c>
      <c r="N134" s="35">
        <v>8.3000000000000007</v>
      </c>
      <c r="O134" s="35">
        <f t="shared" si="21"/>
        <v>3.32E-2</v>
      </c>
    </row>
    <row r="135" spans="1:15" x14ac:dyDescent="0.25">
      <c r="A135" s="35">
        <f t="shared" si="14"/>
        <v>81</v>
      </c>
      <c r="B135" s="35">
        <v>22</v>
      </c>
      <c r="C135" s="35">
        <v>63</v>
      </c>
      <c r="D135" s="35">
        <v>250</v>
      </c>
      <c r="E135" s="35">
        <v>8.5365853658536592E-2</v>
      </c>
      <c r="F135" s="35">
        <v>241</v>
      </c>
      <c r="G135" s="35">
        <v>0.31110937036150582</v>
      </c>
      <c r="H135" s="35">
        <f t="shared" si="15"/>
        <v>0.96399999999999997</v>
      </c>
      <c r="I135" s="35">
        <f t="shared" si="16"/>
        <v>-3.0552707966175319E-2</v>
      </c>
      <c r="J135" s="35">
        <f t="shared" si="17"/>
        <v>0.48781312904996121</v>
      </c>
      <c r="K135" s="35">
        <f t="shared" si="18"/>
        <v>-0.12145088755345887</v>
      </c>
      <c r="L135" s="35">
        <f t="shared" si="19"/>
        <v>0.45166695635534937</v>
      </c>
      <c r="M135" s="35">
        <f t="shared" si="20"/>
        <v>1.8584900048813247E-2</v>
      </c>
      <c r="N135" s="35">
        <v>6</v>
      </c>
      <c r="O135" s="35">
        <f t="shared" si="21"/>
        <v>2.4E-2</v>
      </c>
    </row>
    <row r="136" spans="1:15" x14ac:dyDescent="0.25">
      <c r="A136" s="35">
        <f t="shared" si="14"/>
        <v>82</v>
      </c>
      <c r="B136" s="35">
        <v>23</v>
      </c>
      <c r="C136" s="35">
        <v>43</v>
      </c>
      <c r="D136" s="35">
        <v>250</v>
      </c>
      <c r="E136" s="35">
        <v>0.16666666666666666</v>
      </c>
      <c r="F136" s="35">
        <v>241</v>
      </c>
      <c r="G136" s="35">
        <v>0.31110937036150582</v>
      </c>
      <c r="H136" s="35">
        <f t="shared" si="15"/>
        <v>0.96399999999999997</v>
      </c>
      <c r="I136" s="35">
        <f t="shared" si="16"/>
        <v>-3.7527570792796651E-2</v>
      </c>
      <c r="J136" s="35">
        <f t="shared" si="17"/>
        <v>0.48503217865588544</v>
      </c>
      <c r="K136" s="35">
        <f t="shared" si="18"/>
        <v>-0.16453743939017021</v>
      </c>
      <c r="L136" s="35">
        <f t="shared" si="19"/>
        <v>0.43465403799052271</v>
      </c>
      <c r="M136" s="35">
        <f t="shared" si="20"/>
        <v>3.2916982233750836E-2</v>
      </c>
      <c r="N136" s="35">
        <v>8.15</v>
      </c>
      <c r="O136" s="35">
        <f t="shared" si="21"/>
        <v>3.2600000000000004E-2</v>
      </c>
    </row>
    <row r="137" spans="1:15" x14ac:dyDescent="0.25">
      <c r="A137" s="35">
        <f t="shared" si="14"/>
        <v>82</v>
      </c>
      <c r="B137" s="35">
        <v>23</v>
      </c>
      <c r="C137" s="35">
        <v>63</v>
      </c>
      <c r="D137" s="35">
        <v>250</v>
      </c>
      <c r="E137" s="35">
        <v>8.1300813008130079E-2</v>
      </c>
      <c r="F137" s="35">
        <v>241.9</v>
      </c>
      <c r="G137" s="35">
        <v>0.31136488194174433</v>
      </c>
      <c r="H137" s="35">
        <f t="shared" si="15"/>
        <v>0.96760000000000002</v>
      </c>
      <c r="I137" s="35">
        <f t="shared" si="16"/>
        <v>-2.655270269529619E-2</v>
      </c>
      <c r="J137" s="35">
        <f t="shared" si="17"/>
        <v>0.48940824886253786</v>
      </c>
      <c r="K137" s="35">
        <f t="shared" si="18"/>
        <v>-0.11533309756224536</v>
      </c>
      <c r="L137" s="35">
        <f t="shared" si="19"/>
        <v>0.45409055266639731</v>
      </c>
      <c r="M137" s="35">
        <f t="shared" si="20"/>
        <v>1.9460868932994313E-2</v>
      </c>
      <c r="N137" s="35">
        <v>6.15</v>
      </c>
      <c r="O137" s="35">
        <f t="shared" si="21"/>
        <v>2.46E-2</v>
      </c>
    </row>
    <row r="138" spans="1:15" x14ac:dyDescent="0.25">
      <c r="A138" s="35">
        <f t="shared" si="14"/>
        <v>83</v>
      </c>
      <c r="B138" s="35">
        <v>24</v>
      </c>
      <c r="C138" s="35">
        <v>43</v>
      </c>
      <c r="D138" s="35">
        <v>250</v>
      </c>
      <c r="E138" s="35">
        <v>0.16260162601626016</v>
      </c>
      <c r="F138" s="35">
        <v>241.9</v>
      </c>
      <c r="G138" s="35">
        <v>0.31136488194174433</v>
      </c>
      <c r="H138" s="35">
        <f t="shared" si="15"/>
        <v>0.96760000000000002</v>
      </c>
      <c r="I138" s="35">
        <f t="shared" si="16"/>
        <v>-3.2447353306190849E-2</v>
      </c>
      <c r="J138" s="35">
        <f t="shared" si="17"/>
        <v>0.48705764993620132</v>
      </c>
      <c r="K138" s="35">
        <f t="shared" si="18"/>
        <v>-0.15800179179986906</v>
      </c>
      <c r="L138" s="35">
        <f t="shared" si="19"/>
        <v>0.43722769340010387</v>
      </c>
      <c r="M138" s="35">
        <f t="shared" si="20"/>
        <v>3.4049288678164535E-2</v>
      </c>
      <c r="N138" s="35">
        <v>8</v>
      </c>
      <c r="O138" s="35">
        <f t="shared" si="21"/>
        <v>3.2000000000000001E-2</v>
      </c>
    </row>
    <row r="139" spans="1:15" x14ac:dyDescent="0.25">
      <c r="A139" s="35">
        <f t="shared" si="14"/>
        <v>83</v>
      </c>
      <c r="B139" s="35">
        <v>24</v>
      </c>
      <c r="C139" s="35">
        <v>63</v>
      </c>
      <c r="D139" s="35">
        <v>250</v>
      </c>
      <c r="E139" s="35">
        <v>7.7235772357723581E-2</v>
      </c>
      <c r="F139" s="35">
        <v>241.95</v>
      </c>
      <c r="G139" s="35">
        <v>0.30435407402076958</v>
      </c>
      <c r="H139" s="35">
        <f t="shared" si="15"/>
        <v>0.96779999999999999</v>
      </c>
      <c r="I139" s="35">
        <f t="shared" si="16"/>
        <v>-2.6619957432176169E-2</v>
      </c>
      <c r="J139" s="35">
        <f t="shared" si="17"/>
        <v>0.48938142758520065</v>
      </c>
      <c r="K139" s="35">
        <f t="shared" si="18"/>
        <v>-0.11120398610698463</v>
      </c>
      <c r="L139" s="35">
        <f t="shared" si="19"/>
        <v>0.4557272953922204</v>
      </c>
      <c r="M139" s="35">
        <f t="shared" si="20"/>
        <v>1.7896050224736781E-2</v>
      </c>
      <c r="N139" s="35">
        <v>5.8</v>
      </c>
      <c r="O139" s="35">
        <f t="shared" si="21"/>
        <v>2.3199999999999998E-2</v>
      </c>
    </row>
    <row r="140" spans="1:15" x14ac:dyDescent="0.25">
      <c r="A140" s="35">
        <f t="shared" si="14"/>
        <v>84</v>
      </c>
      <c r="B140" s="35">
        <v>25</v>
      </c>
      <c r="C140" s="35">
        <v>43</v>
      </c>
      <c r="D140" s="35">
        <v>250</v>
      </c>
      <c r="E140" s="35">
        <v>0.15853658536585366</v>
      </c>
      <c r="F140" s="35">
        <v>241.95</v>
      </c>
      <c r="G140" s="35">
        <v>0.30435407402076958</v>
      </c>
      <c r="H140" s="35">
        <f t="shared" si="15"/>
        <v>0.96779999999999999</v>
      </c>
      <c r="I140" s="35">
        <f t="shared" si="16"/>
        <v>-3.3212271454534037E-2</v>
      </c>
      <c r="J140" s="35">
        <f t="shared" si="17"/>
        <v>0.48675265615813273</v>
      </c>
      <c r="K140" s="35">
        <f t="shared" si="18"/>
        <v>-0.15439587690457918</v>
      </c>
      <c r="L140" s="35">
        <f t="shared" si="19"/>
        <v>0.43864880221711278</v>
      </c>
      <c r="M140" s="35">
        <f t="shared" si="20"/>
        <v>3.243041841272809E-2</v>
      </c>
      <c r="N140" s="35">
        <v>8.75</v>
      </c>
      <c r="O140" s="35">
        <f t="shared" si="21"/>
        <v>3.5000000000000003E-2</v>
      </c>
    </row>
    <row r="141" spans="1:15" x14ac:dyDescent="0.25">
      <c r="A141" s="35">
        <f t="shared" si="14"/>
        <v>84</v>
      </c>
      <c r="B141" s="35">
        <v>25</v>
      </c>
      <c r="C141" s="35">
        <v>63</v>
      </c>
      <c r="D141" s="35">
        <v>250</v>
      </c>
      <c r="E141" s="35">
        <v>7.3170731707317069E-2</v>
      </c>
      <c r="F141" s="35">
        <v>246.5</v>
      </c>
      <c r="G141" s="35">
        <v>0.30362243117046095</v>
      </c>
      <c r="H141" s="35">
        <f t="shared" si="15"/>
        <v>0.98599999999999999</v>
      </c>
      <c r="I141" s="35">
        <f t="shared" si="16"/>
        <v>-9.5561408393686174E-3</v>
      </c>
      <c r="J141" s="35">
        <f t="shared" si="17"/>
        <v>0.49618770940474671</v>
      </c>
      <c r="K141" s="35">
        <f t="shared" si="18"/>
        <v>-9.1686278816460756E-2</v>
      </c>
      <c r="L141" s="35">
        <f t="shared" si="19"/>
        <v>0.46347364969359306</v>
      </c>
      <c r="M141" s="35">
        <f t="shared" si="20"/>
        <v>2.5767431779487204E-2</v>
      </c>
      <c r="N141" s="35">
        <v>7.15</v>
      </c>
      <c r="O141" s="35">
        <f t="shared" si="21"/>
        <v>2.86E-2</v>
      </c>
    </row>
    <row r="142" spans="1:15" x14ac:dyDescent="0.25">
      <c r="A142" s="35">
        <f t="shared" si="14"/>
        <v>85</v>
      </c>
      <c r="B142" s="35">
        <v>26</v>
      </c>
      <c r="C142" s="35">
        <v>43</v>
      </c>
      <c r="D142" s="35">
        <v>250</v>
      </c>
      <c r="E142" s="35">
        <v>0.15447154471544716</v>
      </c>
      <c r="F142" s="35">
        <v>246.5</v>
      </c>
      <c r="G142" s="35">
        <v>0.30362243117046095</v>
      </c>
      <c r="H142" s="35">
        <f t="shared" si="15"/>
        <v>0.98599999999999999</v>
      </c>
      <c r="I142" s="35">
        <f t="shared" si="16"/>
        <v>-9.0338432612659513E-3</v>
      </c>
      <c r="J142" s="35">
        <f t="shared" si="17"/>
        <v>0.49639606698831829</v>
      </c>
      <c r="K142" s="35">
        <f t="shared" si="18"/>
        <v>-0.12836616714833152</v>
      </c>
      <c r="L142" s="35">
        <f t="shared" si="19"/>
        <v>0.44892960215758332</v>
      </c>
      <c r="M142" s="35">
        <f t="shared" si="20"/>
        <v>4.0516919892898517E-2</v>
      </c>
      <c r="N142" s="35">
        <v>10.3</v>
      </c>
      <c r="O142" s="35">
        <f t="shared" si="21"/>
        <v>4.1200000000000001E-2</v>
      </c>
    </row>
    <row r="143" spans="1:15" x14ac:dyDescent="0.25">
      <c r="A143" s="35">
        <f t="shared" si="14"/>
        <v>85</v>
      </c>
      <c r="B143" s="35">
        <v>26</v>
      </c>
      <c r="C143" s="35">
        <v>63</v>
      </c>
      <c r="D143" s="35">
        <v>250</v>
      </c>
      <c r="E143" s="35">
        <v>6.910569105691057E-2</v>
      </c>
      <c r="F143" s="35">
        <v>250.05</v>
      </c>
      <c r="G143" s="35">
        <v>0.30090934075507253</v>
      </c>
      <c r="H143" s="35">
        <f t="shared" si="15"/>
        <v>1.0002</v>
      </c>
      <c r="I143" s="35">
        <f t="shared" si="16"/>
        <v>2.9079373546795164E-3</v>
      </c>
      <c r="J143" s="35">
        <f t="shared" si="17"/>
        <v>0.5011600975245567</v>
      </c>
      <c r="K143" s="35">
        <f t="shared" si="18"/>
        <v>-7.6194993763144814E-2</v>
      </c>
      <c r="L143" s="35">
        <f t="shared" si="19"/>
        <v>0.46963198275550178</v>
      </c>
      <c r="M143" s="35">
        <f t="shared" si="20"/>
        <v>3.1628346788559858E-2</v>
      </c>
      <c r="N143" s="35">
        <v>9.5500000000000007</v>
      </c>
      <c r="O143" s="35">
        <f t="shared" si="21"/>
        <v>3.8200000000000005E-2</v>
      </c>
    </row>
    <row r="144" spans="1:15" x14ac:dyDescent="0.25">
      <c r="A144" s="35">
        <f t="shared" si="14"/>
        <v>86</v>
      </c>
      <c r="B144" s="35">
        <v>27</v>
      </c>
      <c r="C144" s="35">
        <v>43</v>
      </c>
      <c r="D144" s="35">
        <v>250</v>
      </c>
      <c r="E144" s="35">
        <v>0.15040650406504066</v>
      </c>
      <c r="F144" s="35">
        <v>250.05</v>
      </c>
      <c r="G144" s="35">
        <v>0.30090934075507253</v>
      </c>
      <c r="H144" s="35">
        <f t="shared" si="15"/>
        <v>1.0002</v>
      </c>
      <c r="I144" s="35">
        <f t="shared" si="16"/>
        <v>9.0339229699768504E-3</v>
      </c>
      <c r="J144" s="35">
        <f t="shared" si="17"/>
        <v>0.50360396480955905</v>
      </c>
      <c r="K144" s="35">
        <f t="shared" si="18"/>
        <v>-0.10766557229657535</v>
      </c>
      <c r="L144" s="35">
        <f t="shared" si="19"/>
        <v>0.45713049002337647</v>
      </c>
      <c r="M144" s="35">
        <f t="shared" si="20"/>
        <v>4.657419557914444E-2</v>
      </c>
      <c r="N144" s="35">
        <v>13.25</v>
      </c>
      <c r="O144" s="35">
        <f t="shared" si="21"/>
        <v>5.2999999999999999E-2</v>
      </c>
    </row>
    <row r="145" spans="1:15" x14ac:dyDescent="0.25">
      <c r="A145" s="35">
        <f t="shared" si="14"/>
        <v>86</v>
      </c>
      <c r="B145" s="35">
        <v>27</v>
      </c>
      <c r="C145" s="35">
        <v>63</v>
      </c>
      <c r="D145" s="35">
        <v>250</v>
      </c>
      <c r="E145" s="35">
        <v>6.5040650406504072E-2</v>
      </c>
      <c r="F145" s="35">
        <v>248</v>
      </c>
      <c r="G145" s="35">
        <v>0.30112024839054191</v>
      </c>
      <c r="H145" s="35">
        <f t="shared" si="15"/>
        <v>0.99199999999999999</v>
      </c>
      <c r="I145" s="35">
        <f t="shared" si="16"/>
        <v>-4.3053696559338973E-3</v>
      </c>
      <c r="J145" s="35">
        <f t="shared" si="17"/>
        <v>0.49828241131775569</v>
      </c>
      <c r="K145" s="35">
        <f t="shared" si="18"/>
        <v>-8.1100272938196979E-2</v>
      </c>
      <c r="L145" s="35">
        <f t="shared" si="19"/>
        <v>0.46768110431562365</v>
      </c>
      <c r="M145" s="35">
        <f t="shared" si="20"/>
        <v>2.6615047711590012E-2</v>
      </c>
      <c r="N145" s="35">
        <v>8.35</v>
      </c>
      <c r="O145" s="35">
        <f t="shared" si="21"/>
        <v>3.3399999999999999E-2</v>
      </c>
    </row>
    <row r="146" spans="1:15" x14ac:dyDescent="0.25">
      <c r="A146" s="35">
        <f t="shared" si="14"/>
        <v>87</v>
      </c>
      <c r="B146" s="35">
        <v>28</v>
      </c>
      <c r="C146" s="35">
        <v>43</v>
      </c>
      <c r="D146" s="35">
        <v>250</v>
      </c>
      <c r="E146" s="35">
        <v>0.14634146341463414</v>
      </c>
      <c r="F146" s="35">
        <v>248</v>
      </c>
      <c r="G146" s="35">
        <v>0.30112024839054191</v>
      </c>
      <c r="H146" s="35">
        <f t="shared" si="15"/>
        <v>0.99199999999999999</v>
      </c>
      <c r="I146" s="35">
        <f t="shared" si="16"/>
        <v>-1.7754384301043172E-3</v>
      </c>
      <c r="J146" s="35">
        <f t="shared" si="17"/>
        <v>0.49929170291609537</v>
      </c>
      <c r="K146" s="35">
        <f t="shared" si="18"/>
        <v>-0.11696779335349893</v>
      </c>
      <c r="L146" s="35">
        <f t="shared" si="19"/>
        <v>0.45344278771605967</v>
      </c>
      <c r="M146" s="35">
        <f t="shared" si="20"/>
        <v>4.1854581576706906E-2</v>
      </c>
      <c r="N146" s="35">
        <v>11</v>
      </c>
      <c r="O146" s="35">
        <f t="shared" si="21"/>
        <v>4.3999999999999997E-2</v>
      </c>
    </row>
    <row r="147" spans="1:15" x14ac:dyDescent="0.25">
      <c r="A147" s="35">
        <f t="shared" si="14"/>
        <v>87</v>
      </c>
      <c r="B147" s="35">
        <v>28</v>
      </c>
      <c r="C147" s="35">
        <v>63</v>
      </c>
      <c r="D147" s="35">
        <v>250</v>
      </c>
      <c r="E147" s="35">
        <v>6.097560975609756E-2</v>
      </c>
      <c r="F147" s="35">
        <v>247.95</v>
      </c>
      <c r="G147" s="35">
        <v>0.29731596968552543</v>
      </c>
      <c r="H147" s="35">
        <f t="shared" si="15"/>
        <v>0.9917999999999999</v>
      </c>
      <c r="I147" s="35">
        <f t="shared" si="16"/>
        <v>-4.6001715768072644E-3</v>
      </c>
      <c r="J147" s="35">
        <f t="shared" si="17"/>
        <v>0.49816480353352194</v>
      </c>
      <c r="K147" s="35">
        <f t="shared" si="18"/>
        <v>-7.8017117280548678E-2</v>
      </c>
      <c r="L147" s="35">
        <f t="shared" si="19"/>
        <v>0.46890721843625083</v>
      </c>
      <c r="M147" s="35">
        <f t="shared" si="20"/>
        <v>2.5172633708296199E-2</v>
      </c>
      <c r="N147" s="35">
        <v>7.7</v>
      </c>
      <c r="O147" s="35">
        <f t="shared" si="21"/>
        <v>3.0800000000000001E-2</v>
      </c>
    </row>
    <row r="148" spans="1:15" x14ac:dyDescent="0.25">
      <c r="A148" s="35">
        <f t="shared" si="14"/>
        <v>88</v>
      </c>
      <c r="B148" s="35">
        <v>29</v>
      </c>
      <c r="C148" s="35">
        <v>43</v>
      </c>
      <c r="D148" s="35">
        <v>250</v>
      </c>
      <c r="E148" s="35">
        <v>0.14227642276422764</v>
      </c>
      <c r="F148" s="35">
        <v>247.95</v>
      </c>
      <c r="G148" s="35">
        <v>0.29731596968552543</v>
      </c>
      <c r="H148" s="35">
        <f t="shared" si="15"/>
        <v>0.9917999999999999</v>
      </c>
      <c r="I148" s="35">
        <f t="shared" si="16"/>
        <v>-2.4680880318229252E-3</v>
      </c>
      <c r="J148" s="35">
        <f t="shared" si="17"/>
        <v>0.49901537633198556</v>
      </c>
      <c r="K148" s="35">
        <f t="shared" si="18"/>
        <v>-0.11461432502510892</v>
      </c>
      <c r="L148" s="35">
        <f t="shared" si="19"/>
        <v>0.45437541240561913</v>
      </c>
      <c r="M148" s="35">
        <f t="shared" si="20"/>
        <v>4.0548037840444084E-2</v>
      </c>
      <c r="N148" s="35">
        <v>10.7</v>
      </c>
      <c r="O148" s="35">
        <f t="shared" si="21"/>
        <v>4.2799999999999998E-2</v>
      </c>
    </row>
    <row r="149" spans="1:15" x14ac:dyDescent="0.25">
      <c r="A149" s="35">
        <f t="shared" si="14"/>
        <v>88</v>
      </c>
      <c r="B149" s="35">
        <v>29</v>
      </c>
      <c r="C149" s="35">
        <v>63</v>
      </c>
      <c r="D149" s="35">
        <v>250</v>
      </c>
      <c r="E149" s="35">
        <v>5.6910569105691054E-2</v>
      </c>
      <c r="F149" s="35">
        <v>250.35</v>
      </c>
      <c r="G149" s="35">
        <v>0.29562777976709526</v>
      </c>
      <c r="H149" s="35">
        <f t="shared" si="15"/>
        <v>1.0014000000000001</v>
      </c>
      <c r="I149" s="35">
        <f t="shared" si="16"/>
        <v>3.1357544008692329E-3</v>
      </c>
      <c r="J149" s="35">
        <f t="shared" si="17"/>
        <v>0.50125098296131787</v>
      </c>
      <c r="K149" s="35">
        <f t="shared" si="18"/>
        <v>-6.7389020072744707E-2</v>
      </c>
      <c r="L149" s="35">
        <f t="shared" si="19"/>
        <v>0.47313600501592323</v>
      </c>
      <c r="M149" s="35">
        <f t="shared" si="20"/>
        <v>2.8816729321540557E-2</v>
      </c>
      <c r="N149" s="35">
        <v>8.6999999999999993</v>
      </c>
      <c r="O149" s="35">
        <f t="shared" si="21"/>
        <v>3.4799999999999998E-2</v>
      </c>
    </row>
    <row r="150" spans="1:15" x14ac:dyDescent="0.25">
      <c r="A150" s="35">
        <f t="shared" si="14"/>
        <v>89</v>
      </c>
      <c r="B150" s="35">
        <v>30</v>
      </c>
      <c r="C150" s="35">
        <v>43</v>
      </c>
      <c r="D150" s="35">
        <v>250</v>
      </c>
      <c r="E150" s="35">
        <v>0.13821138211382114</v>
      </c>
      <c r="F150" s="35">
        <v>250.35</v>
      </c>
      <c r="G150" s="35">
        <v>0.29562777976709526</v>
      </c>
      <c r="H150" s="35">
        <f t="shared" si="15"/>
        <v>1.0014000000000001</v>
      </c>
      <c r="I150" s="35">
        <f t="shared" si="16"/>
        <v>9.3544000894649343E-3</v>
      </c>
      <c r="J150" s="35">
        <f t="shared" si="17"/>
        <v>0.50373181127816524</v>
      </c>
      <c r="K150" s="35">
        <f t="shared" si="18"/>
        <v>-0.10055052300800135</v>
      </c>
      <c r="L150" s="35">
        <f t="shared" si="19"/>
        <v>0.45995363723875915</v>
      </c>
      <c r="M150" s="35">
        <f t="shared" si="20"/>
        <v>4.4483398575195565E-2</v>
      </c>
      <c r="N150" s="35">
        <v>12.15</v>
      </c>
      <c r="O150" s="35">
        <f t="shared" si="21"/>
        <v>4.8600000000000004E-2</v>
      </c>
    </row>
    <row r="151" spans="1:15" x14ac:dyDescent="0.25">
      <c r="A151" s="35">
        <f t="shared" si="14"/>
        <v>89</v>
      </c>
      <c r="B151" s="35">
        <v>30</v>
      </c>
      <c r="C151" s="35">
        <v>63</v>
      </c>
      <c r="D151" s="35">
        <v>250</v>
      </c>
      <c r="E151" s="35">
        <v>5.2845528455284556E-2</v>
      </c>
      <c r="F151" s="35">
        <v>253.6</v>
      </c>
      <c r="G151" s="35">
        <v>0.2952992402454217</v>
      </c>
      <c r="H151" s="35">
        <f t="shared" si="15"/>
        <v>1.0144</v>
      </c>
      <c r="I151" s="35">
        <f t="shared" si="16"/>
        <v>1.292369945123677E-2</v>
      </c>
      <c r="J151" s="35">
        <f t="shared" si="17"/>
        <v>0.50515566661160172</v>
      </c>
      <c r="K151" s="35">
        <f t="shared" si="18"/>
        <v>-5.4960148525384445E-2</v>
      </c>
      <c r="L151" s="35">
        <f t="shared" si="19"/>
        <v>0.47808510632451806</v>
      </c>
      <c r="M151" s="35">
        <f t="shared" si="20"/>
        <v>3.4344801886290743E-2</v>
      </c>
      <c r="N151" s="35">
        <v>9.9</v>
      </c>
      <c r="O151" s="35">
        <f t="shared" si="21"/>
        <v>3.9600000000000003E-2</v>
      </c>
    </row>
    <row r="152" spans="1:15" x14ac:dyDescent="0.25">
      <c r="A152" s="35">
        <f t="shared" si="14"/>
        <v>90</v>
      </c>
      <c r="B152" s="35">
        <v>31</v>
      </c>
      <c r="C152" s="35">
        <v>43</v>
      </c>
      <c r="D152" s="35">
        <v>250</v>
      </c>
      <c r="E152" s="35">
        <v>0.13414634146341464</v>
      </c>
      <c r="F152" s="35">
        <v>253.6</v>
      </c>
      <c r="G152" s="35">
        <v>0.2952992402454217</v>
      </c>
      <c r="H152" s="35">
        <f t="shared" si="15"/>
        <v>1.0144</v>
      </c>
      <c r="I152" s="35">
        <f t="shared" si="16"/>
        <v>2.4987345739386449E-2</v>
      </c>
      <c r="J152" s="35">
        <f t="shared" si="17"/>
        <v>0.50996747145220733</v>
      </c>
      <c r="K152" s="35">
        <f t="shared" si="18"/>
        <v>-8.3168935393955909E-2</v>
      </c>
      <c r="L152" s="35">
        <f t="shared" si="19"/>
        <v>0.4668586065518146</v>
      </c>
      <c r="M152" s="35">
        <f t="shared" si="20"/>
        <v>5.0452396489304496E-2</v>
      </c>
      <c r="N152" s="35">
        <v>13.25</v>
      </c>
      <c r="O152" s="35">
        <f t="shared" si="21"/>
        <v>5.2999999999999999E-2</v>
      </c>
    </row>
    <row r="153" spans="1:15" x14ac:dyDescent="0.25">
      <c r="A153" s="35">
        <f t="shared" si="14"/>
        <v>90</v>
      </c>
      <c r="B153" s="35">
        <v>31</v>
      </c>
      <c r="C153" s="35">
        <v>63</v>
      </c>
      <c r="D153" s="35">
        <v>250</v>
      </c>
      <c r="E153" s="35">
        <v>4.878048780487805E-2</v>
      </c>
      <c r="F153" s="35">
        <v>248</v>
      </c>
      <c r="G153" s="35">
        <v>0.28226944508151741</v>
      </c>
      <c r="H153" s="35">
        <f t="shared" si="15"/>
        <v>0.99199999999999999</v>
      </c>
      <c r="I153" s="35">
        <f t="shared" si="16"/>
        <v>-4.7642521227186764E-3</v>
      </c>
      <c r="J153" s="35">
        <f t="shared" si="17"/>
        <v>0.49809934558396474</v>
      </c>
      <c r="K153" s="35">
        <f t="shared" si="18"/>
        <v>-6.7107143292022789E-2</v>
      </c>
      <c r="L153" s="35">
        <f t="shared" si="19"/>
        <v>0.47324820359613323</v>
      </c>
      <c r="M153" s="35">
        <f t="shared" si="20"/>
        <v>2.0866347223159776E-2</v>
      </c>
      <c r="N153" s="35">
        <v>6.5</v>
      </c>
      <c r="O153" s="35">
        <f t="shared" si="21"/>
        <v>2.5999999999999999E-2</v>
      </c>
    </row>
    <row r="154" spans="1:15" x14ac:dyDescent="0.25">
      <c r="A154" s="35">
        <f t="shared" si="14"/>
        <v>91</v>
      </c>
      <c r="B154" s="35">
        <v>32</v>
      </c>
      <c r="C154" s="35">
        <v>43</v>
      </c>
      <c r="D154" s="35">
        <v>250</v>
      </c>
      <c r="E154" s="35">
        <v>0.13008130081300814</v>
      </c>
      <c r="F154" s="35">
        <v>248</v>
      </c>
      <c r="G154" s="35">
        <v>0.28226944508151741</v>
      </c>
      <c r="H154" s="35">
        <f t="shared" si="15"/>
        <v>0.99199999999999999</v>
      </c>
      <c r="I154" s="35">
        <f t="shared" si="16"/>
        <v>-3.6415555698779988E-3</v>
      </c>
      <c r="J154" s="35">
        <f t="shared" si="17"/>
        <v>0.49854723272758517</v>
      </c>
      <c r="K154" s="35">
        <f t="shared" si="18"/>
        <v>-0.10544707053965026</v>
      </c>
      <c r="L154" s="35">
        <f t="shared" si="19"/>
        <v>0.458010533667639</v>
      </c>
      <c r="M154" s="35">
        <f t="shared" si="20"/>
        <v>3.6548321198125511E-2</v>
      </c>
      <c r="N154" s="35">
        <v>9.85</v>
      </c>
      <c r="O154" s="35">
        <f t="shared" si="21"/>
        <v>3.9399999999999998E-2</v>
      </c>
    </row>
    <row r="155" spans="1:15" x14ac:dyDescent="0.25">
      <c r="A155" s="35">
        <f t="shared" si="14"/>
        <v>91</v>
      </c>
      <c r="B155" s="35">
        <v>32</v>
      </c>
      <c r="C155" s="35">
        <v>63</v>
      </c>
      <c r="D155" s="35">
        <v>250</v>
      </c>
      <c r="E155" s="35">
        <v>4.4715447154471545E-2</v>
      </c>
      <c r="F155" s="35">
        <v>243.1</v>
      </c>
      <c r="G155" s="35">
        <v>0.28358346997118156</v>
      </c>
      <c r="H155" s="35">
        <f t="shared" si="15"/>
        <v>0.97239999999999993</v>
      </c>
      <c r="I155" s="35">
        <f t="shared" si="16"/>
        <v>-1.952917964057364E-2</v>
      </c>
      <c r="J155" s="35">
        <f t="shared" si="17"/>
        <v>0.49220947974590418</v>
      </c>
      <c r="K155" s="35">
        <f t="shared" si="18"/>
        <v>-7.9495817684167913E-2</v>
      </c>
      <c r="L155" s="35">
        <f t="shared" si="19"/>
        <v>0.46831912904575101</v>
      </c>
      <c r="M155" s="35">
        <f t="shared" si="20"/>
        <v>1.0305369059166181E-2</v>
      </c>
      <c r="N155" s="35">
        <v>4.6500000000000004</v>
      </c>
      <c r="O155" s="35">
        <f t="shared" si="21"/>
        <v>1.8600000000000002E-2</v>
      </c>
    </row>
    <row r="156" spans="1:15" x14ac:dyDescent="0.25">
      <c r="A156" s="35">
        <f t="shared" ref="A156:A195" si="22">$A$90+B156</f>
        <v>92</v>
      </c>
      <c r="B156" s="35">
        <v>33</v>
      </c>
      <c r="C156" s="35">
        <v>43</v>
      </c>
      <c r="D156" s="35">
        <v>250</v>
      </c>
      <c r="E156" s="35">
        <v>0.12601626016260162</v>
      </c>
      <c r="F156" s="35">
        <v>243.1</v>
      </c>
      <c r="G156" s="35">
        <v>0.28358346997118156</v>
      </c>
      <c r="H156" s="35">
        <f t="shared" si="15"/>
        <v>0.97239999999999993</v>
      </c>
      <c r="I156" s="35">
        <f t="shared" si="16"/>
        <v>-2.8692274299225332E-2</v>
      </c>
      <c r="J156" s="35">
        <f t="shared" si="17"/>
        <v>0.48855500902436511</v>
      </c>
      <c r="K156" s="35">
        <f t="shared" si="18"/>
        <v>-0.12936091527084204</v>
      </c>
      <c r="L156" s="35">
        <f t="shared" si="19"/>
        <v>0.44853603643201789</v>
      </c>
      <c r="M156" s="35">
        <f t="shared" si="20"/>
        <v>2.6534854343274683E-2</v>
      </c>
      <c r="N156" s="35">
        <v>8.0500000000000007</v>
      </c>
      <c r="O156" s="35">
        <f t="shared" si="21"/>
        <v>3.2199999999999999E-2</v>
      </c>
    </row>
    <row r="157" spans="1:15" x14ac:dyDescent="0.25">
      <c r="A157" s="35">
        <f t="shared" si="22"/>
        <v>92</v>
      </c>
      <c r="B157" s="35">
        <v>33</v>
      </c>
      <c r="C157" s="35">
        <v>63</v>
      </c>
      <c r="D157" s="35">
        <v>250</v>
      </c>
      <c r="E157" s="35">
        <v>4.065040650406504E-2</v>
      </c>
      <c r="F157" s="35">
        <v>242.7</v>
      </c>
      <c r="G157" s="35">
        <v>0.28461798917821585</v>
      </c>
      <c r="H157" s="35">
        <f t="shared" si="15"/>
        <v>0.9708</v>
      </c>
      <c r="I157" s="35">
        <f t="shared" si="16"/>
        <v>-1.9826535254604854E-2</v>
      </c>
      <c r="J157" s="35">
        <f t="shared" si="17"/>
        <v>0.49209087498476589</v>
      </c>
      <c r="K157" s="35">
        <f t="shared" si="18"/>
        <v>-7.7211060435509196E-2</v>
      </c>
      <c r="L157" s="35">
        <f t="shared" si="19"/>
        <v>0.46922782147993919</v>
      </c>
      <c r="M157" s="35">
        <f t="shared" si="20"/>
        <v>8.4939999552715584E-3</v>
      </c>
      <c r="N157" s="35">
        <v>4.4000000000000004</v>
      </c>
      <c r="O157" s="35">
        <f t="shared" si="21"/>
        <v>1.7600000000000001E-2</v>
      </c>
    </row>
    <row r="158" spans="1:15" x14ac:dyDescent="0.25">
      <c r="A158" s="35">
        <f t="shared" si="22"/>
        <v>93</v>
      </c>
      <c r="B158" s="35">
        <v>34</v>
      </c>
      <c r="C158" s="35">
        <v>43</v>
      </c>
      <c r="D158" s="35">
        <v>250</v>
      </c>
      <c r="E158" s="35">
        <v>0.12195121951219512</v>
      </c>
      <c r="F158" s="35">
        <v>242.7</v>
      </c>
      <c r="G158" s="35">
        <v>0.28461798917821585</v>
      </c>
      <c r="H158" s="35">
        <f t="shared" si="15"/>
        <v>0.9708</v>
      </c>
      <c r="I158" s="35">
        <f t="shared" si="16"/>
        <v>-3.030020407457823E-2</v>
      </c>
      <c r="J158" s="35">
        <f t="shared" si="17"/>
        <v>0.48791381691036806</v>
      </c>
      <c r="K158" s="35">
        <f t="shared" si="18"/>
        <v>-0.12969311725612018</v>
      </c>
      <c r="L158" s="35">
        <f t="shared" si="19"/>
        <v>0.44840461410452964</v>
      </c>
      <c r="M158" s="35">
        <f t="shared" si="20"/>
        <v>2.526211935205569E-2</v>
      </c>
      <c r="N158" s="35">
        <v>8.5</v>
      </c>
      <c r="O158" s="35">
        <f t="shared" si="21"/>
        <v>3.4000000000000002E-2</v>
      </c>
    </row>
    <row r="159" spans="1:15" x14ac:dyDescent="0.25">
      <c r="A159" s="35">
        <f t="shared" si="22"/>
        <v>93</v>
      </c>
      <c r="B159" s="35">
        <v>34</v>
      </c>
      <c r="C159" s="35">
        <v>63</v>
      </c>
      <c r="D159" s="35">
        <v>250</v>
      </c>
      <c r="E159" s="35">
        <v>3.6585365853658534E-2</v>
      </c>
      <c r="F159" s="35">
        <v>238.85</v>
      </c>
      <c r="G159" s="35">
        <v>0.28425053924144206</v>
      </c>
      <c r="H159" s="35">
        <f t="shared" si="15"/>
        <v>0.95540000000000003</v>
      </c>
      <c r="I159" s="35">
        <f t="shared" si="16"/>
        <v>-2.9706751641497484E-2</v>
      </c>
      <c r="J159" s="35">
        <f t="shared" si="17"/>
        <v>0.48815046363416692</v>
      </c>
      <c r="K159" s="35">
        <f t="shared" si="18"/>
        <v>-8.4076208990309514E-2</v>
      </c>
      <c r="L159" s="35">
        <f t="shared" si="19"/>
        <v>0.46649792006628726</v>
      </c>
      <c r="M159" s="35">
        <f t="shared" si="20"/>
        <v>-1.1896711020414896E-4</v>
      </c>
      <c r="N159" s="35">
        <v>3.4</v>
      </c>
      <c r="O159" s="35">
        <f t="shared" si="21"/>
        <v>1.3599999999999999E-2</v>
      </c>
    </row>
    <row r="160" spans="1:15" x14ac:dyDescent="0.25">
      <c r="A160" s="35">
        <f t="shared" si="22"/>
        <v>94</v>
      </c>
      <c r="B160" s="35">
        <v>35</v>
      </c>
      <c r="C160" s="35">
        <v>43</v>
      </c>
      <c r="D160" s="35">
        <v>250</v>
      </c>
      <c r="E160" s="35">
        <v>0.11788617886178862</v>
      </c>
      <c r="F160" s="35">
        <v>238.85</v>
      </c>
      <c r="G160" s="35">
        <v>0.28425053924144206</v>
      </c>
      <c r="H160" s="35">
        <f t="shared" si="15"/>
        <v>0.95540000000000003</v>
      </c>
      <c r="I160" s="35">
        <f t="shared" si="16"/>
        <v>-4.9357927468353401E-2</v>
      </c>
      <c r="J160" s="35">
        <f t="shared" si="17"/>
        <v>0.48031702814326876</v>
      </c>
      <c r="K160" s="35">
        <f t="shared" si="18"/>
        <v>-0.1469540902342944</v>
      </c>
      <c r="L160" s="35">
        <f t="shared" si="19"/>
        <v>0.44158412874501579</v>
      </c>
      <c r="M160" s="35">
        <f t="shared" si="20"/>
        <v>1.7310759943063192E-2</v>
      </c>
      <c r="N160" s="35">
        <v>6.7</v>
      </c>
      <c r="O160" s="35">
        <f t="shared" si="21"/>
        <v>2.6800000000000001E-2</v>
      </c>
    </row>
    <row r="161" spans="1:15" x14ac:dyDescent="0.25">
      <c r="A161" s="35">
        <f t="shared" si="22"/>
        <v>94</v>
      </c>
      <c r="B161" s="35">
        <v>35</v>
      </c>
      <c r="C161" s="35">
        <v>63</v>
      </c>
      <c r="D161" s="35">
        <v>250</v>
      </c>
      <c r="E161" s="35">
        <v>3.2520325203252036E-2</v>
      </c>
      <c r="F161" s="35">
        <v>244.45</v>
      </c>
      <c r="G161" s="35">
        <v>0.28210169050988665</v>
      </c>
      <c r="H161" s="35">
        <f t="shared" si="15"/>
        <v>0.9778</v>
      </c>
      <c r="I161" s="35">
        <f t="shared" si="16"/>
        <v>-1.3524083171482487E-2</v>
      </c>
      <c r="J161" s="35">
        <f t="shared" si="17"/>
        <v>0.49460483588306003</v>
      </c>
      <c r="K161" s="35">
        <f t="shared" si="18"/>
        <v>-6.4396588815705397E-2</v>
      </c>
      <c r="L161" s="35">
        <f t="shared" si="19"/>
        <v>0.4743272230609713</v>
      </c>
      <c r="M161" s="35">
        <f t="shared" si="20"/>
        <v>9.2973854654848087E-3</v>
      </c>
      <c r="N161" s="35">
        <v>5.2</v>
      </c>
      <c r="O161" s="35">
        <f t="shared" si="21"/>
        <v>2.0799999999999999E-2</v>
      </c>
    </row>
    <row r="162" spans="1:15" x14ac:dyDescent="0.25">
      <c r="A162" s="35">
        <f t="shared" si="22"/>
        <v>95</v>
      </c>
      <c r="B162" s="35">
        <v>36</v>
      </c>
      <c r="C162" s="35">
        <v>43</v>
      </c>
      <c r="D162" s="35">
        <v>250</v>
      </c>
      <c r="E162" s="35">
        <v>0.11382113821138211</v>
      </c>
      <c r="F162" s="35">
        <v>244.45</v>
      </c>
      <c r="G162" s="35">
        <v>0.28210169050988665</v>
      </c>
      <c r="H162" s="35">
        <f t="shared" si="15"/>
        <v>0.9778</v>
      </c>
      <c r="I162" s="35">
        <f t="shared" si="16"/>
        <v>-2.1432391496778256E-2</v>
      </c>
      <c r="J162" s="35">
        <f t="shared" si="17"/>
        <v>0.49145036740875392</v>
      </c>
      <c r="K162" s="35">
        <f t="shared" si="18"/>
        <v>-0.11660613476048108</v>
      </c>
      <c r="L162" s="35">
        <f t="shared" si="19"/>
        <v>0.45358608802884137</v>
      </c>
      <c r="M162" s="35">
        <f t="shared" si="20"/>
        <v>2.6954081223438231E-2</v>
      </c>
      <c r="N162" s="35">
        <v>9.1</v>
      </c>
      <c r="O162" s="35">
        <f t="shared" si="21"/>
        <v>3.6400000000000002E-2</v>
      </c>
    </row>
    <row r="163" spans="1:15" x14ac:dyDescent="0.25">
      <c r="A163" s="35">
        <f t="shared" si="22"/>
        <v>95</v>
      </c>
      <c r="B163" s="35">
        <v>36</v>
      </c>
      <c r="C163" s="35">
        <v>63</v>
      </c>
      <c r="D163" s="35">
        <v>250</v>
      </c>
      <c r="E163" s="35">
        <v>2.8455284552845527E-2</v>
      </c>
      <c r="F163" s="35">
        <v>253.9</v>
      </c>
      <c r="G163" s="35">
        <v>0.28366433762927901</v>
      </c>
      <c r="H163" s="35">
        <f t="shared" si="15"/>
        <v>1.0156000000000001</v>
      </c>
      <c r="I163" s="35">
        <f t="shared" si="16"/>
        <v>9.8860505405148815E-3</v>
      </c>
      <c r="J163" s="35">
        <f t="shared" si="17"/>
        <v>0.50394389930451955</v>
      </c>
      <c r="K163" s="35">
        <f t="shared" si="18"/>
        <v>-3.7964419256033811E-2</v>
      </c>
      <c r="L163" s="35">
        <f t="shared" si="19"/>
        <v>0.4848580254426344</v>
      </c>
      <c r="M163" s="35">
        <f t="shared" si="20"/>
        <v>2.6947398691035629E-2</v>
      </c>
      <c r="N163" s="35">
        <v>9.0500000000000007</v>
      </c>
      <c r="O163" s="35">
        <f t="shared" si="21"/>
        <v>3.6200000000000003E-2</v>
      </c>
    </row>
    <row r="164" spans="1:15" x14ac:dyDescent="0.25">
      <c r="A164" s="35">
        <f t="shared" si="22"/>
        <v>96</v>
      </c>
      <c r="B164" s="35">
        <v>37</v>
      </c>
      <c r="C164" s="35">
        <v>43</v>
      </c>
      <c r="D164" s="35">
        <v>250</v>
      </c>
      <c r="E164" s="35">
        <v>0.10975609756097561</v>
      </c>
      <c r="F164" s="35">
        <v>253.9</v>
      </c>
      <c r="G164" s="35">
        <v>0.28366433762927901</v>
      </c>
      <c r="H164" s="35">
        <f t="shared" si="15"/>
        <v>1.0156000000000001</v>
      </c>
      <c r="I164" s="35">
        <f t="shared" si="16"/>
        <v>2.3235999008069146E-2</v>
      </c>
      <c r="J164" s="35">
        <f t="shared" si="17"/>
        <v>0.50926898835171452</v>
      </c>
      <c r="K164" s="35">
        <f t="shared" si="18"/>
        <v>-7.0740458084166236E-2</v>
      </c>
      <c r="L164" s="35">
        <f t="shared" si="19"/>
        <v>0.47180216029074229</v>
      </c>
      <c r="M164" s="35">
        <f t="shared" si="20"/>
        <v>4.5411424279259038E-2</v>
      </c>
      <c r="N164" s="35">
        <v>13.55</v>
      </c>
      <c r="O164" s="35">
        <f t="shared" si="21"/>
        <v>5.4200000000000005E-2</v>
      </c>
    </row>
    <row r="165" spans="1:15" x14ac:dyDescent="0.25">
      <c r="A165" s="35">
        <f t="shared" si="22"/>
        <v>96</v>
      </c>
      <c r="B165" s="35">
        <v>37</v>
      </c>
      <c r="C165" s="35">
        <v>63</v>
      </c>
      <c r="D165" s="35">
        <v>250</v>
      </c>
      <c r="E165" s="35">
        <v>2.4390243902439025E-2</v>
      </c>
      <c r="F165" s="35">
        <v>263.2</v>
      </c>
      <c r="G165" s="35">
        <v>0.28887705382289686</v>
      </c>
      <c r="H165" s="35">
        <f t="shared" si="15"/>
        <v>1.0528</v>
      </c>
      <c r="I165" s="35">
        <f t="shared" si="16"/>
        <v>2.8367043068716125E-2</v>
      </c>
      <c r="J165" s="35">
        <f t="shared" si="17"/>
        <v>0.51131529528054043</v>
      </c>
      <c r="K165" s="35">
        <f t="shared" si="18"/>
        <v>-1.6747973150103013E-2</v>
      </c>
      <c r="L165" s="35">
        <f t="shared" si="19"/>
        <v>0.49331883773918378</v>
      </c>
      <c r="M165" s="35">
        <f t="shared" si="20"/>
        <v>4.499390513216911E-2</v>
      </c>
      <c r="N165" s="35">
        <v>14.65</v>
      </c>
      <c r="O165" s="35">
        <f t="shared" si="21"/>
        <v>5.8599999999999999E-2</v>
      </c>
    </row>
    <row r="166" spans="1:15" x14ac:dyDescent="0.25">
      <c r="A166" s="35">
        <f t="shared" si="22"/>
        <v>97</v>
      </c>
      <c r="B166" s="35">
        <v>38</v>
      </c>
      <c r="C166" s="35">
        <v>43</v>
      </c>
      <c r="D166" s="35">
        <v>250</v>
      </c>
      <c r="E166" s="35">
        <v>0.10569105691056911</v>
      </c>
      <c r="F166" s="35">
        <v>263.2</v>
      </c>
      <c r="G166" s="35">
        <v>0.28887705382289686</v>
      </c>
      <c r="H166" s="35">
        <f t="shared" si="15"/>
        <v>1.0528</v>
      </c>
      <c r="I166" s="35">
        <f t="shared" si="16"/>
        <v>6.286836740820767E-2</v>
      </c>
      <c r="J166" s="35">
        <f t="shared" si="17"/>
        <v>0.52506433792547713</v>
      </c>
      <c r="K166" s="35">
        <f t="shared" si="18"/>
        <v>-3.1046027919871252E-2</v>
      </c>
      <c r="L166" s="35">
        <f t="shared" si="19"/>
        <v>0.48761641618780516</v>
      </c>
      <c r="M166" s="35">
        <f t="shared" si="20"/>
        <v>6.5171318780137155E-2</v>
      </c>
      <c r="N166" s="35">
        <v>19.100000000000001</v>
      </c>
      <c r="O166" s="35">
        <f t="shared" si="21"/>
        <v>7.640000000000001E-2</v>
      </c>
    </row>
    <row r="167" spans="1:15" x14ac:dyDescent="0.25">
      <c r="A167" s="35">
        <f t="shared" si="22"/>
        <v>97</v>
      </c>
      <c r="B167" s="35">
        <v>38</v>
      </c>
      <c r="C167" s="35">
        <v>63</v>
      </c>
      <c r="D167" s="35">
        <v>250</v>
      </c>
      <c r="E167" s="35">
        <v>2.032520325203252E-2</v>
      </c>
      <c r="F167" s="35">
        <v>268.5</v>
      </c>
      <c r="G167" s="35">
        <v>0.29370353679443589</v>
      </c>
      <c r="H167" s="35">
        <f t="shared" si="15"/>
        <v>1.0740000000000001</v>
      </c>
      <c r="I167" s="35">
        <f t="shared" si="16"/>
        <v>3.5078913666298575E-2</v>
      </c>
      <c r="J167" s="35">
        <f t="shared" si="17"/>
        <v>0.51399159224044433</v>
      </c>
      <c r="K167" s="35">
        <f t="shared" si="18"/>
        <v>-6.7933678315682047E-3</v>
      </c>
      <c r="L167" s="35">
        <f t="shared" si="19"/>
        <v>0.49728985919111485</v>
      </c>
      <c r="M167" s="35">
        <f t="shared" si="20"/>
        <v>5.4737110875122397E-2</v>
      </c>
      <c r="N167" s="35">
        <v>18.5</v>
      </c>
      <c r="O167" s="35">
        <f t="shared" si="21"/>
        <v>7.3999999999999996E-2</v>
      </c>
    </row>
    <row r="168" spans="1:15" x14ac:dyDescent="0.25">
      <c r="A168" s="35">
        <f t="shared" si="22"/>
        <v>98</v>
      </c>
      <c r="B168" s="35">
        <v>39</v>
      </c>
      <c r="C168" s="35">
        <v>43</v>
      </c>
      <c r="D168" s="35">
        <v>250</v>
      </c>
      <c r="E168" s="35">
        <v>0.1016260162601626</v>
      </c>
      <c r="F168" s="35">
        <v>268.5</v>
      </c>
      <c r="G168" s="35">
        <v>0.29370353679443589</v>
      </c>
      <c r="H168" s="35">
        <f t="shared" si="15"/>
        <v>1.0740000000000001</v>
      </c>
      <c r="I168" s="35">
        <f t="shared" si="16"/>
        <v>8.2244903331528868E-2</v>
      </c>
      <c r="J168" s="35">
        <f t="shared" si="17"/>
        <v>0.53277401666270041</v>
      </c>
      <c r="K168" s="35">
        <f t="shared" si="18"/>
        <v>-1.1384364470707967E-2</v>
      </c>
      <c r="L168" s="35">
        <f t="shared" si="19"/>
        <v>0.49545839377888284</v>
      </c>
      <c r="M168" s="35">
        <f t="shared" si="20"/>
        <v>7.6740900116857469E-2</v>
      </c>
      <c r="N168" s="35">
        <v>20.7</v>
      </c>
      <c r="O168" s="35">
        <f t="shared" si="21"/>
        <v>8.2799999999999999E-2</v>
      </c>
    </row>
    <row r="169" spans="1:15" x14ac:dyDescent="0.25">
      <c r="A169" s="35">
        <f t="shared" si="22"/>
        <v>98</v>
      </c>
      <c r="B169" s="35">
        <v>39</v>
      </c>
      <c r="C169" s="35">
        <v>63</v>
      </c>
      <c r="D169" s="35">
        <v>250</v>
      </c>
      <c r="E169" s="35">
        <v>1.6260162601626018E-2</v>
      </c>
      <c r="F169" s="35">
        <v>266.95</v>
      </c>
      <c r="G169" s="35">
        <v>0.29445952884305204</v>
      </c>
      <c r="H169" s="35">
        <f t="shared" si="15"/>
        <v>1.0677999999999999</v>
      </c>
      <c r="I169" s="35">
        <f t="shared" si="16"/>
        <v>2.8713467719341294E-2</v>
      </c>
      <c r="J169" s="35">
        <f t="shared" si="17"/>
        <v>0.51145344244487645</v>
      </c>
      <c r="K169" s="35">
        <f t="shared" si="18"/>
        <v>-8.8346399866451875E-3</v>
      </c>
      <c r="L169" s="35">
        <f t="shared" si="19"/>
        <v>0.4964755344251921</v>
      </c>
      <c r="M169" s="35">
        <f t="shared" si="20"/>
        <v>4.9654451417446954E-2</v>
      </c>
      <c r="N169" s="35">
        <v>18.100000000000001</v>
      </c>
      <c r="O169" s="35">
        <f t="shared" si="21"/>
        <v>7.2400000000000006E-2</v>
      </c>
    </row>
    <row r="170" spans="1:15" x14ac:dyDescent="0.25">
      <c r="A170" s="35">
        <f t="shared" si="22"/>
        <v>99</v>
      </c>
      <c r="B170" s="35">
        <v>40</v>
      </c>
      <c r="C170" s="35">
        <v>43</v>
      </c>
      <c r="D170" s="35">
        <v>250</v>
      </c>
      <c r="E170" s="35">
        <v>9.7560975609756101E-2</v>
      </c>
      <c r="F170" s="35">
        <v>266.95</v>
      </c>
      <c r="G170" s="35">
        <v>0.29445952884305204</v>
      </c>
      <c r="H170" s="35">
        <f t="shared" si="15"/>
        <v>1.0677999999999999</v>
      </c>
      <c r="I170" s="35">
        <f t="shared" si="16"/>
        <v>7.4072113141462878E-2</v>
      </c>
      <c r="J170" s="35">
        <f t="shared" si="17"/>
        <v>0.52952349761169604</v>
      </c>
      <c r="K170" s="35">
        <f t="shared" si="18"/>
        <v>-1.7901591545269005E-2</v>
      </c>
      <c r="L170" s="35">
        <f t="shared" si="19"/>
        <v>0.49285867967437857</v>
      </c>
      <c r="M170" s="35">
        <f t="shared" si="20"/>
        <v>7.2566511075390361E-2</v>
      </c>
      <c r="N170" s="35">
        <v>22.15</v>
      </c>
      <c r="O170" s="35">
        <f t="shared" si="21"/>
        <v>8.8599999999999998E-2</v>
      </c>
    </row>
    <row r="171" spans="1:15" x14ac:dyDescent="0.25">
      <c r="A171" s="35">
        <f t="shared" si="22"/>
        <v>99</v>
      </c>
      <c r="B171" s="35">
        <v>40</v>
      </c>
      <c r="C171" s="35">
        <v>63</v>
      </c>
      <c r="D171" s="35">
        <v>250</v>
      </c>
      <c r="E171" s="35">
        <v>1.2195121951219513E-2</v>
      </c>
      <c r="F171" s="35">
        <v>272.05</v>
      </c>
      <c r="G171" s="35">
        <v>0.29451087074782339</v>
      </c>
      <c r="H171" s="35">
        <f t="shared" si="15"/>
        <v>1.0882000000000001</v>
      </c>
      <c r="I171" s="35">
        <f t="shared" si="16"/>
        <v>3.1892286371760621E-2</v>
      </c>
      <c r="J171" s="35">
        <f t="shared" si="17"/>
        <v>0.51272102495205796</v>
      </c>
      <c r="K171" s="35">
        <f t="shared" si="18"/>
        <v>-6.3099853055340049E-4</v>
      </c>
      <c r="L171" s="35">
        <f t="shared" si="19"/>
        <v>0.49974826802399597</v>
      </c>
      <c r="M171" s="35">
        <f t="shared" si="20"/>
        <v>5.819475132883356E-2</v>
      </c>
      <c r="N171" s="35">
        <v>22.05</v>
      </c>
      <c r="O171" s="35">
        <f t="shared" si="21"/>
        <v>8.8200000000000001E-2</v>
      </c>
    </row>
    <row r="172" spans="1:15" x14ac:dyDescent="0.25">
      <c r="A172" s="35">
        <f t="shared" si="22"/>
        <v>100</v>
      </c>
      <c r="B172" s="35">
        <v>41</v>
      </c>
      <c r="C172" s="35">
        <v>43</v>
      </c>
      <c r="D172" s="35">
        <v>250</v>
      </c>
      <c r="E172" s="35">
        <v>9.3495934959349589E-2</v>
      </c>
      <c r="F172" s="35">
        <v>272.05</v>
      </c>
      <c r="G172" s="35">
        <v>0.29451087074782339</v>
      </c>
      <c r="H172" s="35">
        <f t="shared" si="15"/>
        <v>1.0882000000000001</v>
      </c>
      <c r="I172" s="35">
        <f t="shared" si="16"/>
        <v>9.1966429256499505E-2</v>
      </c>
      <c r="J172" s="35">
        <f t="shared" si="17"/>
        <v>0.53663764395251123</v>
      </c>
      <c r="K172" s="35">
        <f t="shared" si="18"/>
        <v>1.9135310998179139E-3</v>
      </c>
      <c r="L172" s="35">
        <f t="shared" si="19"/>
        <v>0.50076338799470999</v>
      </c>
      <c r="M172" s="35">
        <f t="shared" si="20"/>
        <v>8.3205696154412756E-2</v>
      </c>
      <c r="N172" s="35">
        <v>25.7</v>
      </c>
      <c r="O172" s="35">
        <f t="shared" si="21"/>
        <v>0.1028</v>
      </c>
    </row>
    <row r="173" spans="1:15" x14ac:dyDescent="0.25">
      <c r="A173" s="35">
        <f t="shared" si="22"/>
        <v>100</v>
      </c>
      <c r="B173" s="35">
        <v>41</v>
      </c>
      <c r="C173" s="35">
        <v>63</v>
      </c>
      <c r="D173" s="35">
        <v>250</v>
      </c>
      <c r="E173" s="35">
        <v>8.130081300813009E-3</v>
      </c>
      <c r="F173" s="35">
        <v>264.3</v>
      </c>
      <c r="G173" s="35">
        <v>0.29582578190364417</v>
      </c>
      <c r="H173" s="35">
        <f t="shared" si="15"/>
        <v>1.0572000000000001</v>
      </c>
      <c r="I173" s="35">
        <f t="shared" si="16"/>
        <v>1.7062457413163239E-2</v>
      </c>
      <c r="J173" s="35">
        <f t="shared" si="17"/>
        <v>0.50680660540310818</v>
      </c>
      <c r="K173" s="35">
        <f t="shared" si="18"/>
        <v>-9.6112550562633958E-3</v>
      </c>
      <c r="L173" s="35">
        <f t="shared" si="19"/>
        <v>0.49616572302309669</v>
      </c>
      <c r="M173" s="35">
        <f t="shared" si="20"/>
        <v>3.9630220209069367E-2</v>
      </c>
      <c r="N173" s="35">
        <v>14.8</v>
      </c>
      <c r="O173" s="35">
        <f t="shared" si="21"/>
        <v>5.9200000000000003E-2</v>
      </c>
    </row>
    <row r="174" spans="1:15" x14ac:dyDescent="0.25">
      <c r="A174" s="35">
        <f t="shared" si="22"/>
        <v>101</v>
      </c>
      <c r="B174" s="35">
        <v>42</v>
      </c>
      <c r="C174" s="35">
        <v>43</v>
      </c>
      <c r="D174" s="35">
        <v>250</v>
      </c>
      <c r="E174" s="35">
        <v>8.943089430894309E-2</v>
      </c>
      <c r="F174" s="35">
        <v>264.3</v>
      </c>
      <c r="G174" s="35">
        <v>0.29582578190364417</v>
      </c>
      <c r="H174" s="35">
        <f t="shared" si="15"/>
        <v>1.0572000000000001</v>
      </c>
      <c r="I174" s="35">
        <f t="shared" si="16"/>
        <v>6.018597639644601E-2</v>
      </c>
      <c r="J174" s="35">
        <f t="shared" si="17"/>
        <v>0.52399624265937184</v>
      </c>
      <c r="K174" s="35">
        <f t="shared" si="18"/>
        <v>-2.8280719630466321E-2</v>
      </c>
      <c r="L174" s="35">
        <f t="shared" si="19"/>
        <v>0.48871912897768927</v>
      </c>
      <c r="M174" s="35">
        <f t="shared" si="20"/>
        <v>6.5249698761798702E-2</v>
      </c>
      <c r="N174" s="35">
        <v>19.55</v>
      </c>
      <c r="O174" s="35">
        <f t="shared" si="21"/>
        <v>7.8200000000000006E-2</v>
      </c>
    </row>
    <row r="175" spans="1:15" x14ac:dyDescent="0.25">
      <c r="A175" s="35">
        <f t="shared" si="22"/>
        <v>101</v>
      </c>
      <c r="B175" s="35">
        <v>42</v>
      </c>
      <c r="C175" s="35">
        <v>63</v>
      </c>
      <c r="D175" s="35">
        <v>250</v>
      </c>
      <c r="E175" s="35">
        <v>4.0650406504065045E-3</v>
      </c>
      <c r="F175" s="35">
        <v>267.14999999999998</v>
      </c>
      <c r="G175" s="35">
        <v>0.29784327027144575</v>
      </c>
      <c r="H175" s="35">
        <f t="shared" si="15"/>
        <v>1.0686</v>
      </c>
      <c r="I175" s="35">
        <f t="shared" si="16"/>
        <v>1.4241644240446777E-2</v>
      </c>
      <c r="J175" s="35">
        <f t="shared" si="17"/>
        <v>0.5056814019747804</v>
      </c>
      <c r="K175" s="35">
        <f t="shared" si="18"/>
        <v>-4.7481490863236133E-3</v>
      </c>
      <c r="L175" s="35">
        <f t="shared" si="19"/>
        <v>0.49810576969336379</v>
      </c>
      <c r="M175" s="35">
        <f t="shared" si="20"/>
        <v>4.2265376456886494E-2</v>
      </c>
      <c r="N175" s="35">
        <v>16.45</v>
      </c>
      <c r="O175" s="35">
        <f t="shared" si="21"/>
        <v>6.5799999999999997E-2</v>
      </c>
    </row>
    <row r="176" spans="1:15" x14ac:dyDescent="0.25">
      <c r="A176" s="35">
        <f t="shared" si="22"/>
        <v>102</v>
      </c>
      <c r="B176" s="35">
        <v>43</v>
      </c>
      <c r="C176" s="35">
        <v>63</v>
      </c>
      <c r="D176" s="35">
        <v>250</v>
      </c>
      <c r="E176" s="35">
        <v>8.5365853658536592E-2</v>
      </c>
      <c r="F176" s="35">
        <v>267.14999999999998</v>
      </c>
      <c r="G176" s="35">
        <v>0.29784327027144575</v>
      </c>
      <c r="H176" s="35">
        <f t="shared" si="15"/>
        <v>1.0686</v>
      </c>
      <c r="I176" s="35">
        <f t="shared" si="16"/>
        <v>6.8800899148881364E-2</v>
      </c>
      <c r="J176" s="35">
        <f t="shared" si="17"/>
        <v>0.52742594881583105</v>
      </c>
      <c r="K176" s="35">
        <f t="shared" si="18"/>
        <v>-1.8221266202611233E-2</v>
      </c>
      <c r="L176" s="35">
        <f t="shared" si="19"/>
        <v>0.49273116873783468</v>
      </c>
      <c r="M176" s="35">
        <f t="shared" si="20"/>
        <v>7.0876200166762382E-2</v>
      </c>
      <c r="N176" s="35">
        <v>20.75</v>
      </c>
      <c r="O176" s="35">
        <f t="shared" si="21"/>
        <v>8.3000000000000004E-2</v>
      </c>
    </row>
    <row r="177" spans="1:15" x14ac:dyDescent="0.25">
      <c r="A177" s="35">
        <f t="shared" si="22"/>
        <v>103</v>
      </c>
      <c r="B177" s="35">
        <v>44</v>
      </c>
      <c r="C177" s="35">
        <v>63</v>
      </c>
      <c r="D177" s="35">
        <v>250</v>
      </c>
      <c r="E177" s="35">
        <v>8.1300813008130079E-2</v>
      </c>
      <c r="F177" s="35">
        <v>269.55</v>
      </c>
      <c r="G177" s="35">
        <v>0.29809357327435076</v>
      </c>
      <c r="H177" s="35">
        <f t="shared" si="15"/>
        <v>1.0782</v>
      </c>
      <c r="I177" s="35">
        <f t="shared" si="16"/>
        <v>7.5474508229172579E-2</v>
      </c>
      <c r="J177" s="35">
        <f t="shared" si="17"/>
        <v>0.53008141041971357</v>
      </c>
      <c r="K177" s="35">
        <f t="shared" si="18"/>
        <v>-9.5217989251718954E-3</v>
      </c>
      <c r="L177" s="35">
        <f t="shared" si="19"/>
        <v>0.49620140922300832</v>
      </c>
      <c r="M177" s="35">
        <f t="shared" si="20"/>
        <v>7.5332367491526886E-2</v>
      </c>
      <c r="N177" s="35">
        <v>21.75</v>
      </c>
      <c r="O177" s="35">
        <f t="shared" si="21"/>
        <v>8.6999999999999994E-2</v>
      </c>
    </row>
    <row r="178" spans="1:15" x14ac:dyDescent="0.25">
      <c r="A178" s="35">
        <f t="shared" si="22"/>
        <v>104</v>
      </c>
      <c r="B178" s="35">
        <v>45</v>
      </c>
      <c r="C178" s="35">
        <v>63</v>
      </c>
      <c r="D178" s="35">
        <v>250</v>
      </c>
      <c r="E178" s="35">
        <v>7.7235772357723581E-2</v>
      </c>
      <c r="F178" s="35">
        <v>266.7</v>
      </c>
      <c r="G178" s="35">
        <v>0.29827156526528092</v>
      </c>
      <c r="H178" s="35">
        <f t="shared" si="15"/>
        <v>1.0668</v>
      </c>
      <c r="I178" s="35">
        <f t="shared" si="16"/>
        <v>6.345112633684713E-2</v>
      </c>
      <c r="J178" s="35">
        <f t="shared" si="17"/>
        <v>0.52529636184674122</v>
      </c>
      <c r="K178" s="35">
        <f t="shared" si="18"/>
        <v>-1.9442492585293084E-2</v>
      </c>
      <c r="L178" s="35">
        <f t="shared" si="19"/>
        <v>0.49224405631246182</v>
      </c>
      <c r="M178" s="35">
        <f t="shared" si="20"/>
        <v>6.8142102505641677E-2</v>
      </c>
      <c r="N178" s="35">
        <v>20.350000000000001</v>
      </c>
      <c r="O178" s="35">
        <f t="shared" si="21"/>
        <v>8.14E-2</v>
      </c>
    </row>
    <row r="179" spans="1:15" x14ac:dyDescent="0.25">
      <c r="A179" s="35">
        <f t="shared" si="22"/>
        <v>105</v>
      </c>
      <c r="B179" s="35">
        <v>46</v>
      </c>
      <c r="C179" s="35">
        <v>63</v>
      </c>
      <c r="D179" s="35">
        <v>250</v>
      </c>
      <c r="E179" s="35">
        <v>7.3170731707317069E-2</v>
      </c>
      <c r="F179" s="35">
        <v>263</v>
      </c>
      <c r="G179" s="35">
        <v>0.2964958731442241</v>
      </c>
      <c r="H179" s="35">
        <f t="shared" si="15"/>
        <v>1.052</v>
      </c>
      <c r="I179" s="35">
        <f t="shared" si="16"/>
        <v>4.9182879663683489E-2</v>
      </c>
      <c r="J179" s="35">
        <f t="shared" si="17"/>
        <v>0.51961322259854303</v>
      </c>
      <c r="K179" s="35">
        <f t="shared" si="18"/>
        <v>-3.1019518021822672E-2</v>
      </c>
      <c r="L179" s="35">
        <f t="shared" si="19"/>
        <v>0.48762698701573187</v>
      </c>
      <c r="M179" s="35">
        <f t="shared" si="20"/>
        <v>5.9006123157935464E-2</v>
      </c>
      <c r="N179" s="35">
        <v>17.600000000000001</v>
      </c>
      <c r="O179" s="35">
        <f t="shared" si="21"/>
        <v>7.0400000000000004E-2</v>
      </c>
    </row>
    <row r="180" spans="1:15" x14ac:dyDescent="0.25">
      <c r="A180" s="35">
        <f t="shared" si="22"/>
        <v>106</v>
      </c>
      <c r="B180" s="35">
        <v>47</v>
      </c>
      <c r="C180" s="35">
        <v>63</v>
      </c>
      <c r="D180" s="35">
        <v>250</v>
      </c>
      <c r="E180" s="35">
        <v>6.910569105691057E-2</v>
      </c>
      <c r="F180" s="35">
        <v>263.55</v>
      </c>
      <c r="G180" s="35">
        <v>0.2953144180181595</v>
      </c>
      <c r="H180" s="35">
        <f t="shared" si="15"/>
        <v>1.0542</v>
      </c>
      <c r="I180" s="35">
        <f t="shared" si="16"/>
        <v>4.9667453884153195E-2</v>
      </c>
      <c r="J180" s="35">
        <f t="shared" si="17"/>
        <v>0.51980630376322634</v>
      </c>
      <c r="K180" s="35">
        <f t="shared" si="18"/>
        <v>-2.7964686108486958E-2</v>
      </c>
      <c r="L180" s="35">
        <f t="shared" si="19"/>
        <v>0.48884515826382624</v>
      </c>
      <c r="M180" s="35">
        <f t="shared" si="20"/>
        <v>5.9134647163367027E-2</v>
      </c>
      <c r="N180" s="35">
        <v>17.5</v>
      </c>
      <c r="O180" s="35">
        <f t="shared" si="21"/>
        <v>7.0000000000000007E-2</v>
      </c>
    </row>
    <row r="181" spans="1:15" x14ac:dyDescent="0.25">
      <c r="A181" s="35">
        <f t="shared" si="22"/>
        <v>107</v>
      </c>
      <c r="B181" s="35">
        <v>48</v>
      </c>
      <c r="C181" s="35">
        <v>63</v>
      </c>
      <c r="D181" s="35">
        <v>250</v>
      </c>
      <c r="E181" s="35">
        <v>6.5040650406504072E-2</v>
      </c>
      <c r="F181" s="35">
        <v>270.14999999999998</v>
      </c>
      <c r="G181" s="35">
        <v>0.29529845553791423</v>
      </c>
      <c r="H181" s="35">
        <f t="shared" si="15"/>
        <v>1.0806</v>
      </c>
      <c r="I181" s="35">
        <f t="shared" si="16"/>
        <v>6.9395182333271993E-2</v>
      </c>
      <c r="J181" s="35">
        <f t="shared" si="17"/>
        <v>0.52766246819112017</v>
      </c>
      <c r="K181" s="35">
        <f t="shared" si="18"/>
        <v>-5.9149851285454913E-3</v>
      </c>
      <c r="L181" s="35">
        <f t="shared" si="19"/>
        <v>0.49764027610424816</v>
      </c>
      <c r="M181" s="35">
        <f t="shared" si="20"/>
        <v>7.2551787023076353E-2</v>
      </c>
      <c r="N181" s="35">
        <v>22.15</v>
      </c>
      <c r="O181" s="35">
        <f t="shared" si="21"/>
        <v>8.8599999999999998E-2</v>
      </c>
    </row>
    <row r="182" spans="1:15" x14ac:dyDescent="0.25">
      <c r="A182" s="35">
        <f t="shared" si="22"/>
        <v>108</v>
      </c>
      <c r="B182" s="35">
        <v>49</v>
      </c>
      <c r="C182" s="35">
        <v>63</v>
      </c>
      <c r="D182" s="35">
        <v>250</v>
      </c>
      <c r="E182" s="35">
        <v>6.097560975609756E-2</v>
      </c>
      <c r="F182" s="35">
        <v>269.64999999999998</v>
      </c>
      <c r="G182" s="35">
        <v>0.29640379161628982</v>
      </c>
      <c r="H182" s="35">
        <f t="shared" si="15"/>
        <v>1.0786</v>
      </c>
      <c r="I182" s="35">
        <f t="shared" si="16"/>
        <v>6.5266644262857679E-2</v>
      </c>
      <c r="J182" s="35">
        <f t="shared" si="17"/>
        <v>0.52601915013959055</v>
      </c>
      <c r="K182" s="35">
        <f t="shared" si="18"/>
        <v>-7.9250551217840554E-3</v>
      </c>
      <c r="L182" s="35">
        <f t="shared" si="19"/>
        <v>0.49683839353234849</v>
      </c>
      <c r="M182" s="35">
        <f t="shared" si="20"/>
        <v>7.0525861808213852E-2</v>
      </c>
      <c r="N182" s="35">
        <v>21.5</v>
      </c>
      <c r="O182" s="35">
        <f t="shared" si="21"/>
        <v>8.5999999999999993E-2</v>
      </c>
    </row>
    <row r="183" spans="1:15" x14ac:dyDescent="0.25">
      <c r="A183" s="35">
        <f t="shared" si="22"/>
        <v>109</v>
      </c>
      <c r="B183" s="35">
        <v>50</v>
      </c>
      <c r="C183" s="35">
        <v>63</v>
      </c>
      <c r="D183" s="35">
        <v>250</v>
      </c>
      <c r="E183" s="35">
        <v>5.6910569105691054E-2</v>
      </c>
      <c r="F183" s="35">
        <v>273</v>
      </c>
      <c r="G183" s="35">
        <v>0.29506929975105506</v>
      </c>
      <c r="H183" s="35">
        <f t="shared" si="15"/>
        <v>1.0920000000000001</v>
      </c>
      <c r="I183" s="35">
        <f t="shared" si="16"/>
        <v>7.3158562813969832E-2</v>
      </c>
      <c r="J183" s="35">
        <f t="shared" si="17"/>
        <v>0.52916002996408806</v>
      </c>
      <c r="K183" s="35">
        <f t="shared" si="18"/>
        <v>2.7670189765643255E-3</v>
      </c>
      <c r="L183" s="35">
        <f t="shared" si="19"/>
        <v>0.50110387945180168</v>
      </c>
      <c r="M183" s="35">
        <f t="shared" si="20"/>
        <v>7.6738873268982544E-2</v>
      </c>
      <c r="N183" s="35">
        <v>24.7</v>
      </c>
      <c r="O183" s="35">
        <f t="shared" si="21"/>
        <v>9.8799999999999999E-2</v>
      </c>
    </row>
    <row r="184" spans="1:15" x14ac:dyDescent="0.25">
      <c r="A184" s="35">
        <f t="shared" si="22"/>
        <v>110</v>
      </c>
      <c r="B184" s="35">
        <v>51</v>
      </c>
      <c r="C184" s="35">
        <v>63</v>
      </c>
      <c r="D184" s="35">
        <v>250</v>
      </c>
      <c r="E184" s="35">
        <v>5.2845528455284556E-2</v>
      </c>
      <c r="F184" s="35">
        <v>274</v>
      </c>
      <c r="G184" s="35">
        <v>0.29503461984005391</v>
      </c>
      <c r="H184" s="35">
        <f t="shared" si="15"/>
        <v>1.0960000000000001</v>
      </c>
      <c r="I184" s="35">
        <f t="shared" si="16"/>
        <v>7.3216217252288537E-2</v>
      </c>
      <c r="J184" s="35">
        <f t="shared" si="17"/>
        <v>0.52918296923894304</v>
      </c>
      <c r="K184" s="35">
        <f t="shared" si="18"/>
        <v>5.3932006254350101E-3</v>
      </c>
      <c r="L184" s="35">
        <f t="shared" si="19"/>
        <v>0.50215156532587701</v>
      </c>
      <c r="M184" s="35">
        <f t="shared" si="20"/>
        <v>7.7832968960004578E-2</v>
      </c>
      <c r="N184" s="35">
        <v>25.1</v>
      </c>
      <c r="O184" s="35">
        <f t="shared" si="21"/>
        <v>0.1004</v>
      </c>
    </row>
    <row r="185" spans="1:15" x14ac:dyDescent="0.25">
      <c r="A185" s="35">
        <f t="shared" si="22"/>
        <v>111</v>
      </c>
      <c r="B185" s="35">
        <v>52</v>
      </c>
      <c r="C185" s="35">
        <v>63</v>
      </c>
      <c r="D185" s="35">
        <v>250</v>
      </c>
      <c r="E185" s="35">
        <v>4.878048780487805E-2</v>
      </c>
      <c r="F185" s="35">
        <v>282.85000000000002</v>
      </c>
      <c r="G185" s="35">
        <v>0.29481761331358891</v>
      </c>
      <c r="H185" s="35">
        <f t="shared" si="15"/>
        <v>1.1314000000000002</v>
      </c>
      <c r="I185" s="35">
        <f t="shared" si="16"/>
        <v>9.407525265906895E-2</v>
      </c>
      <c r="J185" s="35">
        <f t="shared" si="17"/>
        <v>0.53747531065069332</v>
      </c>
      <c r="K185" s="35">
        <f t="shared" si="18"/>
        <v>2.8960934755141707E-2</v>
      </c>
      <c r="L185" s="35">
        <f t="shared" si="19"/>
        <v>0.5115521264676437</v>
      </c>
      <c r="M185" s="35">
        <f t="shared" si="20"/>
        <v>9.6547440002550777E-2</v>
      </c>
      <c r="N185" s="35">
        <v>31.8</v>
      </c>
      <c r="O185" s="35">
        <f t="shared" si="21"/>
        <v>0.12720000000000001</v>
      </c>
    </row>
    <row r="186" spans="1:15" x14ac:dyDescent="0.25">
      <c r="A186" s="35">
        <f t="shared" si="22"/>
        <v>112</v>
      </c>
      <c r="B186" s="35">
        <v>53</v>
      </c>
      <c r="C186" s="35">
        <v>63</v>
      </c>
      <c r="D186" s="35">
        <v>250</v>
      </c>
      <c r="E186" s="35">
        <v>4.4715447154471545E-2</v>
      </c>
      <c r="F186" s="35">
        <v>287.7</v>
      </c>
      <c r="G186" s="35">
        <v>0.29736107901990949</v>
      </c>
      <c r="H186" s="35">
        <f t="shared" si="15"/>
        <v>1.1508</v>
      </c>
      <c r="I186" s="35">
        <f t="shared" si="16"/>
        <v>0.1012882950384149</v>
      </c>
      <c r="J186" s="35">
        <f t="shared" si="17"/>
        <v>0.54033919619320947</v>
      </c>
      <c r="K186" s="35">
        <f t="shared" si="18"/>
        <v>3.8408240020921622E-2</v>
      </c>
      <c r="L186" s="35">
        <f t="shared" si="19"/>
        <v>0.51531890437775241</v>
      </c>
      <c r="M186" s="35">
        <f t="shared" si="20"/>
        <v>0.10650344260139311</v>
      </c>
      <c r="N186" s="35">
        <v>37.700000000000003</v>
      </c>
      <c r="O186" s="35">
        <f t="shared" si="21"/>
        <v>0.15080000000000002</v>
      </c>
    </row>
    <row r="187" spans="1:15" x14ac:dyDescent="0.25">
      <c r="A187" s="35">
        <f t="shared" si="22"/>
        <v>113</v>
      </c>
      <c r="B187" s="35">
        <v>54</v>
      </c>
      <c r="C187" s="35">
        <v>63</v>
      </c>
      <c r="D187" s="35">
        <v>250</v>
      </c>
      <c r="E187" s="35">
        <v>4.065040650406504E-2</v>
      </c>
      <c r="F187" s="35">
        <v>282.60000000000002</v>
      </c>
      <c r="G187" s="35">
        <v>0.29842298504279491</v>
      </c>
      <c r="H187" s="35">
        <f t="shared" si="15"/>
        <v>1.1304000000000001</v>
      </c>
      <c r="I187" s="35">
        <f t="shared" si="16"/>
        <v>8.4034274064740927E-2</v>
      </c>
      <c r="J187" s="35">
        <f t="shared" si="17"/>
        <v>0.53348540931434973</v>
      </c>
      <c r="K187" s="35">
        <f t="shared" si="18"/>
        <v>2.3866393077337719E-2</v>
      </c>
      <c r="L187" s="35">
        <f t="shared" si="19"/>
        <v>0.50952040945895938</v>
      </c>
      <c r="M187" s="35">
        <f t="shared" si="20"/>
        <v>9.3531497229981553E-2</v>
      </c>
      <c r="N187" s="35">
        <v>33.6</v>
      </c>
      <c r="O187" s="35">
        <f t="shared" si="21"/>
        <v>0.13440000000000002</v>
      </c>
    </row>
    <row r="188" spans="1:15" x14ac:dyDescent="0.25">
      <c r="A188" s="35">
        <f t="shared" si="22"/>
        <v>114</v>
      </c>
      <c r="B188" s="35">
        <v>55</v>
      </c>
      <c r="C188" s="35">
        <v>63</v>
      </c>
      <c r="D188" s="35">
        <v>250</v>
      </c>
      <c r="E188" s="35">
        <v>3.6585365853658534E-2</v>
      </c>
      <c r="F188" s="35">
        <v>277.45</v>
      </c>
      <c r="G188" s="35">
        <v>0.29859399140145937</v>
      </c>
      <c r="H188" s="35">
        <f t="shared" si="15"/>
        <v>1.1097999999999999</v>
      </c>
      <c r="I188" s="35">
        <f t="shared" si="16"/>
        <v>6.7780144471939432E-2</v>
      </c>
      <c r="J188" s="35">
        <f t="shared" si="17"/>
        <v>0.52701967508838621</v>
      </c>
      <c r="K188" s="35">
        <f t="shared" si="18"/>
        <v>1.0667171798477884E-2</v>
      </c>
      <c r="L188" s="35">
        <f t="shared" si="19"/>
        <v>0.50425550513793604</v>
      </c>
      <c r="M188" s="35">
        <f t="shared" si="20"/>
        <v>8.0630930275154888E-2</v>
      </c>
      <c r="N188" s="35">
        <v>28.9</v>
      </c>
      <c r="O188" s="35">
        <f t="shared" si="21"/>
        <v>0.11559999999999999</v>
      </c>
    </row>
    <row r="189" spans="1:15" x14ac:dyDescent="0.25">
      <c r="A189" s="35">
        <f t="shared" si="22"/>
        <v>115</v>
      </c>
      <c r="B189" s="35">
        <v>56</v>
      </c>
      <c r="C189" s="35">
        <v>63</v>
      </c>
      <c r="D189" s="35">
        <v>250</v>
      </c>
      <c r="E189" s="35">
        <v>3.2520325203252036E-2</v>
      </c>
      <c r="F189" s="35">
        <v>276.85000000000002</v>
      </c>
      <c r="G189" s="35">
        <v>0.29957417408357767</v>
      </c>
      <c r="H189" s="35">
        <f t="shared" si="15"/>
        <v>1.1074000000000002</v>
      </c>
      <c r="I189" s="35">
        <f t="shared" si="16"/>
        <v>6.2288102176340295E-2</v>
      </c>
      <c r="J189" s="35">
        <f t="shared" si="17"/>
        <v>0.52483329841650206</v>
      </c>
      <c r="K189" s="35">
        <f t="shared" si="18"/>
        <v>8.2647149559928468E-3</v>
      </c>
      <c r="L189" s="35">
        <f t="shared" si="19"/>
        <v>0.50329710669627459</v>
      </c>
      <c r="M189" s="35">
        <f t="shared" si="20"/>
        <v>7.7903287970159885E-2</v>
      </c>
      <c r="N189" s="35">
        <v>28.35</v>
      </c>
      <c r="O189" s="35">
        <f t="shared" si="21"/>
        <v>0.1134</v>
      </c>
    </row>
    <row r="190" spans="1:15" x14ac:dyDescent="0.25">
      <c r="A190" s="35">
        <f t="shared" si="22"/>
        <v>116</v>
      </c>
      <c r="B190" s="35">
        <v>57</v>
      </c>
      <c r="C190" s="35">
        <v>63</v>
      </c>
      <c r="D190" s="35">
        <v>250</v>
      </c>
      <c r="E190" s="35">
        <v>2.8455284552845527E-2</v>
      </c>
      <c r="F190" s="35">
        <v>272.60000000000002</v>
      </c>
      <c r="G190" s="35">
        <v>0.29950857738493686</v>
      </c>
      <c r="H190" s="35">
        <f t="shared" si="15"/>
        <v>1.0904</v>
      </c>
      <c r="I190" s="35">
        <f t="shared" si="16"/>
        <v>4.9461817833564882E-2</v>
      </c>
      <c r="J190" s="35">
        <f t="shared" si="17"/>
        <v>0.5197243675546751</v>
      </c>
      <c r="K190" s="35">
        <f t="shared" si="18"/>
        <v>-1.0613683227971293E-3</v>
      </c>
      <c r="L190" s="35">
        <f t="shared" si="19"/>
        <v>0.49957657538045563</v>
      </c>
      <c r="M190" s="35">
        <f t="shared" si="20"/>
        <v>6.7130875001162105E-2</v>
      </c>
      <c r="N190" s="35">
        <v>23.45</v>
      </c>
      <c r="O190" s="35">
        <f t="shared" si="21"/>
        <v>9.3799999999999994E-2</v>
      </c>
    </row>
    <row r="191" spans="1:15" x14ac:dyDescent="0.25">
      <c r="A191" s="35">
        <f t="shared" si="22"/>
        <v>117</v>
      </c>
      <c r="B191" s="35">
        <v>58</v>
      </c>
      <c r="C191" s="35">
        <v>63</v>
      </c>
      <c r="D191" s="35">
        <v>250</v>
      </c>
      <c r="E191" s="35">
        <v>2.4390243902439025E-2</v>
      </c>
      <c r="F191" s="35">
        <v>273.3</v>
      </c>
      <c r="G191" s="35">
        <v>0.29855837844828853</v>
      </c>
      <c r="H191" s="35">
        <f t="shared" si="15"/>
        <v>1.0931999999999999</v>
      </c>
      <c r="I191" s="35">
        <f t="shared" si="16"/>
        <v>4.7180996749906626E-2</v>
      </c>
      <c r="J191" s="35">
        <f t="shared" si="17"/>
        <v>0.51881551347500565</v>
      </c>
      <c r="K191" s="35">
        <f t="shared" si="18"/>
        <v>5.5401164427527211E-4</v>
      </c>
      <c r="L191" s="35">
        <f t="shared" si="19"/>
        <v>0.50022101865742996</v>
      </c>
      <c r="M191" s="35">
        <f t="shared" si="20"/>
        <v>6.6948100673446143E-2</v>
      </c>
      <c r="N191" s="35">
        <v>24.1</v>
      </c>
      <c r="O191" s="35">
        <f t="shared" si="21"/>
        <v>9.64E-2</v>
      </c>
    </row>
    <row r="192" spans="1:15" x14ac:dyDescent="0.25">
      <c r="A192" s="35">
        <f t="shared" si="22"/>
        <v>118</v>
      </c>
      <c r="B192" s="35">
        <v>59</v>
      </c>
      <c r="C192" s="35">
        <v>63</v>
      </c>
      <c r="D192" s="35">
        <v>250</v>
      </c>
      <c r="E192" s="35">
        <v>2.032520325203252E-2</v>
      </c>
      <c r="F192" s="35">
        <v>268.64999999999998</v>
      </c>
      <c r="G192" s="35">
        <v>0.2985517080518944</v>
      </c>
      <c r="H192" s="35">
        <f t="shared" si="15"/>
        <v>1.0746</v>
      </c>
      <c r="I192" s="35">
        <f t="shared" si="16"/>
        <v>3.4789903141488304E-2</v>
      </c>
      <c r="J192" s="35">
        <f t="shared" si="17"/>
        <v>0.5138763640574544</v>
      </c>
      <c r="K192" s="35">
        <f t="shared" si="18"/>
        <v>-7.773565101549515E-3</v>
      </c>
      <c r="L192" s="35">
        <f t="shared" si="19"/>
        <v>0.49689882744467534</v>
      </c>
      <c r="M192" s="35">
        <f t="shared" si="20"/>
        <v>5.5312713371465205E-2</v>
      </c>
      <c r="N192" s="35">
        <v>19.75</v>
      </c>
      <c r="O192" s="35">
        <f t="shared" si="21"/>
        <v>7.9000000000000001E-2</v>
      </c>
    </row>
    <row r="193" spans="1:15" x14ac:dyDescent="0.25">
      <c r="A193" s="35">
        <f t="shared" si="22"/>
        <v>119</v>
      </c>
      <c r="B193" s="35">
        <v>60</v>
      </c>
      <c r="C193" s="35">
        <v>63</v>
      </c>
      <c r="D193" s="35">
        <v>250</v>
      </c>
      <c r="E193" s="35">
        <v>1.6260162601626018E-2</v>
      </c>
      <c r="F193" s="35">
        <v>273.05</v>
      </c>
      <c r="G193" s="35">
        <v>0.2992698138430499</v>
      </c>
      <c r="H193" s="35">
        <f t="shared" si="15"/>
        <v>1.0922000000000001</v>
      </c>
      <c r="I193" s="35">
        <f t="shared" si="16"/>
        <v>3.7888685186526369E-2</v>
      </c>
      <c r="J193" s="35">
        <f t="shared" si="17"/>
        <v>0.51511178275708525</v>
      </c>
      <c r="K193" s="35">
        <f t="shared" si="18"/>
        <v>-2.7280765929941359E-4</v>
      </c>
      <c r="L193" s="35">
        <f t="shared" si="19"/>
        <v>0.49989116549163809</v>
      </c>
      <c r="M193" s="35">
        <f t="shared" si="20"/>
        <v>6.2713923635650481E-2</v>
      </c>
      <c r="N193" s="35">
        <v>22.65</v>
      </c>
      <c r="O193" s="35">
        <f t="shared" si="21"/>
        <v>9.06E-2</v>
      </c>
    </row>
    <row r="194" spans="1:15" x14ac:dyDescent="0.25">
      <c r="A194" s="35">
        <f t="shared" si="22"/>
        <v>120</v>
      </c>
      <c r="B194" s="35">
        <v>61</v>
      </c>
      <c r="C194" s="35">
        <v>63</v>
      </c>
      <c r="D194" s="35">
        <v>250</v>
      </c>
      <c r="E194" s="35">
        <v>1.2195121951219513E-2</v>
      </c>
      <c r="F194" s="35">
        <v>268.45</v>
      </c>
      <c r="G194" s="35">
        <v>0.30028128377842234</v>
      </c>
      <c r="H194" s="35">
        <f t="shared" si="15"/>
        <v>1.0737999999999999</v>
      </c>
      <c r="I194" s="35">
        <f t="shared" si="16"/>
        <v>2.6388111950574774E-2</v>
      </c>
      <c r="J194" s="35">
        <f t="shared" si="17"/>
        <v>0.51052611193065345</v>
      </c>
      <c r="K194" s="35">
        <f t="shared" si="18"/>
        <v>-6.7724084687904688E-3</v>
      </c>
      <c r="L194" s="35">
        <f t="shared" si="19"/>
        <v>0.49729822057475132</v>
      </c>
      <c r="M194" s="35">
        <f t="shared" si="20"/>
        <v>5.0904718416384276E-2</v>
      </c>
      <c r="N194" s="35">
        <v>18.850000000000001</v>
      </c>
      <c r="O194" s="35">
        <f t="shared" si="21"/>
        <v>7.5400000000000009E-2</v>
      </c>
    </row>
    <row r="195" spans="1:15" x14ac:dyDescent="0.25">
      <c r="A195" s="35">
        <f t="shared" si="22"/>
        <v>121</v>
      </c>
      <c r="B195" s="35">
        <v>62</v>
      </c>
      <c r="C195" s="35">
        <v>63</v>
      </c>
      <c r="D195" s="35">
        <v>250</v>
      </c>
      <c r="E195" s="35">
        <v>8.130081300813009E-3</v>
      </c>
      <c r="F195" s="35">
        <v>267.39999999999998</v>
      </c>
      <c r="G195" s="35">
        <v>0.30069078248505443</v>
      </c>
      <c r="H195" s="35">
        <f t="shared" ref="H195:H258" si="23">F195/D195</f>
        <v>1.0695999999999999</v>
      </c>
      <c r="I195" s="35">
        <f t="shared" ref="I195:I258" si="24">(LN(H195)+(G195^2/2)*E195)/G195*(E195^0.5)</f>
        <v>2.0286625554421768E-2</v>
      </c>
      <c r="J195" s="35">
        <f t="shared" ref="J195:J258" si="25">NORMSDIST(I195)</f>
        <v>0.50809263757283363</v>
      </c>
      <c r="K195" s="35">
        <f t="shared" ref="K195:K258" si="26">I195-(G195*E195^0.5)</f>
        <v>-6.8257492446945692E-3</v>
      </c>
      <c r="L195" s="35">
        <f t="shared" ref="L195:L258" si="27">NORMSDIST(K195)</f>
        <v>0.49727694117582838</v>
      </c>
      <c r="M195" s="35">
        <f t="shared" ref="M195:M258" si="28">(H195*J195)-L195</f>
        <v>4.6178943972074393E-2</v>
      </c>
      <c r="N195" s="35">
        <v>17.75</v>
      </c>
      <c r="O195" s="35">
        <f t="shared" ref="O195:O258" si="29">N195/D195</f>
        <v>7.0999999999999994E-2</v>
      </c>
    </row>
    <row r="196" spans="1:15" x14ac:dyDescent="0.25">
      <c r="A196" s="35">
        <f>$A$195+B196</f>
        <v>122</v>
      </c>
      <c r="B196" s="35">
        <v>1</v>
      </c>
      <c r="C196" s="35">
        <v>19</v>
      </c>
      <c r="D196" s="35">
        <v>250</v>
      </c>
      <c r="E196" s="35">
        <v>4.0650406504065045E-3</v>
      </c>
      <c r="F196" s="35">
        <v>261.7</v>
      </c>
      <c r="G196" s="35">
        <v>0.30054627954974295</v>
      </c>
      <c r="H196" s="35">
        <f t="shared" si="23"/>
        <v>1.0468</v>
      </c>
      <c r="I196" s="35">
        <f t="shared" si="24"/>
        <v>9.7417508222454544E-3</v>
      </c>
      <c r="J196" s="35">
        <f t="shared" si="25"/>
        <v>0.50388633481806255</v>
      </c>
      <c r="K196" s="35">
        <f t="shared" si="26"/>
        <v>-9.4203800816285797E-3</v>
      </c>
      <c r="L196" s="35">
        <f t="shared" si="27"/>
        <v>0.49624186767307654</v>
      </c>
      <c r="M196" s="35">
        <f t="shared" si="28"/>
        <v>3.1226347614471295E-2</v>
      </c>
      <c r="N196" s="35">
        <v>11.7</v>
      </c>
      <c r="O196" s="35">
        <f t="shared" si="29"/>
        <v>4.6799999999999994E-2</v>
      </c>
    </row>
    <row r="197" spans="1:15" x14ac:dyDescent="0.25">
      <c r="A197" s="35">
        <f t="shared" ref="A197:A260" si="30">$A$195+B197</f>
        <v>122</v>
      </c>
      <c r="B197" s="35">
        <v>1</v>
      </c>
      <c r="C197" s="35">
        <v>42</v>
      </c>
      <c r="D197" s="35">
        <v>280</v>
      </c>
      <c r="E197" s="35">
        <v>7.3170731707317069E-2</v>
      </c>
      <c r="F197" s="35">
        <v>258.85000000000002</v>
      </c>
      <c r="G197" s="35">
        <v>0.30146242765591336</v>
      </c>
      <c r="H197" s="35">
        <f t="shared" si="23"/>
        <v>0.92446428571428585</v>
      </c>
      <c r="I197" s="35">
        <f t="shared" si="24"/>
        <v>-6.7490977914523659E-2</v>
      </c>
      <c r="J197" s="35">
        <f t="shared" si="25"/>
        <v>0.47309542211568112</v>
      </c>
      <c r="K197" s="35">
        <f t="shared" si="26"/>
        <v>-0.14903683301766305</v>
      </c>
      <c r="L197" s="35">
        <f t="shared" si="27"/>
        <v>0.44076228448568044</v>
      </c>
      <c r="M197" s="35">
        <f t="shared" si="28"/>
        <v>-3.4024630048087312E-3</v>
      </c>
      <c r="N197" s="35">
        <v>2.2999999999999998</v>
      </c>
      <c r="O197" s="35">
        <f t="shared" si="29"/>
        <v>8.2142857142857139E-3</v>
      </c>
    </row>
    <row r="198" spans="1:15" x14ac:dyDescent="0.25">
      <c r="A198" s="35">
        <f t="shared" si="30"/>
        <v>123</v>
      </c>
      <c r="B198" s="35">
        <v>2</v>
      </c>
      <c r="C198" s="35">
        <v>19</v>
      </c>
      <c r="D198" s="35">
        <v>280</v>
      </c>
      <c r="E198" s="35">
        <v>0.16666666666666666</v>
      </c>
      <c r="F198" s="35">
        <v>258.85000000000002</v>
      </c>
      <c r="G198" s="35">
        <v>0.30146242765591336</v>
      </c>
      <c r="H198" s="35">
        <f t="shared" si="23"/>
        <v>0.92446428571428585</v>
      </c>
      <c r="I198" s="35">
        <f t="shared" si="24"/>
        <v>-9.6106122945514308E-2</v>
      </c>
      <c r="J198" s="35">
        <f t="shared" si="25"/>
        <v>0.46171814420648122</v>
      </c>
      <c r="K198" s="35">
        <f t="shared" si="26"/>
        <v>-0.21917764367512693</v>
      </c>
      <c r="L198" s="35">
        <f t="shared" si="27"/>
        <v>0.41325583492906592</v>
      </c>
      <c r="M198" s="35">
        <f t="shared" si="28"/>
        <v>1.3586099456104339E-2</v>
      </c>
      <c r="N198" s="35">
        <v>8</v>
      </c>
      <c r="O198" s="35">
        <f t="shared" si="29"/>
        <v>2.8571428571428571E-2</v>
      </c>
    </row>
    <row r="199" spans="1:15" x14ac:dyDescent="0.25">
      <c r="A199" s="35">
        <f t="shared" si="30"/>
        <v>123</v>
      </c>
      <c r="B199" s="35">
        <v>2</v>
      </c>
      <c r="C199" s="35">
        <v>42</v>
      </c>
      <c r="D199" s="35">
        <v>280</v>
      </c>
      <c r="E199" s="35">
        <v>6.910569105691057E-2</v>
      </c>
      <c r="F199" s="35">
        <v>257.5</v>
      </c>
      <c r="G199" s="35">
        <v>0.30169814337450324</v>
      </c>
      <c r="H199" s="35">
        <f t="shared" si="23"/>
        <v>0.9196428571428571</v>
      </c>
      <c r="I199" s="35">
        <f t="shared" si="24"/>
        <v>-7.025108529310102E-2</v>
      </c>
      <c r="J199" s="35">
        <f t="shared" si="25"/>
        <v>0.47199690727178034</v>
      </c>
      <c r="K199" s="35">
        <f t="shared" si="26"/>
        <v>-0.14956137653844354</v>
      </c>
      <c r="L199" s="35">
        <f t="shared" si="27"/>
        <v>0.44055534120602607</v>
      </c>
      <c r="M199" s="35">
        <f t="shared" si="28"/>
        <v>-6.4867568400138187E-3</v>
      </c>
      <c r="N199" s="35">
        <v>1.95</v>
      </c>
      <c r="O199" s="35">
        <f t="shared" si="29"/>
        <v>6.9642857142857145E-3</v>
      </c>
    </row>
    <row r="200" spans="1:15" x14ac:dyDescent="0.25">
      <c r="A200" s="35">
        <f t="shared" si="30"/>
        <v>124</v>
      </c>
      <c r="B200" s="35">
        <v>3</v>
      </c>
      <c r="C200" s="35">
        <v>19</v>
      </c>
      <c r="D200" s="35">
        <v>280</v>
      </c>
      <c r="E200" s="35">
        <v>0.16260162601626016</v>
      </c>
      <c r="F200" s="35">
        <v>257.5</v>
      </c>
      <c r="G200" s="35">
        <v>0.30169814337450324</v>
      </c>
      <c r="H200" s="35">
        <f t="shared" si="23"/>
        <v>0.9196428571428571</v>
      </c>
      <c r="I200" s="35">
        <f t="shared" si="24"/>
        <v>-0.10207305470996755</v>
      </c>
      <c r="J200" s="35">
        <f t="shared" si="25"/>
        <v>0.45934934425450397</v>
      </c>
      <c r="K200" s="35">
        <f t="shared" si="26"/>
        <v>-0.2237294879908992</v>
      </c>
      <c r="L200" s="35">
        <f t="shared" si="27"/>
        <v>0.41148389969856525</v>
      </c>
      <c r="M200" s="35">
        <f t="shared" si="28"/>
        <v>1.095344367834461E-2</v>
      </c>
      <c r="N200" s="35">
        <v>6.45</v>
      </c>
      <c r="O200" s="35">
        <f t="shared" si="29"/>
        <v>2.3035714285714288E-2</v>
      </c>
    </row>
    <row r="201" spans="1:15" x14ac:dyDescent="0.25">
      <c r="A201" s="35">
        <f t="shared" si="30"/>
        <v>124</v>
      </c>
      <c r="B201" s="35">
        <v>3</v>
      </c>
      <c r="C201" s="35">
        <v>42</v>
      </c>
      <c r="D201" s="35">
        <v>280</v>
      </c>
      <c r="E201" s="35">
        <v>6.5040650406504072E-2</v>
      </c>
      <c r="F201" s="35">
        <v>257.45</v>
      </c>
      <c r="G201" s="35">
        <v>0.30150561016842914</v>
      </c>
      <c r="H201" s="35">
        <f t="shared" si="23"/>
        <v>0.91946428571428562</v>
      </c>
      <c r="I201" s="35">
        <f t="shared" si="24"/>
        <v>-6.8521025838180108E-2</v>
      </c>
      <c r="J201" s="35">
        <f t="shared" si="25"/>
        <v>0.47268544160542453</v>
      </c>
      <c r="K201" s="35">
        <f t="shared" si="26"/>
        <v>-0.14541420819871742</v>
      </c>
      <c r="L201" s="35">
        <f t="shared" si="27"/>
        <v>0.44219192368758192</v>
      </c>
      <c r="M201" s="35">
        <f t="shared" si="28"/>
        <v>-7.5745417543086058E-3</v>
      </c>
      <c r="N201" s="35">
        <v>1.65</v>
      </c>
      <c r="O201" s="35">
        <f t="shared" si="29"/>
        <v>5.8928571428571424E-3</v>
      </c>
    </row>
    <row r="202" spans="1:15" x14ac:dyDescent="0.25">
      <c r="A202" s="35">
        <f t="shared" si="30"/>
        <v>125</v>
      </c>
      <c r="B202" s="35">
        <v>4</v>
      </c>
      <c r="C202" s="35">
        <v>19</v>
      </c>
      <c r="D202" s="35">
        <v>280</v>
      </c>
      <c r="E202" s="35">
        <v>0.15853658536585366</v>
      </c>
      <c r="F202" s="35">
        <v>257.45</v>
      </c>
      <c r="G202" s="35">
        <v>0.30150561016842914</v>
      </c>
      <c r="H202" s="35">
        <f t="shared" si="23"/>
        <v>0.91946428571428562</v>
      </c>
      <c r="I202" s="35">
        <f t="shared" si="24"/>
        <v>-0.10136634986876109</v>
      </c>
      <c r="J202" s="35">
        <f t="shared" si="25"/>
        <v>0.45962982388265095</v>
      </c>
      <c r="K202" s="35">
        <f t="shared" si="26"/>
        <v>-0.22141579235177072</v>
      </c>
      <c r="L202" s="35">
        <f t="shared" si="27"/>
        <v>0.41238434852371347</v>
      </c>
      <c r="M202" s="35">
        <f t="shared" si="28"/>
        <v>1.022885918553107E-2</v>
      </c>
      <c r="N202" s="35">
        <v>6.5</v>
      </c>
      <c r="O202" s="35">
        <f t="shared" si="29"/>
        <v>2.3214285714285715E-2</v>
      </c>
    </row>
    <row r="203" spans="1:15" x14ac:dyDescent="0.25">
      <c r="A203" s="35">
        <f t="shared" si="30"/>
        <v>125</v>
      </c>
      <c r="B203" s="35">
        <v>4</v>
      </c>
      <c r="C203" s="35">
        <v>42</v>
      </c>
      <c r="D203" s="35">
        <v>280</v>
      </c>
      <c r="E203" s="35">
        <v>6.097560975609756E-2</v>
      </c>
      <c r="F203" s="35">
        <v>256.45</v>
      </c>
      <c r="G203" s="35">
        <v>0.30113726278913006</v>
      </c>
      <c r="H203" s="35">
        <f t="shared" si="23"/>
        <v>0.91589285714285706</v>
      </c>
      <c r="I203" s="35">
        <f t="shared" si="24"/>
        <v>-6.9774693805815968E-2</v>
      </c>
      <c r="J203" s="35">
        <f t="shared" si="25"/>
        <v>0.47218649474602276</v>
      </c>
      <c r="K203" s="35">
        <f t="shared" si="26"/>
        <v>-0.14413524058353319</v>
      </c>
      <c r="L203" s="35">
        <f t="shared" si="27"/>
        <v>0.44269683864830894</v>
      </c>
      <c r="M203" s="35">
        <f t="shared" si="28"/>
        <v>-1.0224600871103495E-2</v>
      </c>
      <c r="N203" s="35">
        <v>1.4</v>
      </c>
      <c r="O203" s="35">
        <f t="shared" si="29"/>
        <v>5.0000000000000001E-3</v>
      </c>
    </row>
    <row r="204" spans="1:15" x14ac:dyDescent="0.25">
      <c r="A204" s="35">
        <f t="shared" si="30"/>
        <v>126</v>
      </c>
      <c r="B204" s="35">
        <v>5</v>
      </c>
      <c r="C204" s="35">
        <v>19</v>
      </c>
      <c r="D204" s="35">
        <v>280</v>
      </c>
      <c r="E204" s="35">
        <v>0.15447154471544716</v>
      </c>
      <c r="F204" s="35">
        <v>256.45</v>
      </c>
      <c r="G204" s="35">
        <v>0.30113726278913006</v>
      </c>
      <c r="H204" s="35">
        <f t="shared" si="23"/>
        <v>0.91589285714285706</v>
      </c>
      <c r="I204" s="35">
        <f t="shared" si="24"/>
        <v>-0.10552364928968541</v>
      </c>
      <c r="J204" s="35">
        <f t="shared" si="25"/>
        <v>0.45798015266470621</v>
      </c>
      <c r="K204" s="35">
        <f t="shared" si="26"/>
        <v>-0.22387923072379179</v>
      </c>
      <c r="L204" s="35">
        <f t="shared" si="27"/>
        <v>0.41142563852016922</v>
      </c>
      <c r="M204" s="35">
        <f t="shared" si="28"/>
        <v>8.0351120186303859E-3</v>
      </c>
      <c r="N204" s="35">
        <v>5.6</v>
      </c>
      <c r="O204" s="35">
        <f t="shared" si="29"/>
        <v>0.02</v>
      </c>
    </row>
    <row r="205" spans="1:15" x14ac:dyDescent="0.25">
      <c r="A205" s="35">
        <f t="shared" si="30"/>
        <v>127</v>
      </c>
      <c r="B205" s="35">
        <v>6</v>
      </c>
      <c r="C205" s="35">
        <v>19</v>
      </c>
      <c r="D205" s="35">
        <v>280</v>
      </c>
      <c r="E205" s="35">
        <v>5.6910569105691054E-2</v>
      </c>
      <c r="F205" s="35">
        <v>257.2</v>
      </c>
      <c r="G205" s="35">
        <v>0.30114139549685959</v>
      </c>
      <c r="H205" s="35">
        <f t="shared" si="23"/>
        <v>0.91857142857142848</v>
      </c>
      <c r="I205" s="35">
        <f t="shared" si="24"/>
        <v>-6.5240392015136248E-2</v>
      </c>
      <c r="J205" s="35">
        <f t="shared" si="25"/>
        <v>0.47399130071828938</v>
      </c>
      <c r="K205" s="35">
        <f t="shared" si="26"/>
        <v>-0.13708049113849097</v>
      </c>
      <c r="L205" s="35">
        <f t="shared" si="27"/>
        <v>0.44548358635191598</v>
      </c>
      <c r="M205" s="35">
        <f t="shared" si="28"/>
        <v>-1.0088720120687344E-2</v>
      </c>
      <c r="N205" s="35">
        <v>1.45</v>
      </c>
      <c r="O205" s="35">
        <f t="shared" si="29"/>
        <v>5.1785714285714282E-3</v>
      </c>
    </row>
    <row r="206" spans="1:15" x14ac:dyDescent="0.25">
      <c r="A206" s="35">
        <f t="shared" si="30"/>
        <v>127</v>
      </c>
      <c r="B206" s="35">
        <v>6</v>
      </c>
      <c r="C206" s="35">
        <v>42</v>
      </c>
      <c r="D206" s="35">
        <v>280</v>
      </c>
      <c r="E206" s="35">
        <v>5.2845528455284556E-2</v>
      </c>
      <c r="F206" s="35">
        <v>261.55</v>
      </c>
      <c r="G206" s="35">
        <v>0.29985675184699195</v>
      </c>
      <c r="H206" s="35">
        <f t="shared" si="23"/>
        <v>0.93410714285714291</v>
      </c>
      <c r="I206" s="35">
        <f t="shared" si="24"/>
        <v>-5.0435846912392744E-2</v>
      </c>
      <c r="J206" s="35">
        <f t="shared" si="25"/>
        <v>0.47988753550962737</v>
      </c>
      <c r="K206" s="35">
        <f t="shared" si="26"/>
        <v>-0.1193673827342504</v>
      </c>
      <c r="L206" s="35">
        <f t="shared" si="27"/>
        <v>0.45249215065433274</v>
      </c>
      <c r="M206" s="35">
        <f t="shared" si="28"/>
        <v>-4.2257759666790018E-3</v>
      </c>
      <c r="N206" s="35">
        <v>1.6</v>
      </c>
      <c r="O206" s="35">
        <f t="shared" si="29"/>
        <v>5.7142857142857143E-3</v>
      </c>
    </row>
    <row r="207" spans="1:15" x14ac:dyDescent="0.25">
      <c r="A207" s="35">
        <f t="shared" si="30"/>
        <v>128</v>
      </c>
      <c r="B207" s="35">
        <v>7</v>
      </c>
      <c r="C207" s="35">
        <v>19</v>
      </c>
      <c r="D207" s="35">
        <v>280</v>
      </c>
      <c r="E207" s="35">
        <v>0.14634146341463414</v>
      </c>
      <c r="F207" s="35">
        <v>261.55</v>
      </c>
      <c r="G207" s="35">
        <v>0.29985675184699195</v>
      </c>
      <c r="H207" s="35">
        <f t="shared" si="23"/>
        <v>0.93410714285714291</v>
      </c>
      <c r="I207" s="35">
        <f t="shared" si="24"/>
        <v>-7.8567909499042229E-2</v>
      </c>
      <c r="J207" s="35">
        <f t="shared" si="25"/>
        <v>0.46868815655898166</v>
      </c>
      <c r="K207" s="35">
        <f t="shared" si="26"/>
        <v>-0.19327691883851478</v>
      </c>
      <c r="L207" s="35">
        <f t="shared" si="27"/>
        <v>0.42337105080352944</v>
      </c>
      <c r="M207" s="35">
        <f t="shared" si="28"/>
        <v>1.4433904010762222E-2</v>
      </c>
      <c r="N207" s="35">
        <v>6</v>
      </c>
      <c r="O207" s="35">
        <f t="shared" si="29"/>
        <v>2.1428571428571429E-2</v>
      </c>
    </row>
    <row r="208" spans="1:15" x14ac:dyDescent="0.25">
      <c r="A208" s="35">
        <f t="shared" si="30"/>
        <v>128</v>
      </c>
      <c r="B208" s="35">
        <v>7</v>
      </c>
      <c r="C208" s="35">
        <v>42</v>
      </c>
      <c r="D208" s="35">
        <v>280</v>
      </c>
      <c r="E208" s="35">
        <v>4.878048780487805E-2</v>
      </c>
      <c r="F208" s="35">
        <v>263.75</v>
      </c>
      <c r="G208" s="35">
        <v>0.29981828615436673</v>
      </c>
      <c r="H208" s="35">
        <f t="shared" si="23"/>
        <v>0.9419642857142857</v>
      </c>
      <c r="I208" s="35">
        <f t="shared" si="24"/>
        <v>-4.2428059045867085E-2</v>
      </c>
      <c r="J208" s="35">
        <f t="shared" si="25"/>
        <v>0.48307873029976645</v>
      </c>
      <c r="K208" s="35">
        <f t="shared" si="26"/>
        <v>-0.10864684081621059</v>
      </c>
      <c r="L208" s="35">
        <f t="shared" si="27"/>
        <v>0.45674130351407716</v>
      </c>
      <c r="M208" s="35">
        <f t="shared" si="28"/>
        <v>-1.6983923834936188E-3</v>
      </c>
      <c r="N208" s="35">
        <v>1.65</v>
      </c>
      <c r="O208" s="35">
        <f t="shared" si="29"/>
        <v>5.8928571428571424E-3</v>
      </c>
    </row>
    <row r="209" spans="1:15" x14ac:dyDescent="0.25">
      <c r="A209" s="35">
        <f t="shared" si="30"/>
        <v>128</v>
      </c>
      <c r="B209" s="35">
        <v>7</v>
      </c>
      <c r="C209" s="35">
        <v>60</v>
      </c>
      <c r="D209" s="35">
        <v>280</v>
      </c>
      <c r="E209" s="35">
        <v>0.14227642276422764</v>
      </c>
      <c r="F209" s="35">
        <v>263.75</v>
      </c>
      <c r="G209" s="35">
        <v>0.29981828615436673</v>
      </c>
      <c r="H209" s="35">
        <f t="shared" si="23"/>
        <v>0.9419642857142857</v>
      </c>
      <c r="I209" s="35">
        <f t="shared" si="24"/>
        <v>-6.7172973065924568E-2</v>
      </c>
      <c r="J209" s="35">
        <f t="shared" si="25"/>
        <v>0.4732220004417505</v>
      </c>
      <c r="K209" s="35">
        <f t="shared" si="26"/>
        <v>-0.18026307249634671</v>
      </c>
      <c r="L209" s="35">
        <f t="shared" si="27"/>
        <v>0.4284730223080308</v>
      </c>
      <c r="M209" s="35">
        <f t="shared" si="28"/>
        <v>1.7285201322368104E-2</v>
      </c>
      <c r="N209" s="35">
        <v>6.65</v>
      </c>
      <c r="O209" s="35">
        <f t="shared" si="29"/>
        <v>2.375E-2</v>
      </c>
    </row>
    <row r="210" spans="1:15" x14ac:dyDescent="0.25">
      <c r="A210" s="35">
        <f t="shared" si="30"/>
        <v>129</v>
      </c>
      <c r="B210" s="35">
        <v>8</v>
      </c>
      <c r="C210" s="35">
        <v>19</v>
      </c>
      <c r="D210" s="35">
        <v>280</v>
      </c>
      <c r="E210" s="35">
        <v>0.21544715447154472</v>
      </c>
      <c r="F210" s="35">
        <v>263.75</v>
      </c>
      <c r="G210" s="35">
        <v>0.29981828615436673</v>
      </c>
      <c r="H210" s="35">
        <f t="shared" si="23"/>
        <v>0.9419642857142857</v>
      </c>
      <c r="I210" s="35">
        <f t="shared" si="24"/>
        <v>-7.7569202088849154E-2</v>
      </c>
      <c r="J210" s="35">
        <f t="shared" si="25"/>
        <v>0.46908537085711921</v>
      </c>
      <c r="K210" s="35">
        <f t="shared" si="26"/>
        <v>-0.21673371329017999</v>
      </c>
      <c r="L210" s="35">
        <f t="shared" si="27"/>
        <v>0.41420793650516369</v>
      </c>
      <c r="M210" s="35">
        <f t="shared" si="28"/>
        <v>2.7653729793283399E-2</v>
      </c>
      <c r="N210" s="35">
        <v>9</v>
      </c>
      <c r="O210" s="35">
        <f t="shared" si="29"/>
        <v>3.214285714285714E-2</v>
      </c>
    </row>
    <row r="211" spans="1:15" x14ac:dyDescent="0.25">
      <c r="A211" s="35">
        <f t="shared" si="30"/>
        <v>129</v>
      </c>
      <c r="B211" s="35">
        <v>8</v>
      </c>
      <c r="C211" s="35">
        <v>42</v>
      </c>
      <c r="D211" s="35">
        <v>280</v>
      </c>
      <c r="E211" s="35">
        <v>4.4715447154471545E-2</v>
      </c>
      <c r="F211" s="35">
        <v>259.10000000000002</v>
      </c>
      <c r="G211" s="35">
        <v>0.3009003362109075</v>
      </c>
      <c r="H211" s="35">
        <f t="shared" si="23"/>
        <v>0.92535714285714299</v>
      </c>
      <c r="I211" s="35">
        <f t="shared" si="24"/>
        <v>-5.3094266406690155E-2</v>
      </c>
      <c r="J211" s="35">
        <f t="shared" si="25"/>
        <v>0.47882839987790621</v>
      </c>
      <c r="K211" s="35">
        <f t="shared" si="26"/>
        <v>-0.11672273371682282</v>
      </c>
      <c r="L211" s="35">
        <f t="shared" si="27"/>
        <v>0.45353988725747235</v>
      </c>
      <c r="M211" s="35">
        <f t="shared" si="28"/>
        <v>-1.0452607227595501E-2</v>
      </c>
      <c r="N211" s="35">
        <v>1</v>
      </c>
      <c r="O211" s="35">
        <f t="shared" si="29"/>
        <v>3.5714285714285713E-3</v>
      </c>
    </row>
    <row r="212" spans="1:15" x14ac:dyDescent="0.25">
      <c r="A212" s="35">
        <f t="shared" si="30"/>
        <v>130</v>
      </c>
      <c r="B212" s="35">
        <v>9</v>
      </c>
      <c r="C212" s="35">
        <v>19</v>
      </c>
      <c r="D212" s="35">
        <v>280</v>
      </c>
      <c r="E212" s="35">
        <v>0.13821138211382114</v>
      </c>
      <c r="F212" s="35">
        <v>259.10000000000002</v>
      </c>
      <c r="G212" s="35">
        <v>0.3009003362109075</v>
      </c>
      <c r="H212" s="35">
        <f t="shared" si="23"/>
        <v>0.92535714285714299</v>
      </c>
      <c r="I212" s="35">
        <f t="shared" si="24"/>
        <v>-8.8115465723349898E-2</v>
      </c>
      <c r="J212" s="35">
        <f t="shared" si="25"/>
        <v>0.46489245216160896</v>
      </c>
      <c r="K212" s="35">
        <f t="shared" si="26"/>
        <v>-0.19998055613303822</v>
      </c>
      <c r="L212" s="35">
        <f t="shared" si="27"/>
        <v>0.42074789395779844</v>
      </c>
      <c r="M212" s="35">
        <f t="shared" si="28"/>
        <v>9.4436573103190424E-3</v>
      </c>
      <c r="N212" s="35">
        <v>5.2</v>
      </c>
      <c r="O212" s="35">
        <f t="shared" si="29"/>
        <v>1.8571428571428572E-2</v>
      </c>
    </row>
    <row r="213" spans="1:15" x14ac:dyDescent="0.25">
      <c r="A213" s="35">
        <f t="shared" si="30"/>
        <v>130</v>
      </c>
      <c r="B213" s="35">
        <v>9</v>
      </c>
      <c r="C213" s="35">
        <v>42</v>
      </c>
      <c r="D213" s="35">
        <v>280</v>
      </c>
      <c r="E213" s="35">
        <v>4.065040650406504E-2</v>
      </c>
      <c r="F213" s="35">
        <v>262.75</v>
      </c>
      <c r="G213" s="35">
        <v>0.30115758935190917</v>
      </c>
      <c r="H213" s="35">
        <f t="shared" si="23"/>
        <v>0.93839285714285714</v>
      </c>
      <c r="I213" s="35">
        <f t="shared" si="24"/>
        <v>-4.1335922512110268E-2</v>
      </c>
      <c r="J213" s="35">
        <f t="shared" si="25"/>
        <v>0.48351404775453721</v>
      </c>
      <c r="K213" s="35">
        <f t="shared" si="26"/>
        <v>-0.1020551529426364</v>
      </c>
      <c r="L213" s="35">
        <f t="shared" si="27"/>
        <v>0.45935644892488331</v>
      </c>
      <c r="M213" s="35">
        <f t="shared" si="28"/>
        <v>-5.6303201837952788E-3</v>
      </c>
      <c r="N213" s="35">
        <v>1.25</v>
      </c>
      <c r="O213" s="35">
        <f t="shared" si="29"/>
        <v>4.464285714285714E-3</v>
      </c>
    </row>
    <row r="214" spans="1:15" x14ac:dyDescent="0.25">
      <c r="A214" s="35">
        <f t="shared" si="30"/>
        <v>131</v>
      </c>
      <c r="B214" s="35">
        <v>10</v>
      </c>
      <c r="C214" s="35">
        <v>19</v>
      </c>
      <c r="D214" s="35">
        <v>280</v>
      </c>
      <c r="E214" s="35">
        <v>0.13414634146341464</v>
      </c>
      <c r="F214" s="35">
        <v>262.75</v>
      </c>
      <c r="G214" s="35">
        <v>0.30115758935190917</v>
      </c>
      <c r="H214" s="35">
        <f t="shared" si="23"/>
        <v>0.93839285714285714</v>
      </c>
      <c r="I214" s="35">
        <f t="shared" si="24"/>
        <v>-6.9934039833063344E-2</v>
      </c>
      <c r="J214" s="35">
        <f t="shared" si="25"/>
        <v>0.47212307978835177</v>
      </c>
      <c r="K214" s="35">
        <f t="shared" si="26"/>
        <v>-0.18023599954116915</v>
      </c>
      <c r="L214" s="35">
        <f t="shared" si="27"/>
        <v>0.42848364881763179</v>
      </c>
      <c r="M214" s="35">
        <f t="shared" si="28"/>
        <v>1.4553276948044758E-2</v>
      </c>
      <c r="N214" s="35">
        <v>6.1</v>
      </c>
      <c r="O214" s="35">
        <f t="shared" si="29"/>
        <v>2.1785714285714283E-2</v>
      </c>
    </row>
    <row r="215" spans="1:15" x14ac:dyDescent="0.25">
      <c r="A215" s="35">
        <f t="shared" si="30"/>
        <v>131</v>
      </c>
      <c r="B215" s="35">
        <v>10</v>
      </c>
      <c r="C215" s="35">
        <v>42</v>
      </c>
      <c r="D215" s="35">
        <v>280</v>
      </c>
      <c r="E215" s="35">
        <v>3.6585365853658534E-2</v>
      </c>
      <c r="F215" s="35">
        <v>257.75</v>
      </c>
      <c r="G215" s="35">
        <v>0.3017747798842873</v>
      </c>
      <c r="H215" s="35">
        <f t="shared" si="23"/>
        <v>0.92053571428571423</v>
      </c>
      <c r="I215" s="35">
        <f t="shared" si="24"/>
        <v>-5.1424670315841026E-2</v>
      </c>
      <c r="J215" s="35">
        <f t="shared" si="25"/>
        <v>0.47949356335412036</v>
      </c>
      <c r="K215" s="35">
        <f t="shared" si="26"/>
        <v>-0.10914604198905192</v>
      </c>
      <c r="L215" s="35">
        <f t="shared" si="27"/>
        <v>0.45654332838629264</v>
      </c>
      <c r="M215" s="35">
        <f t="shared" si="28"/>
        <v>-1.5152378548705103E-2</v>
      </c>
      <c r="N215" s="35">
        <v>0.85</v>
      </c>
      <c r="O215" s="35">
        <f t="shared" si="29"/>
        <v>3.0357142857142857E-3</v>
      </c>
    </row>
    <row r="216" spans="1:15" x14ac:dyDescent="0.25">
      <c r="A216" s="35">
        <f t="shared" si="30"/>
        <v>132</v>
      </c>
      <c r="B216" s="35">
        <v>11</v>
      </c>
      <c r="C216" s="35">
        <v>19</v>
      </c>
      <c r="D216" s="35">
        <v>280</v>
      </c>
      <c r="E216" s="35">
        <v>0.13008130081300814</v>
      </c>
      <c r="F216" s="35">
        <v>257.75</v>
      </c>
      <c r="G216" s="35">
        <v>0.3017747798842873</v>
      </c>
      <c r="H216" s="35">
        <f t="shared" si="23"/>
        <v>0.92053571428571423</v>
      </c>
      <c r="I216" s="35">
        <f t="shared" si="24"/>
        <v>-9.1879217880341923E-2</v>
      </c>
      <c r="J216" s="35">
        <f t="shared" si="25"/>
        <v>0.46339700166873404</v>
      </c>
      <c r="K216" s="35">
        <f t="shared" si="26"/>
        <v>-0.20071968009238597</v>
      </c>
      <c r="L216" s="35">
        <f t="shared" si="27"/>
        <v>0.42045888519573227</v>
      </c>
      <c r="M216" s="35">
        <f t="shared" si="28"/>
        <v>6.1146047332541476E-3</v>
      </c>
      <c r="N216" s="35">
        <v>4.8</v>
      </c>
      <c r="O216" s="35">
        <f t="shared" si="29"/>
        <v>1.7142857142857144E-2</v>
      </c>
    </row>
    <row r="217" spans="1:15" x14ac:dyDescent="0.25">
      <c r="A217" s="35">
        <f t="shared" si="30"/>
        <v>132</v>
      </c>
      <c r="B217" s="35">
        <v>11</v>
      </c>
      <c r="C217" s="35">
        <v>42</v>
      </c>
      <c r="D217" s="35">
        <v>280</v>
      </c>
      <c r="E217" s="35">
        <v>3.2520325203252036E-2</v>
      </c>
      <c r="F217" s="35">
        <v>251.6</v>
      </c>
      <c r="G217" s="35">
        <v>0.30245307797354237</v>
      </c>
      <c r="H217" s="35">
        <f t="shared" si="23"/>
        <v>0.89857142857142858</v>
      </c>
      <c r="I217" s="35">
        <f t="shared" si="24"/>
        <v>-6.2880201511393591E-2</v>
      </c>
      <c r="J217" s="35">
        <f t="shared" si="25"/>
        <v>0.47493095027291143</v>
      </c>
      <c r="K217" s="35">
        <f t="shared" si="26"/>
        <v>-0.11742275277548246</v>
      </c>
      <c r="L217" s="35">
        <f t="shared" si="27"/>
        <v>0.45326252734262062</v>
      </c>
      <c r="M217" s="35">
        <f t="shared" si="28"/>
        <v>-2.6503144883104512E-2</v>
      </c>
      <c r="N217" s="35">
        <v>0.55000000000000004</v>
      </c>
      <c r="O217" s="35">
        <f t="shared" si="29"/>
        <v>1.9642857142857144E-3</v>
      </c>
    </row>
    <row r="218" spans="1:15" x14ac:dyDescent="0.25">
      <c r="A218" s="35">
        <f t="shared" si="30"/>
        <v>133</v>
      </c>
      <c r="B218" s="35">
        <v>12</v>
      </c>
      <c r="C218" s="35">
        <v>19</v>
      </c>
      <c r="D218" s="35">
        <v>280</v>
      </c>
      <c r="E218" s="35">
        <v>0.12601626016260162</v>
      </c>
      <c r="F218" s="35">
        <v>251.6</v>
      </c>
      <c r="G218" s="35">
        <v>0.30245307797354237</v>
      </c>
      <c r="H218" s="35">
        <f t="shared" si="23"/>
        <v>0.89857142857142858</v>
      </c>
      <c r="I218" s="35">
        <f t="shared" si="24"/>
        <v>-0.11876060584284094</v>
      </c>
      <c r="J218" s="35">
        <f t="shared" si="25"/>
        <v>0.45273250986087543</v>
      </c>
      <c r="K218" s="35">
        <f t="shared" si="26"/>
        <v>-0.22612772537337311</v>
      </c>
      <c r="L218" s="35">
        <f t="shared" si="27"/>
        <v>0.41055104064376829</v>
      </c>
      <c r="M218" s="35">
        <f t="shared" si="28"/>
        <v>-3.738542497353059E-3</v>
      </c>
      <c r="N218" s="35">
        <v>3.4</v>
      </c>
      <c r="O218" s="35">
        <f t="shared" si="29"/>
        <v>1.2142857142857143E-2</v>
      </c>
    </row>
    <row r="219" spans="1:15" x14ac:dyDescent="0.25">
      <c r="A219" s="35">
        <f t="shared" si="30"/>
        <v>133</v>
      </c>
      <c r="B219" s="35">
        <v>12</v>
      </c>
      <c r="C219" s="35">
        <v>42</v>
      </c>
      <c r="D219" s="35">
        <v>280</v>
      </c>
      <c r="E219" s="35">
        <v>2.8455284552845527E-2</v>
      </c>
      <c r="F219" s="35">
        <v>259.05</v>
      </c>
      <c r="G219" s="35">
        <v>0.30350845097468127</v>
      </c>
      <c r="H219" s="35">
        <f t="shared" si="23"/>
        <v>0.92517857142857152</v>
      </c>
      <c r="I219" s="35">
        <f t="shared" si="24"/>
        <v>-4.2494529535064912E-2</v>
      </c>
      <c r="J219" s="35">
        <f t="shared" si="25"/>
        <v>0.48305223630582567</v>
      </c>
      <c r="K219" s="35">
        <f t="shared" si="26"/>
        <v>-9.3692442137464055E-2</v>
      </c>
      <c r="L219" s="35">
        <f t="shared" si="27"/>
        <v>0.46267673708428431</v>
      </c>
      <c r="M219" s="35">
        <f t="shared" si="28"/>
        <v>-1.5767159173483758E-2</v>
      </c>
      <c r="N219" s="35">
        <v>1.2</v>
      </c>
      <c r="O219" s="35">
        <f t="shared" si="29"/>
        <v>4.2857142857142859E-3</v>
      </c>
    </row>
    <row r="220" spans="1:15" x14ac:dyDescent="0.25">
      <c r="A220" s="35">
        <f t="shared" si="30"/>
        <v>134</v>
      </c>
      <c r="B220" s="35">
        <v>13</v>
      </c>
      <c r="C220" s="35">
        <v>19</v>
      </c>
      <c r="D220" s="35">
        <v>280</v>
      </c>
      <c r="E220" s="35">
        <v>0.12195121951219512</v>
      </c>
      <c r="F220" s="35">
        <v>259.05</v>
      </c>
      <c r="G220" s="35">
        <v>0.30350845097468127</v>
      </c>
      <c r="H220" s="35">
        <f t="shared" si="23"/>
        <v>0.92517857142857152</v>
      </c>
      <c r="I220" s="35">
        <f t="shared" si="24"/>
        <v>-8.3017228557484321E-2</v>
      </c>
      <c r="J220" s="35">
        <f t="shared" si="25"/>
        <v>0.46691892024647708</v>
      </c>
      <c r="K220" s="35">
        <f t="shared" si="26"/>
        <v>-0.18900697714889089</v>
      </c>
      <c r="L220" s="35">
        <f t="shared" si="27"/>
        <v>0.42504367419012357</v>
      </c>
      <c r="M220" s="35">
        <f t="shared" si="28"/>
        <v>6.9397054164831995E-3</v>
      </c>
      <c r="N220" s="35">
        <v>5.8</v>
      </c>
      <c r="O220" s="35">
        <f t="shared" si="29"/>
        <v>2.0714285714285713E-2</v>
      </c>
    </row>
    <row r="221" spans="1:15" x14ac:dyDescent="0.25">
      <c r="A221" s="35">
        <f t="shared" si="30"/>
        <v>134</v>
      </c>
      <c r="B221" s="35">
        <v>13</v>
      </c>
      <c r="C221" s="35">
        <v>42</v>
      </c>
      <c r="D221" s="35">
        <v>280</v>
      </c>
      <c r="E221" s="35">
        <v>2.4390243902439025E-2</v>
      </c>
      <c r="F221" s="35">
        <v>259.55</v>
      </c>
      <c r="G221" s="35">
        <v>0.30517619290994163</v>
      </c>
      <c r="H221" s="35">
        <f t="shared" si="23"/>
        <v>0.9269642857142858</v>
      </c>
      <c r="I221" s="35">
        <f t="shared" si="24"/>
        <v>-3.8229979018980169E-2</v>
      </c>
      <c r="J221" s="35">
        <f t="shared" si="25"/>
        <v>0.48475215928030896</v>
      </c>
      <c r="K221" s="35">
        <f t="shared" si="26"/>
        <v>-8.5890493104568699E-2</v>
      </c>
      <c r="L221" s="35">
        <f t="shared" si="27"/>
        <v>0.46577673449316154</v>
      </c>
      <c r="M221" s="35">
        <f t="shared" si="28"/>
        <v>-1.6428795417432251E-2</v>
      </c>
      <c r="N221" s="35">
        <v>0.8</v>
      </c>
      <c r="O221" s="35">
        <f t="shared" si="29"/>
        <v>2.8571428571428571E-3</v>
      </c>
    </row>
    <row r="222" spans="1:15" x14ac:dyDescent="0.25">
      <c r="A222" s="35">
        <f t="shared" si="30"/>
        <v>135</v>
      </c>
      <c r="B222" s="35">
        <v>14</v>
      </c>
      <c r="C222" s="35">
        <v>19</v>
      </c>
      <c r="D222" s="35">
        <v>280</v>
      </c>
      <c r="E222" s="35">
        <v>0.11788617886178862</v>
      </c>
      <c r="F222" s="35">
        <v>259.55</v>
      </c>
      <c r="G222" s="35">
        <v>0.30517619290994163</v>
      </c>
      <c r="H222" s="35">
        <f t="shared" si="23"/>
        <v>0.9269642857142858</v>
      </c>
      <c r="I222" s="35">
        <f t="shared" si="24"/>
        <v>-7.9149715883012048E-2</v>
      </c>
      <c r="J222" s="35">
        <f t="shared" si="25"/>
        <v>0.46845676997964397</v>
      </c>
      <c r="K222" s="35">
        <f t="shared" si="26"/>
        <v>-0.18393060908733541</v>
      </c>
      <c r="L222" s="35">
        <f t="shared" si="27"/>
        <v>0.42703394593052002</v>
      </c>
      <c r="M222" s="35">
        <f t="shared" si="28"/>
        <v>7.208749241682133E-3</v>
      </c>
      <c r="N222" s="35">
        <v>5.7</v>
      </c>
      <c r="O222" s="35">
        <f t="shared" si="29"/>
        <v>2.0357142857142858E-2</v>
      </c>
    </row>
    <row r="223" spans="1:15" x14ac:dyDescent="0.25">
      <c r="A223" s="35">
        <f t="shared" si="30"/>
        <v>135</v>
      </c>
      <c r="B223" s="35">
        <v>14</v>
      </c>
      <c r="C223" s="35">
        <v>42</v>
      </c>
      <c r="D223" s="35">
        <v>280</v>
      </c>
      <c r="E223" s="35">
        <v>2.032520325203252E-2</v>
      </c>
      <c r="F223" s="35">
        <v>260.2</v>
      </c>
      <c r="G223" s="35">
        <v>0.30685379857809414</v>
      </c>
      <c r="H223" s="35">
        <f t="shared" si="23"/>
        <v>0.92928571428571427</v>
      </c>
      <c r="I223" s="35">
        <f t="shared" si="24"/>
        <v>-3.3629261355575583E-2</v>
      </c>
      <c r="J223" s="35">
        <f t="shared" si="25"/>
        <v>0.48658639413622895</v>
      </c>
      <c r="K223" s="35">
        <f t="shared" si="26"/>
        <v>-7.7376329480752765E-2</v>
      </c>
      <c r="L223" s="35">
        <f t="shared" si="27"/>
        <v>0.46916208532805065</v>
      </c>
      <c r="M223" s="35">
        <f t="shared" si="28"/>
        <v>-1.6984300491455051E-2</v>
      </c>
      <c r="N223" s="35">
        <v>0.7</v>
      </c>
      <c r="O223" s="35">
        <f t="shared" si="29"/>
        <v>2.5000000000000001E-3</v>
      </c>
    </row>
    <row r="224" spans="1:15" x14ac:dyDescent="0.25">
      <c r="A224" s="35">
        <f t="shared" si="30"/>
        <v>135</v>
      </c>
      <c r="B224" s="35">
        <v>14</v>
      </c>
      <c r="C224" s="35">
        <v>60</v>
      </c>
      <c r="D224" s="35">
        <v>280</v>
      </c>
      <c r="E224" s="35">
        <v>0.11382113821138211</v>
      </c>
      <c r="F224" s="35">
        <v>260.2</v>
      </c>
      <c r="G224" s="35">
        <v>0.30685379857809414</v>
      </c>
      <c r="H224" s="35">
        <f t="shared" si="23"/>
        <v>0.92928571428571427</v>
      </c>
      <c r="I224" s="35">
        <f t="shared" si="24"/>
        <v>-7.4741799288874824E-2</v>
      </c>
      <c r="J224" s="35">
        <f t="shared" si="25"/>
        <v>0.47021007482036109</v>
      </c>
      <c r="K224" s="35">
        <f t="shared" si="26"/>
        <v>-0.17826625741097177</v>
      </c>
      <c r="L224" s="35">
        <f t="shared" si="27"/>
        <v>0.42925693850958829</v>
      </c>
      <c r="M224" s="35">
        <f t="shared" si="28"/>
        <v>7.7025667341901194E-3</v>
      </c>
      <c r="N224" s="35">
        <v>5.9</v>
      </c>
      <c r="O224" s="35">
        <f t="shared" si="29"/>
        <v>2.1071428571428574E-2</v>
      </c>
    </row>
    <row r="225" spans="1:15" x14ac:dyDescent="0.25">
      <c r="A225" s="35">
        <f t="shared" si="30"/>
        <v>136</v>
      </c>
      <c r="B225" s="35">
        <v>15</v>
      </c>
      <c r="C225" s="35">
        <v>19</v>
      </c>
      <c r="D225" s="35">
        <v>280</v>
      </c>
      <c r="E225" s="35">
        <v>0.18699186991869918</v>
      </c>
      <c r="F225" s="35">
        <v>260.2</v>
      </c>
      <c r="G225" s="35">
        <v>0.30685379857809414</v>
      </c>
      <c r="H225" s="35">
        <f t="shared" si="23"/>
        <v>0.92928571428571427</v>
      </c>
      <c r="I225" s="35">
        <f t="shared" si="24"/>
        <v>-9.0944981099392475E-2</v>
      </c>
      <c r="J225" s="35">
        <f t="shared" si="25"/>
        <v>0.46376815425569429</v>
      </c>
      <c r="K225" s="35">
        <f t="shared" si="26"/>
        <v>-0.22363640855365502</v>
      </c>
      <c r="L225" s="35">
        <f t="shared" si="27"/>
        <v>0.41152011557970902</v>
      </c>
      <c r="M225" s="35">
        <f t="shared" si="28"/>
        <v>1.9453004910761185E-2</v>
      </c>
      <c r="N225" s="35">
        <v>9.1999999999999993</v>
      </c>
      <c r="O225" s="35">
        <f t="shared" si="29"/>
        <v>3.2857142857142856E-2</v>
      </c>
    </row>
    <row r="226" spans="1:15" x14ac:dyDescent="0.25">
      <c r="A226" s="35">
        <f t="shared" si="30"/>
        <v>136</v>
      </c>
      <c r="B226" s="35">
        <v>15</v>
      </c>
      <c r="C226" s="35">
        <v>42</v>
      </c>
      <c r="D226" s="35">
        <v>280</v>
      </c>
      <c r="E226" s="35">
        <v>1.6260162601626018E-2</v>
      </c>
      <c r="F226" s="35">
        <v>261.5</v>
      </c>
      <c r="G226" s="35">
        <v>0.3023000139020951</v>
      </c>
      <c r="H226" s="35">
        <f t="shared" si="23"/>
        <v>0.93392857142857144</v>
      </c>
      <c r="I226" s="35">
        <f t="shared" si="24"/>
        <v>-2.8520051431753561E-2</v>
      </c>
      <c r="J226" s="35">
        <f t="shared" si="25"/>
        <v>0.48862368790162347</v>
      </c>
      <c r="K226" s="35">
        <f t="shared" si="26"/>
        <v>-6.7067941276293425E-2</v>
      </c>
      <c r="L226" s="35">
        <f t="shared" si="27"/>
        <v>0.47326380778296201</v>
      </c>
      <c r="M226" s="35">
        <f t="shared" si="28"/>
        <v>-1.6924184974838663E-2</v>
      </c>
      <c r="N226" s="35">
        <v>0.6</v>
      </c>
      <c r="O226" s="35">
        <f t="shared" si="29"/>
        <v>2.142857142857143E-3</v>
      </c>
    </row>
    <row r="227" spans="1:15" x14ac:dyDescent="0.25">
      <c r="A227" s="35">
        <f t="shared" si="30"/>
        <v>137</v>
      </c>
      <c r="B227" s="35">
        <v>16</v>
      </c>
      <c r="C227" s="35">
        <v>19</v>
      </c>
      <c r="D227" s="35">
        <v>280</v>
      </c>
      <c r="E227" s="35">
        <v>0.10975609756097561</v>
      </c>
      <c r="F227" s="35">
        <v>261.5</v>
      </c>
      <c r="G227" s="35">
        <v>0.3023000139020951</v>
      </c>
      <c r="H227" s="35">
        <f t="shared" si="23"/>
        <v>0.93392857142857144</v>
      </c>
      <c r="I227" s="35">
        <f t="shared" si="24"/>
        <v>-6.9415441604606623E-2</v>
      </c>
      <c r="J227" s="35">
        <f t="shared" si="25"/>
        <v>0.47232946897211459</v>
      </c>
      <c r="K227" s="35">
        <f t="shared" si="26"/>
        <v>-0.1695657972075737</v>
      </c>
      <c r="L227" s="35">
        <f t="shared" si="27"/>
        <v>0.43267581141536249</v>
      </c>
      <c r="M227" s="35">
        <f t="shared" si="28"/>
        <v>8.4461747853802338E-3</v>
      </c>
      <c r="N227" s="35">
        <v>5.9</v>
      </c>
      <c r="O227" s="35">
        <f t="shared" si="29"/>
        <v>2.1071428571428574E-2</v>
      </c>
    </row>
    <row r="228" spans="1:15" x14ac:dyDescent="0.25">
      <c r="A228" s="35">
        <f t="shared" si="30"/>
        <v>137</v>
      </c>
      <c r="B228" s="35">
        <v>16</v>
      </c>
      <c r="C228" s="35">
        <v>42</v>
      </c>
      <c r="D228" s="35">
        <v>280</v>
      </c>
      <c r="E228" s="35">
        <v>1.2195121951219513E-2</v>
      </c>
      <c r="F228" s="35">
        <v>266.35000000000002</v>
      </c>
      <c r="G228" s="35">
        <v>0.3019266006267215</v>
      </c>
      <c r="H228" s="35">
        <f t="shared" si="23"/>
        <v>0.95125000000000004</v>
      </c>
      <c r="I228" s="35">
        <f t="shared" si="24"/>
        <v>-1.8076592423695262E-2</v>
      </c>
      <c r="J228" s="35">
        <f t="shared" si="25"/>
        <v>0.49278887572040891</v>
      </c>
      <c r="K228" s="35">
        <f t="shared" si="26"/>
        <v>-5.1418807693494835E-2</v>
      </c>
      <c r="L228" s="35">
        <f t="shared" si="27"/>
        <v>0.47949589911190621</v>
      </c>
      <c r="M228" s="35">
        <f t="shared" si="28"/>
        <v>-1.0730481082867227E-2</v>
      </c>
      <c r="N228" s="35">
        <v>0.65</v>
      </c>
      <c r="O228" s="35">
        <f t="shared" si="29"/>
        <v>2.3214285714285715E-3</v>
      </c>
    </row>
    <row r="229" spans="1:15" x14ac:dyDescent="0.25">
      <c r="A229" s="35">
        <f t="shared" si="30"/>
        <v>138</v>
      </c>
      <c r="B229" s="35">
        <v>17</v>
      </c>
      <c r="C229" s="35">
        <v>19</v>
      </c>
      <c r="D229" s="35">
        <v>280</v>
      </c>
      <c r="E229" s="35">
        <v>0.10569105691056911</v>
      </c>
      <c r="F229" s="35">
        <v>266.35000000000002</v>
      </c>
      <c r="G229" s="35">
        <v>0.3019266006267215</v>
      </c>
      <c r="H229" s="35">
        <f t="shared" si="23"/>
        <v>0.95125000000000004</v>
      </c>
      <c r="I229" s="35">
        <f t="shared" si="24"/>
        <v>-4.8627415171532899E-2</v>
      </c>
      <c r="J229" s="35">
        <f t="shared" si="25"/>
        <v>0.48060811082840449</v>
      </c>
      <c r="K229" s="35">
        <f t="shared" si="26"/>
        <v>-0.14678423917703112</v>
      </c>
      <c r="L229" s="35">
        <f t="shared" si="27"/>
        <v>0.44165116262138926</v>
      </c>
      <c r="M229" s="35">
        <f t="shared" si="28"/>
        <v>1.5527302804130505E-2</v>
      </c>
      <c r="N229" s="35">
        <v>7.35</v>
      </c>
      <c r="O229" s="35">
        <f t="shared" si="29"/>
        <v>2.6249999999999999E-2</v>
      </c>
    </row>
    <row r="230" spans="1:15" x14ac:dyDescent="0.25">
      <c r="A230" s="35">
        <f t="shared" si="30"/>
        <v>138</v>
      </c>
      <c r="B230" s="35">
        <v>17</v>
      </c>
      <c r="C230" s="35">
        <v>42</v>
      </c>
      <c r="D230" s="35">
        <v>280</v>
      </c>
      <c r="E230" s="35">
        <v>8.130081300813009E-3</v>
      </c>
      <c r="F230" s="35">
        <v>266.85000000000002</v>
      </c>
      <c r="G230" s="35">
        <v>0.30062006645463424</v>
      </c>
      <c r="H230" s="35">
        <f t="shared" si="23"/>
        <v>0.95303571428571432</v>
      </c>
      <c r="I230" s="35">
        <f t="shared" si="24"/>
        <v>-1.4317633861776405E-2</v>
      </c>
      <c r="J230" s="35">
        <f t="shared" si="25"/>
        <v>0.49428828564303434</v>
      </c>
      <c r="K230" s="35">
        <f t="shared" si="26"/>
        <v>-4.1423632411161336E-2</v>
      </c>
      <c r="L230" s="35">
        <f t="shared" si="27"/>
        <v>0.48347908651204657</v>
      </c>
      <c r="M230" s="35">
        <f t="shared" si="28"/>
        <v>-1.2404697141176146E-2</v>
      </c>
      <c r="N230" s="35">
        <v>0.45</v>
      </c>
      <c r="O230" s="35">
        <f t="shared" si="29"/>
        <v>1.6071428571428571E-3</v>
      </c>
    </row>
    <row r="231" spans="1:15" x14ac:dyDescent="0.25">
      <c r="A231" s="35">
        <f t="shared" si="30"/>
        <v>138</v>
      </c>
      <c r="B231" s="35">
        <v>17</v>
      </c>
      <c r="C231" s="35">
        <v>60</v>
      </c>
      <c r="D231" s="35">
        <v>280</v>
      </c>
      <c r="E231" s="35">
        <v>0.1016260162601626</v>
      </c>
      <c r="F231" s="35">
        <v>266.85000000000002</v>
      </c>
      <c r="G231" s="35">
        <v>0.30062006645463424</v>
      </c>
      <c r="H231" s="35">
        <f t="shared" si="23"/>
        <v>0.95303571428571432</v>
      </c>
      <c r="I231" s="35">
        <f t="shared" si="24"/>
        <v>-4.6140426984685838E-2</v>
      </c>
      <c r="J231" s="35">
        <f t="shared" si="25"/>
        <v>0.48159916211514481</v>
      </c>
      <c r="K231" s="35">
        <f t="shared" si="26"/>
        <v>-0.14197460391019984</v>
      </c>
      <c r="L231" s="35">
        <f t="shared" si="27"/>
        <v>0.44355003280194122</v>
      </c>
      <c r="M231" s="35">
        <f t="shared" si="28"/>
        <v>1.5431168663867345E-2</v>
      </c>
      <c r="N231" s="35">
        <v>7.2</v>
      </c>
      <c r="O231" s="35">
        <f t="shared" si="29"/>
        <v>2.5714285714285714E-2</v>
      </c>
    </row>
    <row r="232" spans="1:15" x14ac:dyDescent="0.25">
      <c r="A232" s="35">
        <f t="shared" si="30"/>
        <v>139</v>
      </c>
      <c r="B232" s="35">
        <v>18</v>
      </c>
      <c r="C232" s="35">
        <v>19</v>
      </c>
      <c r="D232" s="35">
        <v>280</v>
      </c>
      <c r="E232" s="35">
        <v>0.17479674796747968</v>
      </c>
      <c r="F232" s="35">
        <v>266.85000000000002</v>
      </c>
      <c r="G232" s="35">
        <v>0.30062006645463424</v>
      </c>
      <c r="H232" s="35">
        <f t="shared" si="23"/>
        <v>0.95303571428571432</v>
      </c>
      <c r="I232" s="35">
        <f t="shared" si="24"/>
        <v>-5.5914358367550307E-2</v>
      </c>
      <c r="J232" s="35">
        <f t="shared" si="25"/>
        <v>0.47770501620089068</v>
      </c>
      <c r="K232" s="35">
        <f t="shared" si="26"/>
        <v>-0.18159970311077822</v>
      </c>
      <c r="L232" s="35">
        <f t="shared" si="27"/>
        <v>0.42794844092925127</v>
      </c>
      <c r="M232" s="35">
        <f t="shared" si="28"/>
        <v>2.7321500403633292E-2</v>
      </c>
      <c r="N232" s="35">
        <v>9.4499999999999993</v>
      </c>
      <c r="O232" s="35">
        <f t="shared" si="29"/>
        <v>3.3749999999999995E-2</v>
      </c>
    </row>
    <row r="233" spans="1:15" x14ac:dyDescent="0.25">
      <c r="A233" s="35">
        <f t="shared" si="30"/>
        <v>139</v>
      </c>
      <c r="B233" s="35">
        <v>18</v>
      </c>
      <c r="C233" s="35">
        <v>42</v>
      </c>
      <c r="D233" s="35">
        <v>280</v>
      </c>
      <c r="E233" s="35">
        <v>4.0650406504065045E-3</v>
      </c>
      <c r="F233" s="35">
        <v>271.85000000000002</v>
      </c>
      <c r="G233" s="35">
        <v>0.30169312694989392</v>
      </c>
      <c r="H233" s="35">
        <f t="shared" si="23"/>
        <v>0.97089285714285722</v>
      </c>
      <c r="I233" s="35">
        <f t="shared" si="24"/>
        <v>-6.2034990310797893E-3</v>
      </c>
      <c r="J233" s="35">
        <f t="shared" si="25"/>
        <v>0.49752517782334521</v>
      </c>
      <c r="K233" s="35">
        <f t="shared" si="26"/>
        <v>-2.5438750254531173E-2</v>
      </c>
      <c r="L233" s="35">
        <f t="shared" si="27"/>
        <v>0.48985250143317954</v>
      </c>
      <c r="M233" s="35">
        <f t="shared" si="28"/>
        <v>-6.8088600357638085E-3</v>
      </c>
      <c r="N233" s="35">
        <v>0.35</v>
      </c>
      <c r="O233" s="35">
        <f t="shared" si="29"/>
        <v>1.25E-3</v>
      </c>
    </row>
    <row r="234" spans="1:15" x14ac:dyDescent="0.25">
      <c r="A234" s="35">
        <f t="shared" si="30"/>
        <v>140</v>
      </c>
      <c r="B234" s="35">
        <v>19</v>
      </c>
      <c r="C234" s="35">
        <v>42</v>
      </c>
      <c r="D234" s="35">
        <v>280</v>
      </c>
      <c r="E234" s="35">
        <v>9.7560975609756101E-2</v>
      </c>
      <c r="F234" s="35">
        <v>271.85000000000002</v>
      </c>
      <c r="G234" s="35">
        <v>0.30169312694989392</v>
      </c>
      <c r="H234" s="35">
        <f t="shared" si="23"/>
        <v>0.97089285714285722</v>
      </c>
      <c r="I234" s="35">
        <f t="shared" si="24"/>
        <v>-2.5985608544229922E-2</v>
      </c>
      <c r="J234" s="35">
        <f t="shared" si="25"/>
        <v>0.48963440864699775</v>
      </c>
      <c r="K234" s="35">
        <f t="shared" si="26"/>
        <v>-0.12021870968763339</v>
      </c>
      <c r="L234" s="35">
        <f t="shared" si="27"/>
        <v>0.45215494853746196</v>
      </c>
      <c r="M234" s="35">
        <f t="shared" si="28"/>
        <v>2.3227601429274991E-2</v>
      </c>
      <c r="N234" s="35">
        <v>8.85</v>
      </c>
      <c r="O234" s="35">
        <f t="shared" si="29"/>
        <v>3.1607142857142854E-2</v>
      </c>
    </row>
    <row r="235" spans="1:15" x14ac:dyDescent="0.25">
      <c r="A235" s="35">
        <f t="shared" si="30"/>
        <v>141</v>
      </c>
      <c r="B235" s="35">
        <v>20</v>
      </c>
      <c r="C235" s="35">
        <v>42</v>
      </c>
      <c r="D235" s="35">
        <v>280</v>
      </c>
      <c r="E235" s="35">
        <v>9.3495934959349589E-2</v>
      </c>
      <c r="F235" s="35">
        <v>287.7</v>
      </c>
      <c r="G235" s="35">
        <v>0.29683269610655633</v>
      </c>
      <c r="H235" s="35">
        <f t="shared" si="23"/>
        <v>1.0274999999999999</v>
      </c>
      <c r="I235" s="35">
        <f t="shared" si="24"/>
        <v>3.2188556019969485E-2</v>
      </c>
      <c r="J235" s="35">
        <f t="shared" si="25"/>
        <v>0.51283915878770736</v>
      </c>
      <c r="K235" s="35">
        <f t="shared" si="26"/>
        <v>-5.8574289114345431E-2</v>
      </c>
      <c r="L235" s="35">
        <f t="shared" si="27"/>
        <v>0.47664559491314962</v>
      </c>
      <c r="M235" s="35">
        <f t="shared" si="28"/>
        <v>5.0296640741219645E-2</v>
      </c>
      <c r="N235" s="35">
        <v>16.55</v>
      </c>
      <c r="O235" s="35">
        <f t="shared" si="29"/>
        <v>5.9107142857142858E-2</v>
      </c>
    </row>
    <row r="236" spans="1:15" x14ac:dyDescent="0.25">
      <c r="A236" s="35">
        <f t="shared" si="30"/>
        <v>142</v>
      </c>
      <c r="B236" s="35">
        <v>21</v>
      </c>
      <c r="C236" s="35">
        <v>42</v>
      </c>
      <c r="D236" s="35">
        <v>280</v>
      </c>
      <c r="E236" s="35">
        <v>8.943089430894309E-2</v>
      </c>
      <c r="F236" s="35">
        <v>286.75</v>
      </c>
      <c r="G236" s="35">
        <v>0.2933527395818859</v>
      </c>
      <c r="H236" s="35">
        <f t="shared" si="23"/>
        <v>1.0241071428571429</v>
      </c>
      <c r="I236" s="35">
        <f t="shared" si="24"/>
        <v>2.8206544923576143E-2</v>
      </c>
      <c r="J236" s="35">
        <f t="shared" si="25"/>
        <v>0.5112512913958307</v>
      </c>
      <c r="K236" s="35">
        <f t="shared" si="26"/>
        <v>-5.9520587830883015E-2</v>
      </c>
      <c r="L236" s="35">
        <f t="shared" si="27"/>
        <v>0.4762687339140389</v>
      </c>
      <c r="M236" s="35">
        <f t="shared" si="28"/>
        <v>4.7307365399369861E-2</v>
      </c>
      <c r="N236" s="35">
        <v>16.7</v>
      </c>
      <c r="O236" s="35">
        <f t="shared" si="29"/>
        <v>5.9642857142857143E-2</v>
      </c>
    </row>
    <row r="237" spans="1:15" x14ac:dyDescent="0.25">
      <c r="A237" s="35">
        <f t="shared" si="30"/>
        <v>143</v>
      </c>
      <c r="B237" s="35">
        <v>22</v>
      </c>
      <c r="C237" s="35">
        <v>42</v>
      </c>
      <c r="D237" s="35">
        <v>280</v>
      </c>
      <c r="E237" s="35">
        <v>8.5365853658536592E-2</v>
      </c>
      <c r="F237" s="35">
        <v>297.39999999999998</v>
      </c>
      <c r="G237" s="35">
        <v>0.2958450719289224</v>
      </c>
      <c r="H237" s="35">
        <f t="shared" si="23"/>
        <v>1.0621428571428571</v>
      </c>
      <c r="I237" s="35">
        <f t="shared" si="24"/>
        <v>6.3229839688404885E-2</v>
      </c>
      <c r="J237" s="35">
        <f t="shared" si="25"/>
        <v>0.52520825816088834</v>
      </c>
      <c r="K237" s="35">
        <f t="shared" si="26"/>
        <v>-2.3208503351407908E-2</v>
      </c>
      <c r="L237" s="35">
        <f t="shared" si="27"/>
        <v>0.49074197787096241</v>
      </c>
      <c r="M237" s="35">
        <f t="shared" si="28"/>
        <v>6.7104222047066786E-2</v>
      </c>
      <c r="N237" s="35">
        <v>22.5</v>
      </c>
      <c r="O237" s="35">
        <f t="shared" si="29"/>
        <v>8.0357142857142863E-2</v>
      </c>
    </row>
    <row r="238" spans="1:15" x14ac:dyDescent="0.25">
      <c r="A238" s="35">
        <f t="shared" si="30"/>
        <v>144</v>
      </c>
      <c r="B238" s="35">
        <v>23</v>
      </c>
      <c r="C238" s="35">
        <v>42</v>
      </c>
      <c r="D238" s="35">
        <v>280</v>
      </c>
      <c r="E238" s="35">
        <v>8.1300813008130079E-2</v>
      </c>
      <c r="F238" s="35">
        <v>293.5</v>
      </c>
      <c r="G238" s="35">
        <v>0.29584416316115353</v>
      </c>
      <c r="H238" s="35">
        <f t="shared" si="23"/>
        <v>1.0482142857142858</v>
      </c>
      <c r="I238" s="35">
        <f t="shared" si="24"/>
        <v>4.8812251760520085E-2</v>
      </c>
      <c r="J238" s="35">
        <f t="shared" si="25"/>
        <v>0.51946554083929675</v>
      </c>
      <c r="K238" s="35">
        <f t="shared" si="26"/>
        <v>-3.5542674397926709E-2</v>
      </c>
      <c r="L238" s="35">
        <f t="shared" si="27"/>
        <v>0.48582350930383483</v>
      </c>
      <c r="M238" s="35">
        <f t="shared" si="28"/>
        <v>5.8687691540213749E-2</v>
      </c>
      <c r="N238" s="35">
        <v>20.9</v>
      </c>
      <c r="O238" s="35">
        <f t="shared" si="29"/>
        <v>7.4642857142857136E-2</v>
      </c>
    </row>
    <row r="239" spans="1:15" x14ac:dyDescent="0.25">
      <c r="A239" s="35">
        <f t="shared" si="30"/>
        <v>145</v>
      </c>
      <c r="B239" s="35">
        <v>24</v>
      </c>
      <c r="C239" s="35">
        <v>42</v>
      </c>
      <c r="D239" s="35">
        <v>280</v>
      </c>
      <c r="E239" s="35">
        <v>7.7235772357723581E-2</v>
      </c>
      <c r="F239" s="35">
        <v>295.10000000000002</v>
      </c>
      <c r="G239" s="35">
        <v>0.30031565823082862</v>
      </c>
      <c r="H239" s="35">
        <f t="shared" si="23"/>
        <v>1.0539285714285715</v>
      </c>
      <c r="I239" s="35">
        <f t="shared" si="24"/>
        <v>5.1829650831371608E-2</v>
      </c>
      <c r="J239" s="35">
        <f t="shared" si="25"/>
        <v>0.5206677853253604</v>
      </c>
      <c r="K239" s="35">
        <f t="shared" si="26"/>
        <v>-3.1632048602153705E-2</v>
      </c>
      <c r="L239" s="35">
        <f t="shared" si="27"/>
        <v>0.48738274254154512</v>
      </c>
      <c r="M239" s="35">
        <f t="shared" si="28"/>
        <v>6.1363912635290174E-2</v>
      </c>
      <c r="N239" s="35">
        <v>22.95</v>
      </c>
      <c r="O239" s="35">
        <f t="shared" si="29"/>
        <v>8.1964285714285712E-2</v>
      </c>
    </row>
    <row r="240" spans="1:15" x14ac:dyDescent="0.25">
      <c r="A240" s="35">
        <f t="shared" si="30"/>
        <v>146</v>
      </c>
      <c r="B240" s="35">
        <v>25</v>
      </c>
      <c r="C240" s="35">
        <v>42</v>
      </c>
      <c r="D240" s="35">
        <v>280</v>
      </c>
      <c r="E240" s="35">
        <v>7.3170731707317069E-2</v>
      </c>
      <c r="F240" s="35">
        <v>293.89999999999998</v>
      </c>
      <c r="G240" s="35">
        <v>0.30084921901664174</v>
      </c>
      <c r="H240" s="35">
        <f t="shared" si="23"/>
        <v>1.0496428571428571</v>
      </c>
      <c r="I240" s="35">
        <f t="shared" si="24"/>
        <v>4.6539869552275084E-2</v>
      </c>
      <c r="J240" s="35">
        <f t="shared" si="25"/>
        <v>0.51856002140472324</v>
      </c>
      <c r="K240" s="35">
        <f t="shared" si="26"/>
        <v>-3.4840112067940215E-2</v>
      </c>
      <c r="L240" s="35">
        <f t="shared" si="27"/>
        <v>0.48610361761456455</v>
      </c>
      <c r="M240" s="35">
        <f t="shared" si="28"/>
        <v>5.8199204852750319E-2</v>
      </c>
      <c r="N240" s="35">
        <v>21.45</v>
      </c>
      <c r="O240" s="35">
        <f t="shared" si="29"/>
        <v>7.660714285714286E-2</v>
      </c>
    </row>
    <row r="241" spans="1:15" x14ac:dyDescent="0.25">
      <c r="A241" s="35">
        <f t="shared" si="30"/>
        <v>147</v>
      </c>
      <c r="B241" s="35">
        <v>26</v>
      </c>
      <c r="C241" s="35">
        <v>42</v>
      </c>
      <c r="D241" s="35">
        <v>280</v>
      </c>
      <c r="E241" s="35">
        <v>6.910569105691057E-2</v>
      </c>
      <c r="F241" s="35">
        <v>299.25</v>
      </c>
      <c r="G241" s="35">
        <v>0.29923705151498498</v>
      </c>
      <c r="H241" s="35">
        <f t="shared" si="23"/>
        <v>1.0687500000000001</v>
      </c>
      <c r="I241" s="35">
        <f t="shared" si="24"/>
        <v>6.1129248928511182E-2</v>
      </c>
      <c r="J241" s="35">
        <f t="shared" si="25"/>
        <v>0.52437186228715871</v>
      </c>
      <c r="K241" s="35">
        <f t="shared" si="26"/>
        <v>-1.753407144065447E-2</v>
      </c>
      <c r="L241" s="35">
        <f t="shared" si="27"/>
        <v>0.49300527597050758</v>
      </c>
      <c r="M241" s="35">
        <f t="shared" si="28"/>
        <v>6.7417151848893297E-2</v>
      </c>
      <c r="N241" s="35">
        <v>24.65</v>
      </c>
      <c r="O241" s="35">
        <f t="shared" si="29"/>
        <v>8.8035714285714287E-2</v>
      </c>
    </row>
    <row r="242" spans="1:15" x14ac:dyDescent="0.25">
      <c r="A242" s="35">
        <f t="shared" si="30"/>
        <v>148</v>
      </c>
      <c r="B242" s="35">
        <v>27</v>
      </c>
      <c r="C242" s="35">
        <v>42</v>
      </c>
      <c r="D242" s="35">
        <v>280</v>
      </c>
      <c r="E242" s="35">
        <v>6.5040650406504072E-2</v>
      </c>
      <c r="F242" s="35">
        <v>308.5</v>
      </c>
      <c r="G242" s="35">
        <v>0.29655504683834533</v>
      </c>
      <c r="H242" s="35">
        <f t="shared" si="23"/>
        <v>1.1017857142857144</v>
      </c>
      <c r="I242" s="35">
        <f t="shared" si="24"/>
        <v>8.5819084178395885E-2</v>
      </c>
      <c r="J242" s="35">
        <f t="shared" si="25"/>
        <v>0.53419488226706391</v>
      </c>
      <c r="K242" s="35">
        <f t="shared" si="26"/>
        <v>1.0188447376181256E-2</v>
      </c>
      <c r="L242" s="35">
        <f t="shared" si="27"/>
        <v>0.50406453211045532</v>
      </c>
      <c r="M242" s="35">
        <f t="shared" si="28"/>
        <v>8.4503757815934777E-2</v>
      </c>
      <c r="N242" s="35">
        <v>31.75</v>
      </c>
      <c r="O242" s="35">
        <f t="shared" si="29"/>
        <v>0.11339285714285714</v>
      </c>
    </row>
    <row r="243" spans="1:15" x14ac:dyDescent="0.25">
      <c r="A243" s="35">
        <f t="shared" si="30"/>
        <v>149</v>
      </c>
      <c r="B243" s="35">
        <v>28</v>
      </c>
      <c r="C243" s="35">
        <v>42</v>
      </c>
      <c r="D243" s="35">
        <v>280</v>
      </c>
      <c r="E243" s="35">
        <v>6.097560975609756E-2</v>
      </c>
      <c r="F243" s="35">
        <v>304.05</v>
      </c>
      <c r="G243" s="35">
        <v>0.29762638597484525</v>
      </c>
      <c r="H243" s="35">
        <f t="shared" si="23"/>
        <v>1.0858928571428572</v>
      </c>
      <c r="I243" s="35">
        <f t="shared" si="24"/>
        <v>7.0607787187207324E-2</v>
      </c>
      <c r="J243" s="35">
        <f t="shared" si="25"/>
        <v>0.5281450436974986</v>
      </c>
      <c r="K243" s="35">
        <f t="shared" si="26"/>
        <v>-2.8858103555949172E-3</v>
      </c>
      <c r="L243" s="35">
        <f t="shared" si="27"/>
        <v>0.49884872983387718</v>
      </c>
      <c r="M243" s="35">
        <f t="shared" si="28"/>
        <v>7.4660200652638786E-2</v>
      </c>
      <c r="N243" s="35">
        <v>28.55</v>
      </c>
      <c r="O243" s="35">
        <f t="shared" si="29"/>
        <v>0.10196428571428572</v>
      </c>
    </row>
    <row r="244" spans="1:15" x14ac:dyDescent="0.25">
      <c r="A244" s="35">
        <f t="shared" si="30"/>
        <v>150</v>
      </c>
      <c r="B244" s="35">
        <v>29</v>
      </c>
      <c r="C244" s="35">
        <v>42</v>
      </c>
      <c r="D244" s="35">
        <v>280</v>
      </c>
      <c r="E244" s="35">
        <v>5.6910569105691054E-2</v>
      </c>
      <c r="F244" s="35">
        <v>308.7</v>
      </c>
      <c r="G244" s="35">
        <v>0.29910688856984652</v>
      </c>
      <c r="H244" s="35">
        <f t="shared" si="23"/>
        <v>1.1025</v>
      </c>
      <c r="I244" s="35">
        <f t="shared" si="24"/>
        <v>7.9857784212228236E-2</v>
      </c>
      <c r="J244" s="35">
        <f t="shared" si="25"/>
        <v>0.53182481706644769</v>
      </c>
      <c r="K244" s="35">
        <f t="shared" si="26"/>
        <v>8.503035762973371E-3</v>
      </c>
      <c r="L244" s="35">
        <f t="shared" si="27"/>
        <v>0.50339217960088778</v>
      </c>
      <c r="M244" s="35">
        <f t="shared" si="28"/>
        <v>8.2944681214870863E-2</v>
      </c>
      <c r="N244" s="35">
        <v>32.4</v>
      </c>
      <c r="O244" s="35">
        <f t="shared" si="29"/>
        <v>0.11571428571428571</v>
      </c>
    </row>
    <row r="245" spans="1:15" x14ac:dyDescent="0.25">
      <c r="A245" s="35">
        <f t="shared" si="30"/>
        <v>150</v>
      </c>
      <c r="B245" s="35">
        <v>29</v>
      </c>
      <c r="C245" s="35">
        <v>60</v>
      </c>
      <c r="D245" s="35">
        <v>280</v>
      </c>
      <c r="E245" s="35">
        <v>5.2845528455284556E-2</v>
      </c>
      <c r="F245" s="35">
        <v>317.39999999999998</v>
      </c>
      <c r="G245" s="35">
        <v>0.29980870870253801</v>
      </c>
      <c r="H245" s="35">
        <f t="shared" si="23"/>
        <v>1.1335714285714285</v>
      </c>
      <c r="I245" s="35">
        <f t="shared" si="24"/>
        <v>9.7952323689704177E-2</v>
      </c>
      <c r="J245" s="35">
        <f t="shared" si="25"/>
        <v>0.53901492429101472</v>
      </c>
      <c r="K245" s="35">
        <f t="shared" si="26"/>
        <v>2.9031832100509372E-2</v>
      </c>
      <c r="L245" s="35">
        <f t="shared" si="27"/>
        <v>0.51158039852833803</v>
      </c>
      <c r="M245" s="35">
        <f t="shared" si="28"/>
        <v>9.9431519221547915E-2</v>
      </c>
      <c r="N245" s="35">
        <v>38.700000000000003</v>
      </c>
      <c r="O245" s="35">
        <f t="shared" si="29"/>
        <v>0.13821428571428573</v>
      </c>
    </row>
    <row r="246" spans="1:15" x14ac:dyDescent="0.25">
      <c r="A246" s="35">
        <f t="shared" si="30"/>
        <v>151</v>
      </c>
      <c r="B246" s="35">
        <v>30</v>
      </c>
      <c r="C246" s="35">
        <v>42</v>
      </c>
      <c r="D246" s="35">
        <v>280</v>
      </c>
      <c r="E246" s="35">
        <v>0.12601626016260162</v>
      </c>
      <c r="F246" s="35">
        <v>317.39999999999998</v>
      </c>
      <c r="G246" s="35">
        <v>0.29980870870253801</v>
      </c>
      <c r="H246" s="35">
        <f t="shared" si="23"/>
        <v>1.1335714285714285</v>
      </c>
      <c r="I246" s="35">
        <f t="shared" si="24"/>
        <v>0.15515365852124624</v>
      </c>
      <c r="J246" s="35">
        <f t="shared" si="25"/>
        <v>0.5616499095349714</v>
      </c>
      <c r="K246" s="35">
        <f t="shared" si="26"/>
        <v>4.8725257530148586E-2</v>
      </c>
      <c r="L246" s="35">
        <f t="shared" si="27"/>
        <v>0.51943087640997299</v>
      </c>
      <c r="M246" s="35">
        <f t="shared" si="28"/>
        <v>0.11723941389859815</v>
      </c>
      <c r="N246" s="35">
        <v>40.25</v>
      </c>
      <c r="O246" s="35">
        <f t="shared" si="29"/>
        <v>0.14374999999999999</v>
      </c>
    </row>
    <row r="247" spans="1:15" x14ac:dyDescent="0.25">
      <c r="A247" s="35">
        <f t="shared" si="30"/>
        <v>152</v>
      </c>
      <c r="B247" s="35">
        <v>31</v>
      </c>
      <c r="C247" s="35">
        <v>42</v>
      </c>
      <c r="D247" s="35">
        <v>280</v>
      </c>
      <c r="E247" s="35">
        <v>4.878048780487805E-2</v>
      </c>
      <c r="F247" s="35">
        <v>304.45</v>
      </c>
      <c r="G247" s="35">
        <v>0.29781426982202597</v>
      </c>
      <c r="H247" s="35">
        <f t="shared" si="23"/>
        <v>1.0873214285714285</v>
      </c>
      <c r="I247" s="35">
        <f t="shared" si="24"/>
        <v>6.3690143430419066E-2</v>
      </c>
      <c r="J247" s="35">
        <f t="shared" si="25"/>
        <v>0.52539152339184536</v>
      </c>
      <c r="K247" s="35">
        <f t="shared" si="26"/>
        <v>-2.0860251762058191E-3</v>
      </c>
      <c r="L247" s="35">
        <f t="shared" si="27"/>
        <v>0.49916779696278507</v>
      </c>
      <c r="M247" s="35">
        <f t="shared" si="28"/>
        <v>7.2101664810955313E-2</v>
      </c>
      <c r="N247" s="35">
        <v>26.25</v>
      </c>
      <c r="O247" s="35">
        <f t="shared" si="29"/>
        <v>9.375E-2</v>
      </c>
    </row>
    <row r="248" spans="1:15" x14ac:dyDescent="0.25">
      <c r="A248" s="35">
        <f t="shared" si="30"/>
        <v>152</v>
      </c>
      <c r="B248" s="35">
        <v>31</v>
      </c>
      <c r="C248" s="35">
        <v>60</v>
      </c>
      <c r="D248" s="35">
        <v>280</v>
      </c>
      <c r="E248" s="35">
        <v>4.4715447154471545E-2</v>
      </c>
      <c r="F248" s="35">
        <v>294.14999999999998</v>
      </c>
      <c r="G248" s="35">
        <v>0.29934060672099477</v>
      </c>
      <c r="H248" s="35">
        <f t="shared" si="23"/>
        <v>1.0505357142857141</v>
      </c>
      <c r="I248" s="35">
        <f t="shared" si="24"/>
        <v>3.6241901345761038E-2</v>
      </c>
      <c r="J248" s="35">
        <f t="shared" si="25"/>
        <v>0.51445526226111682</v>
      </c>
      <c r="K248" s="35">
        <f t="shared" si="26"/>
        <v>-2.7056745140269928E-2</v>
      </c>
      <c r="L248" s="35">
        <f t="shared" si="27"/>
        <v>0.48920723724796222</v>
      </c>
      <c r="M248" s="35">
        <f t="shared" si="28"/>
        <v>5.1246389159564476E-2</v>
      </c>
      <c r="N248" s="35">
        <v>18.899999999999999</v>
      </c>
      <c r="O248" s="35">
        <f t="shared" si="29"/>
        <v>6.7499999999999991E-2</v>
      </c>
    </row>
    <row r="249" spans="1:15" x14ac:dyDescent="0.25">
      <c r="A249" s="35">
        <f t="shared" si="30"/>
        <v>153</v>
      </c>
      <c r="B249" s="35">
        <v>32</v>
      </c>
      <c r="C249" s="35">
        <v>42</v>
      </c>
      <c r="D249" s="35">
        <v>280</v>
      </c>
      <c r="E249" s="35">
        <v>0.11788617886178862</v>
      </c>
      <c r="F249" s="35">
        <v>294.14999999999998</v>
      </c>
      <c r="G249" s="35">
        <v>0.29934060672099477</v>
      </c>
      <c r="H249" s="35">
        <f t="shared" si="23"/>
        <v>1.0505357142857141</v>
      </c>
      <c r="I249" s="35">
        <f t="shared" si="24"/>
        <v>6.2605694568811515E-2</v>
      </c>
      <c r="J249" s="35">
        <f t="shared" si="25"/>
        <v>0.52495975264731731</v>
      </c>
      <c r="K249" s="35">
        <f t="shared" si="26"/>
        <v>-4.0171575982583918E-2</v>
      </c>
      <c r="L249" s="35">
        <f t="shared" si="27"/>
        <v>0.48397816920567927</v>
      </c>
      <c r="M249" s="35">
        <f t="shared" si="28"/>
        <v>6.7510799512922048E-2</v>
      </c>
      <c r="N249" s="35">
        <v>24.4</v>
      </c>
      <c r="O249" s="35">
        <f t="shared" si="29"/>
        <v>8.7142857142857133E-2</v>
      </c>
    </row>
    <row r="250" spans="1:15" x14ac:dyDescent="0.25">
      <c r="A250" s="35">
        <f t="shared" si="30"/>
        <v>153</v>
      </c>
      <c r="B250" s="35">
        <v>32</v>
      </c>
      <c r="C250" s="35">
        <v>60</v>
      </c>
      <c r="D250" s="35">
        <v>280</v>
      </c>
      <c r="E250" s="35">
        <v>4.065040650406504E-2</v>
      </c>
      <c r="F250" s="35">
        <v>294.89999999999998</v>
      </c>
      <c r="G250" s="35">
        <v>0.30285457111583236</v>
      </c>
      <c r="H250" s="35">
        <f t="shared" si="23"/>
        <v>1.0532142857142857</v>
      </c>
      <c r="I250" s="35">
        <f t="shared" si="24"/>
        <v>3.5757011594962626E-2</v>
      </c>
      <c r="J250" s="35">
        <f t="shared" si="25"/>
        <v>0.51426194454677265</v>
      </c>
      <c r="K250" s="35">
        <f t="shared" si="26"/>
        <v>-2.530436338181849E-2</v>
      </c>
      <c r="L250" s="35">
        <f t="shared" si="27"/>
        <v>0.48990609678572872</v>
      </c>
      <c r="M250" s="35">
        <f t="shared" si="28"/>
        <v>5.172192981014001E-2</v>
      </c>
      <c r="N250" s="35">
        <v>18.850000000000001</v>
      </c>
      <c r="O250" s="35">
        <f t="shared" si="29"/>
        <v>6.7321428571428574E-2</v>
      </c>
    </row>
    <row r="251" spans="1:15" x14ac:dyDescent="0.25">
      <c r="A251" s="35">
        <f t="shared" si="30"/>
        <v>154</v>
      </c>
      <c r="B251" s="35">
        <v>33</v>
      </c>
      <c r="C251" s="35">
        <v>42</v>
      </c>
      <c r="D251" s="35">
        <v>280</v>
      </c>
      <c r="E251" s="35">
        <v>0.11382113821138211</v>
      </c>
      <c r="F251" s="35">
        <v>294.89999999999998</v>
      </c>
      <c r="G251" s="35">
        <v>0.30285457111583236</v>
      </c>
      <c r="H251" s="35">
        <f t="shared" si="23"/>
        <v>1.0532142857142857</v>
      </c>
      <c r="I251" s="35">
        <f t="shared" si="24"/>
        <v>6.3571042462198482E-2</v>
      </c>
      <c r="J251" s="35">
        <f t="shared" si="25"/>
        <v>0.52534410507213414</v>
      </c>
      <c r="K251" s="35">
        <f t="shared" si="26"/>
        <v>-3.8604180754363171E-2</v>
      </c>
      <c r="L251" s="35">
        <f t="shared" si="27"/>
        <v>0.48460298450959693</v>
      </c>
      <c r="M251" s="35">
        <f t="shared" si="28"/>
        <v>6.8696931868161504E-2</v>
      </c>
      <c r="N251" s="35">
        <v>22.9</v>
      </c>
      <c r="O251" s="35">
        <f t="shared" si="29"/>
        <v>8.1785714285714281E-2</v>
      </c>
    </row>
    <row r="252" spans="1:15" x14ac:dyDescent="0.25">
      <c r="A252" s="35">
        <f t="shared" si="30"/>
        <v>155</v>
      </c>
      <c r="B252" s="35">
        <v>34</v>
      </c>
      <c r="C252" s="35">
        <v>42</v>
      </c>
      <c r="D252" s="35">
        <v>280</v>
      </c>
      <c r="E252" s="35">
        <v>3.6585365853658534E-2</v>
      </c>
      <c r="F252" s="35">
        <v>292.7</v>
      </c>
      <c r="G252" s="35">
        <v>0.30022491206164492</v>
      </c>
      <c r="H252" s="35">
        <f t="shared" si="23"/>
        <v>1.0453571428571429</v>
      </c>
      <c r="I252" s="35">
        <f t="shared" si="24"/>
        <v>2.9311272939482082E-2</v>
      </c>
      <c r="J252" s="35">
        <f t="shared" si="25"/>
        <v>0.51169183186968104</v>
      </c>
      <c r="K252" s="35">
        <f t="shared" si="26"/>
        <v>-2.811365084411592E-2</v>
      </c>
      <c r="L252" s="35">
        <f t="shared" si="27"/>
        <v>0.48878575328908647</v>
      </c>
      <c r="M252" s="35">
        <f t="shared" si="28"/>
        <v>4.6114958097540848E-2</v>
      </c>
      <c r="N252" s="35">
        <v>16.850000000000001</v>
      </c>
      <c r="O252" s="35">
        <f t="shared" si="29"/>
        <v>6.0178571428571435E-2</v>
      </c>
    </row>
    <row r="253" spans="1:15" x14ac:dyDescent="0.25">
      <c r="A253" s="35">
        <f t="shared" si="30"/>
        <v>156</v>
      </c>
      <c r="B253" s="35">
        <v>35</v>
      </c>
      <c r="C253" s="35">
        <v>42</v>
      </c>
      <c r="D253" s="35">
        <v>280</v>
      </c>
      <c r="E253" s="35">
        <v>3.2520325203252036E-2</v>
      </c>
      <c r="F253" s="35">
        <v>302.10000000000002</v>
      </c>
      <c r="G253" s="35">
        <v>0.29999856970027117</v>
      </c>
      <c r="H253" s="35">
        <f t="shared" si="23"/>
        <v>1.0789285714285715</v>
      </c>
      <c r="I253" s="35">
        <f t="shared" si="24"/>
        <v>4.6545542096347703E-2</v>
      </c>
      <c r="J253" s="35">
        <f t="shared" si="25"/>
        <v>0.51856228197261711</v>
      </c>
      <c r="K253" s="35">
        <f t="shared" si="26"/>
        <v>-7.5543780521314455E-3</v>
      </c>
      <c r="L253" s="35">
        <f t="shared" si="27"/>
        <v>0.49698626785782168</v>
      </c>
      <c r="M253" s="35">
        <f t="shared" si="28"/>
        <v>6.2505394227634181E-2</v>
      </c>
      <c r="N253" s="35">
        <v>24.1</v>
      </c>
      <c r="O253" s="35">
        <f t="shared" si="29"/>
        <v>8.6071428571428577E-2</v>
      </c>
    </row>
    <row r="254" spans="1:15" x14ac:dyDescent="0.25">
      <c r="A254" s="35">
        <f t="shared" si="30"/>
        <v>157</v>
      </c>
      <c r="B254" s="35">
        <v>36</v>
      </c>
      <c r="C254" s="35">
        <v>42</v>
      </c>
      <c r="D254" s="35">
        <v>280</v>
      </c>
      <c r="E254" s="35">
        <v>2.8455284552845527E-2</v>
      </c>
      <c r="F254" s="35">
        <v>307.64999999999998</v>
      </c>
      <c r="G254" s="35">
        <v>0.29794295921243752</v>
      </c>
      <c r="H254" s="35">
        <f t="shared" si="23"/>
        <v>1.0987499999999999</v>
      </c>
      <c r="I254" s="35">
        <f t="shared" si="24"/>
        <v>5.4033274427195514E-2</v>
      </c>
      <c r="J254" s="35">
        <f t="shared" si="25"/>
        <v>0.52154567310211397</v>
      </c>
      <c r="K254" s="35">
        <f t="shared" si="26"/>
        <v>3.7741876133952565E-3</v>
      </c>
      <c r="L254" s="35">
        <f t="shared" si="27"/>
        <v>0.50150567943854341</v>
      </c>
      <c r="M254" s="35">
        <f t="shared" si="28"/>
        <v>7.1542628882404258E-2</v>
      </c>
      <c r="N254" s="35">
        <v>29</v>
      </c>
      <c r="O254" s="35">
        <f t="shared" si="29"/>
        <v>0.10357142857142858</v>
      </c>
    </row>
    <row r="255" spans="1:15" x14ac:dyDescent="0.25">
      <c r="A255" s="35">
        <f t="shared" si="30"/>
        <v>157</v>
      </c>
      <c r="B255" s="35">
        <v>36</v>
      </c>
      <c r="C255" s="35">
        <v>60</v>
      </c>
      <c r="D255" s="35">
        <v>280</v>
      </c>
      <c r="E255" s="35">
        <v>2.4390243902439025E-2</v>
      </c>
      <c r="F255" s="35">
        <v>307</v>
      </c>
      <c r="G255" s="35">
        <v>0.30058123195693348</v>
      </c>
      <c r="H255" s="35">
        <f t="shared" si="23"/>
        <v>1.0964285714285715</v>
      </c>
      <c r="I255" s="35">
        <f t="shared" si="24"/>
        <v>4.8403360700212353E-2</v>
      </c>
      <c r="J255" s="35">
        <f t="shared" si="25"/>
        <v>0.51930260950260299</v>
      </c>
      <c r="K255" s="35">
        <f t="shared" si="26"/>
        <v>1.4604589523863551E-3</v>
      </c>
      <c r="L255" s="35">
        <f t="shared" si="27"/>
        <v>0.50058263861777541</v>
      </c>
      <c r="M255" s="35">
        <f t="shared" si="28"/>
        <v>6.879557965829286E-2</v>
      </c>
      <c r="N255" s="35">
        <v>28.15</v>
      </c>
      <c r="O255" s="35">
        <f t="shared" si="29"/>
        <v>0.10053571428571428</v>
      </c>
    </row>
    <row r="256" spans="1:15" x14ac:dyDescent="0.25">
      <c r="A256" s="35">
        <f t="shared" si="30"/>
        <v>158</v>
      </c>
      <c r="B256" s="35">
        <v>37</v>
      </c>
      <c r="C256" s="35">
        <v>42</v>
      </c>
      <c r="D256" s="35">
        <v>280</v>
      </c>
      <c r="E256" s="35">
        <v>9.7560975609756101E-2</v>
      </c>
      <c r="F256" s="35">
        <v>307</v>
      </c>
      <c r="G256" s="35">
        <v>0.30058123195693348</v>
      </c>
      <c r="H256" s="35">
        <f t="shared" si="23"/>
        <v>1.0964285714285715</v>
      </c>
      <c r="I256" s="35">
        <f t="shared" si="24"/>
        <v>0.10024156786977782</v>
      </c>
      <c r="J256" s="35">
        <f t="shared" si="25"/>
        <v>0.53992372709919367</v>
      </c>
      <c r="K256" s="35">
        <f t="shared" si="26"/>
        <v>6.3557643741258274E-3</v>
      </c>
      <c r="L256" s="35">
        <f t="shared" si="27"/>
        <v>0.50253556606208494</v>
      </c>
      <c r="M256" s="35">
        <f t="shared" si="28"/>
        <v>8.9452234721673851E-2</v>
      </c>
      <c r="N256" s="35">
        <v>31</v>
      </c>
      <c r="O256" s="35">
        <f t="shared" si="29"/>
        <v>0.11071428571428571</v>
      </c>
    </row>
    <row r="257" spans="1:15" x14ac:dyDescent="0.25">
      <c r="A257" s="35">
        <f t="shared" si="30"/>
        <v>158</v>
      </c>
      <c r="B257" s="35">
        <v>37</v>
      </c>
      <c r="C257" s="35">
        <v>60</v>
      </c>
      <c r="D257" s="35">
        <v>280</v>
      </c>
      <c r="E257" s="35">
        <v>2.032520325203252E-2</v>
      </c>
      <c r="F257" s="35">
        <v>302.45</v>
      </c>
      <c r="G257" s="35">
        <v>0.30152056668397736</v>
      </c>
      <c r="H257" s="35">
        <f t="shared" si="23"/>
        <v>1.0801785714285714</v>
      </c>
      <c r="I257" s="35">
        <f t="shared" si="24"/>
        <v>3.6904139983528976E-2</v>
      </c>
      <c r="J257" s="35">
        <f t="shared" si="25"/>
        <v>0.51471928061595129</v>
      </c>
      <c r="K257" s="35">
        <f t="shared" si="26"/>
        <v>-6.082588005464705E-3</v>
      </c>
      <c r="L257" s="35">
        <f t="shared" si="27"/>
        <v>0.49757341343345857</v>
      </c>
      <c r="M257" s="35">
        <f t="shared" si="28"/>
        <v>5.8415323789021645E-2</v>
      </c>
      <c r="N257" s="35">
        <v>23.65</v>
      </c>
      <c r="O257" s="35">
        <f t="shared" si="29"/>
        <v>8.4464285714285714E-2</v>
      </c>
    </row>
    <row r="258" spans="1:15" x14ac:dyDescent="0.25">
      <c r="A258" s="35">
        <f t="shared" si="30"/>
        <v>159</v>
      </c>
      <c r="B258" s="35">
        <v>38</v>
      </c>
      <c r="C258" s="35">
        <v>42</v>
      </c>
      <c r="D258" s="35">
        <v>280</v>
      </c>
      <c r="E258" s="35">
        <v>9.3495934959349589E-2</v>
      </c>
      <c r="F258" s="35">
        <v>302.45</v>
      </c>
      <c r="G258" s="35">
        <v>0.30152056668397736</v>
      </c>
      <c r="H258" s="35">
        <f t="shared" si="23"/>
        <v>1.0801785714285714</v>
      </c>
      <c r="I258" s="35">
        <f t="shared" si="24"/>
        <v>8.2523596262127213E-2</v>
      </c>
      <c r="J258" s="35">
        <f t="shared" si="25"/>
        <v>0.53288482238849322</v>
      </c>
      <c r="K258" s="35">
        <f t="shared" si="26"/>
        <v>-9.6726639804594616E-3</v>
      </c>
      <c r="L258" s="35">
        <f t="shared" si="27"/>
        <v>0.49614122554560441</v>
      </c>
      <c r="M258" s="35">
        <f t="shared" si="28"/>
        <v>7.9469540637966241E-2</v>
      </c>
      <c r="N258" s="35">
        <v>28.55</v>
      </c>
      <c r="O258" s="35">
        <f t="shared" si="29"/>
        <v>0.10196428571428572</v>
      </c>
    </row>
    <row r="259" spans="1:15" x14ac:dyDescent="0.25">
      <c r="A259" s="35">
        <f t="shared" si="30"/>
        <v>159</v>
      </c>
      <c r="B259" s="35">
        <v>38</v>
      </c>
      <c r="C259" s="35">
        <v>60</v>
      </c>
      <c r="D259" s="35">
        <v>280</v>
      </c>
      <c r="E259" s="35">
        <v>1.6260162601626018E-2</v>
      </c>
      <c r="F259" s="35">
        <v>300.45</v>
      </c>
      <c r="G259" s="35">
        <v>0.3010426211845062</v>
      </c>
      <c r="H259" s="35">
        <f t="shared" ref="H259:H322" si="31">F259/D259</f>
        <v>1.0730357142857143</v>
      </c>
      <c r="I259" s="35">
        <f t="shared" ref="I259:I322" si="32">(LN(H259)+(G259^2/2)*E259)/G259*(E259^0.5)</f>
        <v>3.0170920270185256E-2</v>
      </c>
      <c r="J259" s="35">
        <f t="shared" ref="J259:J322" si="33">NORMSDIST(I259)</f>
        <v>0.51203462988400328</v>
      </c>
      <c r="K259" s="35">
        <f t="shared" ref="K259:K322" si="34">I259-(G259*E259^0.5)</f>
        <v>-8.2166327111725772E-3</v>
      </c>
      <c r="L259" s="35">
        <f t="shared" ref="L259:L322" si="35">NORMSDIST(K259)</f>
        <v>0.49672207469281621</v>
      </c>
      <c r="M259" s="35">
        <f t="shared" ref="M259:M322" si="36">(H259*J259)-L259</f>
        <v>5.270937012378657E-2</v>
      </c>
      <c r="N259" s="35">
        <v>21.4</v>
      </c>
      <c r="O259" s="35">
        <f t="shared" ref="O259:O322" si="37">N259/D259</f>
        <v>7.6428571428571429E-2</v>
      </c>
    </row>
    <row r="260" spans="1:15" x14ac:dyDescent="0.25">
      <c r="A260" s="35">
        <f t="shared" si="30"/>
        <v>160</v>
      </c>
      <c r="B260" s="35">
        <v>39</v>
      </c>
      <c r="C260" s="35">
        <v>42</v>
      </c>
      <c r="D260" s="35">
        <v>280</v>
      </c>
      <c r="E260" s="35">
        <v>8.943089430894309E-2</v>
      </c>
      <c r="F260" s="35">
        <v>300.45</v>
      </c>
      <c r="G260" s="35">
        <v>0.3010426211845062</v>
      </c>
      <c r="H260" s="35">
        <f t="shared" si="31"/>
        <v>1.0730357142857143</v>
      </c>
      <c r="I260" s="35">
        <f t="shared" si="32"/>
        <v>7.4050743074353692E-2</v>
      </c>
      <c r="J260" s="35">
        <f t="shared" si="33"/>
        <v>0.52951499553773729</v>
      </c>
      <c r="K260" s="35">
        <f t="shared" si="34"/>
        <v>-1.5976048668055146E-2</v>
      </c>
      <c r="L260" s="35">
        <f t="shared" si="35"/>
        <v>0.49362674982554339</v>
      </c>
      <c r="M260" s="35">
        <f t="shared" si="36"/>
        <v>7.4561751636289364E-2</v>
      </c>
      <c r="N260" s="35">
        <v>29.8</v>
      </c>
      <c r="O260" s="35">
        <f t="shared" si="37"/>
        <v>0.10642857142857143</v>
      </c>
    </row>
    <row r="261" spans="1:15" x14ac:dyDescent="0.25">
      <c r="A261" s="35">
        <f t="shared" ref="A261:A282" si="38">$A$195+B261</f>
        <v>160</v>
      </c>
      <c r="B261" s="35">
        <v>39</v>
      </c>
      <c r="C261" s="35">
        <v>60</v>
      </c>
      <c r="D261" s="35">
        <v>280</v>
      </c>
      <c r="E261" s="35">
        <v>1.2195121951219513E-2</v>
      </c>
      <c r="F261" s="35">
        <v>308</v>
      </c>
      <c r="G261" s="35">
        <v>0.30182693435592306</v>
      </c>
      <c r="H261" s="35">
        <f t="shared" si="31"/>
        <v>1.1000000000000001</v>
      </c>
      <c r="I261" s="35">
        <f t="shared" si="32"/>
        <v>3.5075039466026817E-2</v>
      </c>
      <c r="J261" s="35">
        <f t="shared" si="33"/>
        <v>0.5139900476086986</v>
      </c>
      <c r="K261" s="35">
        <f t="shared" si="34"/>
        <v>1.7438304946097022E-3</v>
      </c>
      <c r="L261" s="35">
        <f t="shared" si="35"/>
        <v>0.500695687361562</v>
      </c>
      <c r="M261" s="35">
        <f t="shared" si="36"/>
        <v>6.4693365008006487E-2</v>
      </c>
      <c r="N261" s="35">
        <v>28</v>
      </c>
      <c r="O261" s="35">
        <f t="shared" si="37"/>
        <v>0.1</v>
      </c>
    </row>
    <row r="262" spans="1:15" x14ac:dyDescent="0.25">
      <c r="A262" s="35">
        <f t="shared" si="38"/>
        <v>161</v>
      </c>
      <c r="B262" s="35">
        <v>40</v>
      </c>
      <c r="C262" s="35">
        <v>42</v>
      </c>
      <c r="D262" s="35">
        <v>280</v>
      </c>
      <c r="E262" s="35">
        <v>8.5365853658536592E-2</v>
      </c>
      <c r="F262" s="35">
        <v>308</v>
      </c>
      <c r="G262" s="35">
        <v>0.30182693435592306</v>
      </c>
      <c r="H262" s="35">
        <f t="shared" si="31"/>
        <v>1.1000000000000001</v>
      </c>
      <c r="I262" s="35">
        <f t="shared" si="32"/>
        <v>9.6026152012717886E-2</v>
      </c>
      <c r="J262" s="35">
        <f t="shared" si="33"/>
        <v>0.53825009888338227</v>
      </c>
      <c r="K262" s="35">
        <f t="shared" si="34"/>
        <v>7.8400621772232032E-3</v>
      </c>
      <c r="L262" s="35">
        <f t="shared" si="35"/>
        <v>0.50312770024193409</v>
      </c>
      <c r="M262" s="35">
        <f t="shared" si="36"/>
        <v>8.8947408529786443E-2</v>
      </c>
      <c r="N262" s="35">
        <v>31.5</v>
      </c>
      <c r="O262" s="35">
        <f t="shared" si="37"/>
        <v>0.1125</v>
      </c>
    </row>
    <row r="263" spans="1:15" x14ac:dyDescent="0.25">
      <c r="A263" s="35">
        <f t="shared" si="38"/>
        <v>161</v>
      </c>
      <c r="B263" s="35">
        <v>40</v>
      </c>
      <c r="C263" s="35">
        <v>60</v>
      </c>
      <c r="D263" s="35">
        <v>280</v>
      </c>
      <c r="E263" s="35">
        <v>8.130081300813009E-3</v>
      </c>
      <c r="F263" s="35">
        <v>305.35000000000002</v>
      </c>
      <c r="G263" s="35">
        <v>0.30154769177742285</v>
      </c>
      <c r="H263" s="35">
        <f t="shared" si="31"/>
        <v>1.0905357142857144</v>
      </c>
      <c r="I263" s="35">
        <f t="shared" si="32"/>
        <v>2.6025783065304727E-2</v>
      </c>
      <c r="J263" s="35">
        <f t="shared" si="33"/>
        <v>0.51038161324936282</v>
      </c>
      <c r="K263" s="35">
        <f t="shared" si="34"/>
        <v>-1.1638566426709074E-3</v>
      </c>
      <c r="L263" s="35">
        <f t="shared" si="35"/>
        <v>0.49953568848173568</v>
      </c>
      <c r="M263" s="35">
        <f t="shared" si="36"/>
        <v>5.7053688681453441E-2</v>
      </c>
      <c r="N263" s="35">
        <v>24.95</v>
      </c>
      <c r="O263" s="35">
        <f t="shared" si="37"/>
        <v>8.9107142857142857E-2</v>
      </c>
    </row>
    <row r="264" spans="1:15" x14ac:dyDescent="0.25">
      <c r="A264" s="35">
        <f t="shared" si="38"/>
        <v>162</v>
      </c>
      <c r="B264" s="35">
        <v>41</v>
      </c>
      <c r="C264" s="35">
        <v>42</v>
      </c>
      <c r="D264" s="35">
        <v>280</v>
      </c>
      <c r="E264" s="35">
        <v>8.1300813008130079E-2</v>
      </c>
      <c r="F264" s="35">
        <v>305.35000000000002</v>
      </c>
      <c r="G264" s="35">
        <v>0.30154769177742285</v>
      </c>
      <c r="H264" s="35">
        <f t="shared" si="31"/>
        <v>1.0905357142857144</v>
      </c>
      <c r="I264" s="35">
        <f t="shared" si="32"/>
        <v>8.5446405677139167E-2</v>
      </c>
      <c r="J264" s="35">
        <f t="shared" si="33"/>
        <v>0.53404674918118766</v>
      </c>
      <c r="K264" s="35">
        <f t="shared" si="34"/>
        <v>-5.3478455941927128E-4</v>
      </c>
      <c r="L264" s="35">
        <f t="shared" si="35"/>
        <v>0.49978665183851118</v>
      </c>
      <c r="M264" s="35">
        <f t="shared" si="36"/>
        <v>8.2610401241759057E-2</v>
      </c>
      <c r="N264" s="35">
        <v>29</v>
      </c>
      <c r="O264" s="35">
        <f t="shared" si="37"/>
        <v>0.10357142857142858</v>
      </c>
    </row>
    <row r="265" spans="1:15" x14ac:dyDescent="0.25">
      <c r="A265" s="35">
        <f t="shared" si="38"/>
        <v>162</v>
      </c>
      <c r="B265" s="35">
        <v>41</v>
      </c>
      <c r="C265" s="35">
        <v>60</v>
      </c>
      <c r="D265" s="35">
        <v>280</v>
      </c>
      <c r="E265" s="35">
        <v>4.0650406504065045E-3</v>
      </c>
      <c r="F265" s="35">
        <v>309.7</v>
      </c>
      <c r="G265" s="35">
        <v>0.30329510585659686</v>
      </c>
      <c r="H265" s="35">
        <f t="shared" si="31"/>
        <v>1.1060714285714286</v>
      </c>
      <c r="I265" s="35">
        <f t="shared" si="32"/>
        <v>2.1232183435303378E-2</v>
      </c>
      <c r="J265" s="35">
        <f t="shared" si="33"/>
        <v>0.50846977930212511</v>
      </c>
      <c r="K265" s="35">
        <f t="shared" si="34"/>
        <v>1.8947937672787497E-3</v>
      </c>
      <c r="L265" s="35">
        <f t="shared" si="35"/>
        <v>0.50075591289409005</v>
      </c>
      <c r="M265" s="35">
        <f t="shared" si="36"/>
        <v>6.1647982284010472E-2</v>
      </c>
      <c r="N265" s="35">
        <v>29.2</v>
      </c>
      <c r="O265" s="35">
        <f t="shared" si="37"/>
        <v>0.10428571428571429</v>
      </c>
    </row>
    <row r="266" spans="1:15" x14ac:dyDescent="0.25">
      <c r="A266" s="35">
        <f t="shared" si="38"/>
        <v>163</v>
      </c>
      <c r="B266" s="35">
        <v>42</v>
      </c>
      <c r="C266" s="35">
        <v>60</v>
      </c>
      <c r="D266" s="35">
        <v>280</v>
      </c>
      <c r="E266" s="35">
        <v>7.7235772357723581E-2</v>
      </c>
      <c r="F266" s="35">
        <v>309.7</v>
      </c>
      <c r="G266" s="35">
        <v>0.30329510585659686</v>
      </c>
      <c r="H266" s="35">
        <f t="shared" si="31"/>
        <v>1.1060714285714286</v>
      </c>
      <c r="I266" s="35">
        <f t="shared" si="32"/>
        <v>9.5632712459649119E-2</v>
      </c>
      <c r="J266" s="35">
        <f t="shared" si="33"/>
        <v>0.5380938582621233</v>
      </c>
      <c r="K266" s="35">
        <f t="shared" si="34"/>
        <v>1.1342985064862227E-2</v>
      </c>
      <c r="L266" s="35">
        <f t="shared" si="35"/>
        <v>0.5045250992924184</v>
      </c>
      <c r="M266" s="35">
        <f t="shared" si="36"/>
        <v>9.0645143221080193E-2</v>
      </c>
      <c r="N266" s="35">
        <v>33.6</v>
      </c>
      <c r="O266" s="35">
        <f t="shared" si="37"/>
        <v>0.12000000000000001</v>
      </c>
    </row>
    <row r="267" spans="1:15" x14ac:dyDescent="0.25">
      <c r="A267" s="35">
        <f t="shared" si="38"/>
        <v>164</v>
      </c>
      <c r="B267" s="35">
        <v>43</v>
      </c>
      <c r="C267" s="35">
        <v>60</v>
      </c>
      <c r="D267" s="35">
        <v>280</v>
      </c>
      <c r="E267" s="35">
        <v>7.3170731707317069E-2</v>
      </c>
      <c r="F267" s="35">
        <v>308.60000000000002</v>
      </c>
      <c r="G267" s="35">
        <v>0.3013350557104244</v>
      </c>
      <c r="H267" s="35">
        <f t="shared" si="31"/>
        <v>1.1021428571428573</v>
      </c>
      <c r="I267" s="35">
        <f t="shared" si="32"/>
        <v>9.0286688534813322E-2</v>
      </c>
      <c r="J267" s="35">
        <f t="shared" si="33"/>
        <v>0.53597030102132748</v>
      </c>
      <c r="K267" s="35">
        <f t="shared" si="34"/>
        <v>8.7752876563407106E-3</v>
      </c>
      <c r="L267" s="35">
        <f t="shared" si="35"/>
        <v>0.50350078833864753</v>
      </c>
      <c r="M267" s="35">
        <f t="shared" si="36"/>
        <v>8.7215050572715613E-2</v>
      </c>
      <c r="N267" s="35">
        <v>32</v>
      </c>
      <c r="O267" s="35">
        <f t="shared" si="37"/>
        <v>0.11428571428571428</v>
      </c>
    </row>
    <row r="268" spans="1:15" x14ac:dyDescent="0.25">
      <c r="A268" s="35">
        <f t="shared" si="38"/>
        <v>166</v>
      </c>
      <c r="B268" s="35">
        <v>45</v>
      </c>
      <c r="C268" s="35">
        <v>60</v>
      </c>
      <c r="D268" s="35">
        <v>280</v>
      </c>
      <c r="E268" s="35">
        <v>6.910569105691057E-2</v>
      </c>
      <c r="F268" s="35">
        <v>309.60000000000002</v>
      </c>
      <c r="G268" s="35">
        <v>0.30189296813546784</v>
      </c>
      <c r="H268" s="35">
        <f t="shared" si="31"/>
        <v>1.1057142857142859</v>
      </c>
      <c r="I268" s="35">
        <f t="shared" si="32"/>
        <v>9.0247273901091052E-2</v>
      </c>
      <c r="J268" s="35">
        <f t="shared" si="33"/>
        <v>0.53595464078840138</v>
      </c>
      <c r="K268" s="35">
        <f t="shared" si="34"/>
        <v>1.0885767197936699E-2</v>
      </c>
      <c r="L268" s="35">
        <f t="shared" si="35"/>
        <v>0.50434270702128337</v>
      </c>
      <c r="M268" s="35">
        <f t="shared" si="36"/>
        <v>8.826999579332051E-2</v>
      </c>
      <c r="N268" s="35">
        <v>31.6</v>
      </c>
      <c r="O268" s="35">
        <f t="shared" si="37"/>
        <v>0.11285714285714286</v>
      </c>
    </row>
    <row r="269" spans="1:15" x14ac:dyDescent="0.25">
      <c r="A269" s="35">
        <f t="shared" si="38"/>
        <v>167</v>
      </c>
      <c r="B269" s="35">
        <v>46</v>
      </c>
      <c r="C269" s="35">
        <v>60</v>
      </c>
      <c r="D269" s="35">
        <v>280</v>
      </c>
      <c r="E269" s="35">
        <v>6.097560975609756E-2</v>
      </c>
      <c r="F269" s="35">
        <v>296.39999999999998</v>
      </c>
      <c r="G269" s="35">
        <v>0.30014213237534787</v>
      </c>
      <c r="H269" s="35">
        <f t="shared" si="31"/>
        <v>1.0585714285714285</v>
      </c>
      <c r="I269" s="35">
        <f t="shared" si="32"/>
        <v>4.9088957624323602E-2</v>
      </c>
      <c r="J269" s="35">
        <f t="shared" si="33"/>
        <v>0.51957579833069933</v>
      </c>
      <c r="K269" s="35">
        <f t="shared" si="34"/>
        <v>-2.5025859212838918E-2</v>
      </c>
      <c r="L269" s="35">
        <f t="shared" si="35"/>
        <v>0.49001716869810785</v>
      </c>
      <c r="M269" s="35">
        <f t="shared" si="36"/>
        <v>5.9990926391961019E-2</v>
      </c>
      <c r="N269" s="35">
        <v>21.7</v>
      </c>
      <c r="O269" s="35">
        <f t="shared" si="37"/>
        <v>7.7499999999999999E-2</v>
      </c>
    </row>
    <row r="270" spans="1:15" x14ac:dyDescent="0.25">
      <c r="A270" s="35">
        <f t="shared" si="38"/>
        <v>168</v>
      </c>
      <c r="B270" s="35">
        <v>47</v>
      </c>
      <c r="C270" s="35">
        <v>60</v>
      </c>
      <c r="D270" s="35">
        <v>280</v>
      </c>
      <c r="E270" s="35">
        <v>5.6910569105691054E-2</v>
      </c>
      <c r="F270" s="35">
        <v>296.55</v>
      </c>
      <c r="G270" s="35">
        <v>0.29799521611252094</v>
      </c>
      <c r="H270" s="35">
        <f t="shared" si="31"/>
        <v>1.0591071428571428</v>
      </c>
      <c r="I270" s="35">
        <f t="shared" si="32"/>
        <v>4.7995309330417554E-2</v>
      </c>
      <c r="J270" s="35">
        <f t="shared" si="33"/>
        <v>0.51914000954363493</v>
      </c>
      <c r="K270" s="35">
        <f t="shared" si="34"/>
        <v>-2.3094239246879478E-2</v>
      </c>
      <c r="L270" s="35">
        <f t="shared" si="35"/>
        <v>0.49078755043860056</v>
      </c>
      <c r="M270" s="35">
        <f t="shared" si="36"/>
        <v>5.9037341811988497E-2</v>
      </c>
      <c r="N270" s="35">
        <v>21.45</v>
      </c>
      <c r="O270" s="35">
        <f t="shared" si="37"/>
        <v>7.660714285714286E-2</v>
      </c>
    </row>
    <row r="271" spans="1:15" x14ac:dyDescent="0.25">
      <c r="A271" s="35">
        <f t="shared" si="38"/>
        <v>169</v>
      </c>
      <c r="B271" s="35">
        <v>48</v>
      </c>
      <c r="C271" s="35">
        <v>60</v>
      </c>
      <c r="D271" s="35">
        <v>280</v>
      </c>
      <c r="E271" s="35">
        <v>5.2845528455284556E-2</v>
      </c>
      <c r="F271" s="35">
        <v>296.45</v>
      </c>
      <c r="G271" s="35">
        <v>0.29640345240957555</v>
      </c>
      <c r="H271" s="35">
        <f t="shared" si="31"/>
        <v>1.0587499999999999</v>
      </c>
      <c r="I271" s="35">
        <f t="shared" si="32"/>
        <v>4.6076862174413362E-2</v>
      </c>
      <c r="J271" s="35">
        <f t="shared" si="33"/>
        <v>0.5183755061365517</v>
      </c>
      <c r="K271" s="35">
        <f t="shared" si="34"/>
        <v>-2.2060823809454531E-2</v>
      </c>
      <c r="L271" s="35">
        <f t="shared" si="35"/>
        <v>0.49119971846780314</v>
      </c>
      <c r="M271" s="35">
        <f t="shared" si="36"/>
        <v>5.7630348654270913E-2</v>
      </c>
      <c r="N271" s="35">
        <v>19.600000000000001</v>
      </c>
      <c r="O271" s="35">
        <f t="shared" si="37"/>
        <v>7.0000000000000007E-2</v>
      </c>
    </row>
    <row r="272" spans="1:15" x14ac:dyDescent="0.25">
      <c r="A272" s="35">
        <f t="shared" si="38"/>
        <v>170</v>
      </c>
      <c r="B272" s="35">
        <v>49</v>
      </c>
      <c r="C272" s="35">
        <v>60</v>
      </c>
      <c r="D272" s="35">
        <v>280</v>
      </c>
      <c r="E272" s="35">
        <v>4.878048780487805E-2</v>
      </c>
      <c r="F272" s="35">
        <v>291.64999999999998</v>
      </c>
      <c r="G272" s="35">
        <v>0.29126950100276183</v>
      </c>
      <c r="H272" s="35">
        <f t="shared" si="31"/>
        <v>1.0416071428571427</v>
      </c>
      <c r="I272" s="35">
        <f t="shared" si="32"/>
        <v>3.2480101361713892E-2</v>
      </c>
      <c r="J272" s="35">
        <f t="shared" si="33"/>
        <v>0.51295540776522008</v>
      </c>
      <c r="K272" s="35">
        <f t="shared" si="34"/>
        <v>-3.1850569627874178E-2</v>
      </c>
      <c r="L272" s="35">
        <f t="shared" si="35"/>
        <v>0.48729560917036163</v>
      </c>
      <c r="M272" s="35">
        <f t="shared" si="36"/>
        <v>4.7002407525089884E-2</v>
      </c>
      <c r="N272" s="35">
        <v>17.3</v>
      </c>
      <c r="O272" s="35">
        <f t="shared" si="37"/>
        <v>6.1785714285714291E-2</v>
      </c>
    </row>
    <row r="273" spans="1:15" x14ac:dyDescent="0.25">
      <c r="A273" s="35">
        <f t="shared" si="38"/>
        <v>171</v>
      </c>
      <c r="B273" s="35">
        <v>50</v>
      </c>
      <c r="C273" s="35">
        <v>60</v>
      </c>
      <c r="D273" s="35">
        <v>280</v>
      </c>
      <c r="E273" s="35">
        <v>4.4715447154471545E-2</v>
      </c>
      <c r="F273" s="35">
        <v>284.85000000000002</v>
      </c>
      <c r="G273" s="35">
        <v>0.29049649432237057</v>
      </c>
      <c r="H273" s="35">
        <f t="shared" si="31"/>
        <v>1.0173214285714287</v>
      </c>
      <c r="I273" s="35">
        <f t="shared" si="32"/>
        <v>1.3874182306457679E-2</v>
      </c>
      <c r="J273" s="35">
        <f t="shared" si="33"/>
        <v>0.50553482035850483</v>
      </c>
      <c r="K273" s="35">
        <f t="shared" si="34"/>
        <v>-4.7554285755284101E-2</v>
      </c>
      <c r="L273" s="35">
        <f t="shared" si="35"/>
        <v>0.48103573273139949</v>
      </c>
      <c r="M273" s="35">
        <f t="shared" si="36"/>
        <v>3.325567290831527E-2</v>
      </c>
      <c r="N273" s="35">
        <v>12.55</v>
      </c>
      <c r="O273" s="35">
        <f t="shared" si="37"/>
        <v>4.4821428571428575E-2</v>
      </c>
    </row>
    <row r="274" spans="1:15" x14ac:dyDescent="0.25">
      <c r="A274" s="35">
        <f t="shared" si="38"/>
        <v>172</v>
      </c>
      <c r="B274" s="35">
        <v>51</v>
      </c>
      <c r="C274" s="35">
        <v>60</v>
      </c>
      <c r="D274" s="35">
        <v>280</v>
      </c>
      <c r="E274" s="35">
        <v>4.065040650406504E-2</v>
      </c>
      <c r="F274" s="35">
        <v>282.60000000000002</v>
      </c>
      <c r="G274" s="35">
        <v>0.29151798690682251</v>
      </c>
      <c r="H274" s="35">
        <f t="shared" si="31"/>
        <v>1.0092857142857143</v>
      </c>
      <c r="I274" s="35">
        <f t="shared" si="32"/>
        <v>7.5871730859256607E-3</v>
      </c>
      <c r="J274" s="35">
        <f t="shared" si="33"/>
        <v>0.50302681509280456</v>
      </c>
      <c r="K274" s="35">
        <f t="shared" si="34"/>
        <v>-5.1188525908512597E-2</v>
      </c>
      <c r="L274" s="35">
        <f t="shared" si="35"/>
        <v>0.47958764742882998</v>
      </c>
      <c r="M274" s="35">
        <f t="shared" si="36"/>
        <v>2.8110130946979228E-2</v>
      </c>
      <c r="N274" s="35">
        <v>10.4</v>
      </c>
      <c r="O274" s="35">
        <f t="shared" si="37"/>
        <v>3.7142857142857144E-2</v>
      </c>
    </row>
    <row r="275" spans="1:15" x14ac:dyDescent="0.25">
      <c r="A275" s="35">
        <f t="shared" si="38"/>
        <v>173</v>
      </c>
      <c r="B275" s="35">
        <v>52</v>
      </c>
      <c r="C275" s="35">
        <v>60</v>
      </c>
      <c r="D275" s="35">
        <v>280</v>
      </c>
      <c r="E275" s="35">
        <v>3.6585365853658534E-2</v>
      </c>
      <c r="F275" s="35">
        <v>285.3</v>
      </c>
      <c r="G275" s="35">
        <v>0.29344041584480957</v>
      </c>
      <c r="H275" s="35">
        <f t="shared" si="31"/>
        <v>1.0189285714285714</v>
      </c>
      <c r="I275" s="35">
        <f t="shared" si="32"/>
        <v>1.324959285823012E-2</v>
      </c>
      <c r="J275" s="35">
        <f t="shared" si="33"/>
        <v>0.5052856681374529</v>
      </c>
      <c r="K275" s="35">
        <f t="shared" si="34"/>
        <v>-4.2877639886051727E-2</v>
      </c>
      <c r="L275" s="35">
        <f t="shared" si="35"/>
        <v>0.48289953657031487</v>
      </c>
      <c r="M275" s="35">
        <f t="shared" si="36"/>
        <v>3.1950467428311258E-2</v>
      </c>
      <c r="N275" s="35">
        <v>11.5</v>
      </c>
      <c r="O275" s="35">
        <f t="shared" si="37"/>
        <v>4.1071428571428571E-2</v>
      </c>
    </row>
    <row r="276" spans="1:15" x14ac:dyDescent="0.25">
      <c r="A276" s="35">
        <f t="shared" si="38"/>
        <v>174</v>
      </c>
      <c r="B276" s="35">
        <v>53</v>
      </c>
      <c r="C276" s="35">
        <v>60</v>
      </c>
      <c r="D276" s="35">
        <v>280</v>
      </c>
      <c r="E276" s="35">
        <v>3.2520325203252036E-2</v>
      </c>
      <c r="F276" s="35">
        <v>290.64999999999998</v>
      </c>
      <c r="G276" s="35">
        <v>0.29346427679405279</v>
      </c>
      <c r="H276" s="35">
        <f t="shared" si="31"/>
        <v>1.0380357142857142</v>
      </c>
      <c r="I276" s="35">
        <f t="shared" si="32"/>
        <v>2.3799932004953641E-2</v>
      </c>
      <c r="J276" s="35">
        <f t="shared" si="33"/>
        <v>0.50949390285639395</v>
      </c>
      <c r="K276" s="35">
        <f t="shared" si="34"/>
        <v>-2.9121633444013525E-2</v>
      </c>
      <c r="L276" s="35">
        <f t="shared" si="35"/>
        <v>0.48838379106018404</v>
      </c>
      <c r="M276" s="35">
        <f t="shared" si="36"/>
        <v>4.0489076315569084E-2</v>
      </c>
      <c r="N276" s="35">
        <v>14.05</v>
      </c>
      <c r="O276" s="35">
        <f t="shared" si="37"/>
        <v>5.0178571428571433E-2</v>
      </c>
    </row>
    <row r="277" spans="1:15" x14ac:dyDescent="0.25">
      <c r="A277" s="35">
        <f t="shared" si="38"/>
        <v>175</v>
      </c>
      <c r="B277" s="35">
        <v>54</v>
      </c>
      <c r="C277" s="35">
        <v>60</v>
      </c>
      <c r="D277" s="35">
        <v>280</v>
      </c>
      <c r="E277" s="35">
        <v>2.8455284552845527E-2</v>
      </c>
      <c r="F277" s="35">
        <v>285.3</v>
      </c>
      <c r="G277" s="35">
        <v>0.29305709537632485</v>
      </c>
      <c r="H277" s="35">
        <f t="shared" si="31"/>
        <v>1.0189285714285714</v>
      </c>
      <c r="I277" s="35">
        <f t="shared" si="32"/>
        <v>1.1497004566341191E-2</v>
      </c>
      <c r="J277" s="35">
        <f t="shared" si="33"/>
        <v>0.50458654017692761</v>
      </c>
      <c r="K277" s="35">
        <f t="shared" si="34"/>
        <v>-3.7937900815722306E-2</v>
      </c>
      <c r="L277" s="35">
        <f t="shared" si="35"/>
        <v>0.48486859715377489</v>
      </c>
      <c r="M277" s="35">
        <f t="shared" si="36"/>
        <v>2.9269045390787396E-2</v>
      </c>
      <c r="N277" s="35">
        <v>10.050000000000001</v>
      </c>
      <c r="O277" s="35">
        <f t="shared" si="37"/>
        <v>3.5892857142857143E-2</v>
      </c>
    </row>
    <row r="278" spans="1:15" x14ac:dyDescent="0.25">
      <c r="A278" s="35">
        <f t="shared" si="38"/>
        <v>176</v>
      </c>
      <c r="B278" s="35">
        <v>55</v>
      </c>
      <c r="C278" s="35">
        <v>60</v>
      </c>
      <c r="D278" s="35">
        <v>280</v>
      </c>
      <c r="E278" s="35">
        <v>2.4390243902439025E-2</v>
      </c>
      <c r="F278" s="35">
        <v>273.8</v>
      </c>
      <c r="G278" s="35">
        <v>0.29394999319714238</v>
      </c>
      <c r="H278" s="35">
        <f t="shared" si="31"/>
        <v>0.97785714285714287</v>
      </c>
      <c r="I278" s="35">
        <f t="shared" si="32"/>
        <v>-1.133671782280213E-2</v>
      </c>
      <c r="J278" s="35">
        <f t="shared" si="33"/>
        <v>0.49547740081466846</v>
      </c>
      <c r="K278" s="35">
        <f t="shared" si="34"/>
        <v>-5.7243994067530016E-2</v>
      </c>
      <c r="L278" s="35">
        <f t="shared" si="35"/>
        <v>0.47717541669815322</v>
      </c>
      <c r="M278" s="35">
        <f t="shared" si="36"/>
        <v>7.3306988127618822E-3</v>
      </c>
      <c r="N278" s="35">
        <v>4</v>
      </c>
      <c r="O278" s="35">
        <f t="shared" si="37"/>
        <v>1.4285714285714285E-2</v>
      </c>
    </row>
    <row r="279" spans="1:15" x14ac:dyDescent="0.25">
      <c r="A279" s="35">
        <f t="shared" si="38"/>
        <v>177</v>
      </c>
      <c r="B279" s="35">
        <v>56</v>
      </c>
      <c r="C279" s="35">
        <v>60</v>
      </c>
      <c r="D279" s="35">
        <v>280</v>
      </c>
      <c r="E279" s="35">
        <v>2.032520325203252E-2</v>
      </c>
      <c r="F279" s="35">
        <v>271.5</v>
      </c>
      <c r="G279" s="35">
        <v>0.29410311028747121</v>
      </c>
      <c r="H279" s="35">
        <f t="shared" si="31"/>
        <v>0.96964285714285714</v>
      </c>
      <c r="I279" s="35">
        <f t="shared" si="32"/>
        <v>-1.4517503300993894E-2</v>
      </c>
      <c r="J279" s="35">
        <f t="shared" si="33"/>
        <v>0.49420855756012383</v>
      </c>
      <c r="K279" s="35">
        <f t="shared" si="34"/>
        <v>-5.6446750588112202E-2</v>
      </c>
      <c r="L279" s="35">
        <f t="shared" si="35"/>
        <v>0.4774929573569176</v>
      </c>
      <c r="M279" s="35">
        <f t="shared" si="36"/>
        <v>1.7128404201310343E-3</v>
      </c>
      <c r="N279" s="35">
        <v>2.4</v>
      </c>
      <c r="O279" s="35">
        <f t="shared" si="37"/>
        <v>8.5714285714285719E-3</v>
      </c>
    </row>
    <row r="280" spans="1:15" x14ac:dyDescent="0.25">
      <c r="A280" s="35">
        <f t="shared" si="38"/>
        <v>178</v>
      </c>
      <c r="B280" s="35">
        <v>57</v>
      </c>
      <c r="C280" s="35">
        <v>60</v>
      </c>
      <c r="D280" s="35">
        <v>280</v>
      </c>
      <c r="E280" s="35">
        <v>1.6260162601626018E-2</v>
      </c>
      <c r="F280" s="35">
        <v>270.60000000000002</v>
      </c>
      <c r="G280" s="35">
        <v>0.29997398218111698</v>
      </c>
      <c r="H280" s="35">
        <f t="shared" si="31"/>
        <v>0.96642857142857153</v>
      </c>
      <c r="I280" s="35">
        <f t="shared" si="32"/>
        <v>-1.4204871396880144E-2</v>
      </c>
      <c r="J280" s="35">
        <f t="shared" si="33"/>
        <v>0.49433326678346035</v>
      </c>
      <c r="K280" s="35">
        <f t="shared" si="34"/>
        <v>-5.2456156509591539E-2</v>
      </c>
      <c r="L280" s="35">
        <f t="shared" si="35"/>
        <v>0.479082614622103</v>
      </c>
      <c r="M280" s="35">
        <f t="shared" si="36"/>
        <v>-1.3448217949444952E-3</v>
      </c>
      <c r="N280" s="35">
        <v>2.2999999999999998</v>
      </c>
      <c r="O280" s="35">
        <f t="shared" si="37"/>
        <v>8.2142857142857139E-3</v>
      </c>
    </row>
    <row r="281" spans="1:15" x14ac:dyDescent="0.25">
      <c r="A281" s="35">
        <f t="shared" si="38"/>
        <v>179</v>
      </c>
      <c r="B281" s="35">
        <v>58</v>
      </c>
      <c r="C281" s="35">
        <v>60</v>
      </c>
      <c r="D281" s="35">
        <v>280</v>
      </c>
      <c r="E281" s="35">
        <v>1.2195121951219513E-2</v>
      </c>
      <c r="F281" s="35">
        <v>270.39999999999998</v>
      </c>
      <c r="G281" s="35">
        <v>0.30016426086301018</v>
      </c>
      <c r="H281" s="35">
        <f t="shared" si="31"/>
        <v>0.96571428571428564</v>
      </c>
      <c r="I281" s="35">
        <f t="shared" si="32"/>
        <v>-1.2633030301005502E-2</v>
      </c>
      <c r="J281" s="35">
        <f t="shared" si="33"/>
        <v>0.49496028413463722</v>
      </c>
      <c r="K281" s="35">
        <f t="shared" si="34"/>
        <v>-4.5780627701236053E-2</v>
      </c>
      <c r="L281" s="35">
        <f t="shared" si="35"/>
        <v>0.48174254973713315</v>
      </c>
      <c r="M281" s="35">
        <f t="shared" si="36"/>
        <v>-3.7523324871120978E-3</v>
      </c>
      <c r="N281" s="35">
        <v>0.95</v>
      </c>
      <c r="O281" s="35">
        <f t="shared" si="37"/>
        <v>3.3928571428571428E-3</v>
      </c>
    </row>
    <row r="282" spans="1:15" x14ac:dyDescent="0.25">
      <c r="A282" s="35">
        <f t="shared" si="38"/>
        <v>180</v>
      </c>
      <c r="B282" s="35">
        <v>59</v>
      </c>
      <c r="C282" s="35">
        <v>60</v>
      </c>
      <c r="D282" s="35">
        <v>280</v>
      </c>
      <c r="E282" s="35">
        <v>8.130081300813009E-3</v>
      </c>
      <c r="F282" s="35">
        <v>270.89999999999998</v>
      </c>
      <c r="G282" s="35">
        <v>0.29777099710001276</v>
      </c>
      <c r="H282" s="35">
        <f t="shared" si="31"/>
        <v>0.96749999999999992</v>
      </c>
      <c r="I282" s="35">
        <f t="shared" si="32"/>
        <v>-9.8955365390912004E-3</v>
      </c>
      <c r="J282" s="35">
        <f t="shared" si="33"/>
        <v>0.49605231651468012</v>
      </c>
      <c r="K282" s="35">
        <f t="shared" si="34"/>
        <v>-3.6744643156063753E-2</v>
      </c>
      <c r="L282" s="35">
        <f t="shared" si="35"/>
        <v>0.48534430628437097</v>
      </c>
      <c r="M282" s="35">
        <f t="shared" si="36"/>
        <v>-5.4136900564180079E-3</v>
      </c>
      <c r="N282" s="35">
        <v>1.55</v>
      </c>
      <c r="O282" s="35">
        <f t="shared" si="37"/>
        <v>5.5357142857142862E-3</v>
      </c>
    </row>
    <row r="283" spans="1:15" x14ac:dyDescent="0.25">
      <c r="A283" s="35">
        <f>$A$282+B283</f>
        <v>181</v>
      </c>
      <c r="B283" s="35">
        <v>1</v>
      </c>
      <c r="C283" s="35">
        <v>17</v>
      </c>
      <c r="D283" s="35">
        <v>280</v>
      </c>
      <c r="E283" s="35">
        <v>4.0650406504065045E-3</v>
      </c>
      <c r="F283" s="35">
        <v>263.85000000000002</v>
      </c>
      <c r="G283" s="35">
        <v>0.29688172879958208</v>
      </c>
      <c r="H283" s="35">
        <f t="shared" si="31"/>
        <v>0.94232142857142864</v>
      </c>
      <c r="I283" s="35">
        <f t="shared" si="32"/>
        <v>-1.2720040829794322E-2</v>
      </c>
      <c r="J283" s="35">
        <f t="shared" si="33"/>
        <v>0.49492557474479121</v>
      </c>
      <c r="K283" s="35">
        <f t="shared" si="34"/>
        <v>-3.1648528511454221E-2</v>
      </c>
      <c r="L283" s="35">
        <f t="shared" si="35"/>
        <v>0.48737617129903266</v>
      </c>
      <c r="M283" s="35">
        <f t="shared" si="36"/>
        <v>-2.099719666898564E-2</v>
      </c>
      <c r="N283" s="35">
        <v>0.3</v>
      </c>
      <c r="O283" s="35">
        <f t="shared" si="37"/>
        <v>1.0714285714285715E-3</v>
      </c>
    </row>
    <row r="284" spans="1:15" x14ac:dyDescent="0.25">
      <c r="A284" s="35">
        <f t="shared" ref="A284:A347" si="39">$A$282+B284</f>
        <v>182</v>
      </c>
      <c r="B284" s="35">
        <v>2</v>
      </c>
      <c r="C284" s="35">
        <v>17</v>
      </c>
      <c r="D284" s="35">
        <v>275</v>
      </c>
      <c r="E284" s="35">
        <v>6.5040650406504072E-2</v>
      </c>
      <c r="F284" s="35">
        <v>273.85000000000002</v>
      </c>
      <c r="G284" s="35">
        <v>0.29029131424935195</v>
      </c>
      <c r="H284" s="35">
        <f t="shared" si="31"/>
        <v>0.99581818181818194</v>
      </c>
      <c r="I284" s="35">
        <f t="shared" si="32"/>
        <v>-1.2739876545091655E-3</v>
      </c>
      <c r="J284" s="35">
        <f t="shared" si="33"/>
        <v>0.49949175259739154</v>
      </c>
      <c r="K284" s="35">
        <f t="shared" si="34"/>
        <v>-7.5307180442484536E-2</v>
      </c>
      <c r="L284" s="35">
        <f t="shared" si="35"/>
        <v>0.46998515427044296</v>
      </c>
      <c r="M284" s="35">
        <f t="shared" si="36"/>
        <v>2.7417814634268622E-2</v>
      </c>
      <c r="N284" s="35">
        <v>10.050000000000001</v>
      </c>
      <c r="O284" s="35">
        <f t="shared" si="37"/>
        <v>3.6545454545454548E-2</v>
      </c>
    </row>
    <row r="285" spans="1:15" x14ac:dyDescent="0.25">
      <c r="A285" s="35">
        <f t="shared" si="39"/>
        <v>183</v>
      </c>
      <c r="B285" s="35">
        <v>3</v>
      </c>
      <c r="C285" s="35">
        <v>17</v>
      </c>
      <c r="D285" s="35">
        <v>275</v>
      </c>
      <c r="E285" s="35">
        <v>6.097560975609756E-2</v>
      </c>
      <c r="F285" s="35">
        <v>271.7</v>
      </c>
      <c r="G285" s="35">
        <v>0.28927269159168434</v>
      </c>
      <c r="H285" s="35">
        <f t="shared" si="31"/>
        <v>0.98799999999999999</v>
      </c>
      <c r="I285" s="35">
        <f t="shared" si="32"/>
        <v>-8.127772247939995E-3</v>
      </c>
      <c r="J285" s="35">
        <f t="shared" si="33"/>
        <v>0.49675752370489507</v>
      </c>
      <c r="K285" s="35">
        <f t="shared" si="34"/>
        <v>-7.9558571994838873E-2</v>
      </c>
      <c r="L285" s="35">
        <f t="shared" si="35"/>
        <v>0.46829417274186919</v>
      </c>
      <c r="M285" s="35">
        <f t="shared" si="36"/>
        <v>2.2502260678567143E-2</v>
      </c>
      <c r="N285" s="35">
        <v>8.8000000000000007</v>
      </c>
      <c r="O285" s="35">
        <f t="shared" si="37"/>
        <v>3.2000000000000001E-2</v>
      </c>
    </row>
    <row r="286" spans="1:15" x14ac:dyDescent="0.25">
      <c r="A286" s="35">
        <f t="shared" si="39"/>
        <v>184</v>
      </c>
      <c r="B286" s="35">
        <v>4</v>
      </c>
      <c r="C286" s="35">
        <v>17</v>
      </c>
      <c r="D286" s="35">
        <v>275</v>
      </c>
      <c r="E286" s="35">
        <v>5.6910569105691054E-2</v>
      </c>
      <c r="F286" s="35">
        <v>271.35000000000002</v>
      </c>
      <c r="G286" s="35">
        <v>0.28842980939743035</v>
      </c>
      <c r="H286" s="35">
        <f t="shared" si="31"/>
        <v>0.98672727272727279</v>
      </c>
      <c r="I286" s="35">
        <f t="shared" si="32"/>
        <v>-9.0933930351036422E-3</v>
      </c>
      <c r="J286" s="35">
        <f t="shared" si="33"/>
        <v>0.49637231104153534</v>
      </c>
      <c r="K286" s="35">
        <f t="shared" si="34"/>
        <v>-7.7901024291025717E-2</v>
      </c>
      <c r="L286" s="35">
        <f t="shared" si="35"/>
        <v>0.4689533923112375</v>
      </c>
      <c r="M286" s="35">
        <f t="shared" si="36"/>
        <v>2.0830704420110202E-2</v>
      </c>
      <c r="N286" s="35">
        <v>8.5500000000000007</v>
      </c>
      <c r="O286" s="35">
        <f t="shared" si="37"/>
        <v>3.1090909090909093E-2</v>
      </c>
    </row>
    <row r="287" spans="1:15" x14ac:dyDescent="0.25">
      <c r="A287" s="35">
        <f t="shared" si="39"/>
        <v>185</v>
      </c>
      <c r="B287" s="35">
        <v>5</v>
      </c>
      <c r="C287" s="35">
        <v>17</v>
      </c>
      <c r="D287" s="35">
        <v>275</v>
      </c>
      <c r="E287" s="35">
        <v>5.2845528455284556E-2</v>
      </c>
      <c r="F287" s="35">
        <v>258.35000000000002</v>
      </c>
      <c r="G287" s="35">
        <v>0.29060244443162403</v>
      </c>
      <c r="H287" s="35">
        <f t="shared" si="31"/>
        <v>0.93945454545454554</v>
      </c>
      <c r="I287" s="35">
        <f t="shared" si="32"/>
        <v>-4.7640649666388521E-2</v>
      </c>
      <c r="J287" s="35">
        <f t="shared" si="33"/>
        <v>0.4810013175220122</v>
      </c>
      <c r="K287" s="35">
        <f t="shared" si="34"/>
        <v>-0.11444479092674427</v>
      </c>
      <c r="L287" s="35">
        <f t="shared" si="35"/>
        <v>0.45444260459643432</v>
      </c>
      <c r="M287" s="35">
        <f t="shared" si="36"/>
        <v>-2.5637304807548111E-3</v>
      </c>
      <c r="N287" s="35">
        <v>5.0999999999999996</v>
      </c>
      <c r="O287" s="35">
        <f t="shared" si="37"/>
        <v>1.8545454545454546E-2</v>
      </c>
    </row>
    <row r="288" spans="1:15" x14ac:dyDescent="0.25">
      <c r="A288" s="35">
        <f t="shared" si="39"/>
        <v>186</v>
      </c>
      <c r="B288" s="35">
        <v>6</v>
      </c>
      <c r="C288" s="35">
        <v>17</v>
      </c>
      <c r="D288" s="35">
        <v>275</v>
      </c>
      <c r="E288" s="35">
        <v>4.878048780487805E-2</v>
      </c>
      <c r="F288" s="35">
        <v>265.75</v>
      </c>
      <c r="G288" s="35">
        <v>0.29022495089527889</v>
      </c>
      <c r="H288" s="35">
        <f t="shared" si="31"/>
        <v>0.96636363636363631</v>
      </c>
      <c r="I288" s="35">
        <f t="shared" si="32"/>
        <v>-2.447448216431591E-2</v>
      </c>
      <c r="J288" s="35">
        <f t="shared" si="33"/>
        <v>0.49023706894985342</v>
      </c>
      <c r="K288" s="35">
        <f t="shared" si="34"/>
        <v>-8.8574450629042012E-2</v>
      </c>
      <c r="L288" s="35">
        <f t="shared" si="35"/>
        <v>0.464710056851245</v>
      </c>
      <c r="M288" s="35">
        <f t="shared" si="36"/>
        <v>9.0372197793860409E-3</v>
      </c>
      <c r="N288" s="35">
        <v>6.5</v>
      </c>
      <c r="O288" s="35">
        <f t="shared" si="37"/>
        <v>2.3636363636363636E-2</v>
      </c>
    </row>
    <row r="289" spans="1:15" x14ac:dyDescent="0.25">
      <c r="A289" s="35">
        <f t="shared" si="39"/>
        <v>187</v>
      </c>
      <c r="B289" s="35">
        <v>7</v>
      </c>
      <c r="C289" s="35">
        <v>17</v>
      </c>
      <c r="D289" s="35">
        <v>275</v>
      </c>
      <c r="E289" s="35">
        <v>4.4715447154471545E-2</v>
      </c>
      <c r="F289" s="35">
        <v>262.95</v>
      </c>
      <c r="G289" s="35">
        <v>0.28264515116343342</v>
      </c>
      <c r="H289" s="35">
        <f t="shared" si="31"/>
        <v>0.95618181818181813</v>
      </c>
      <c r="I289" s="35">
        <f t="shared" si="32"/>
        <v>-3.2186113113653186E-2</v>
      </c>
      <c r="J289" s="35">
        <f t="shared" si="33"/>
        <v>0.48716181528619634</v>
      </c>
      <c r="K289" s="35">
        <f t="shared" si="34"/>
        <v>-9.1954334005784261E-2</v>
      </c>
      <c r="L289" s="35">
        <f t="shared" si="35"/>
        <v>0.46336716099435127</v>
      </c>
      <c r="M289" s="35">
        <f t="shared" si="36"/>
        <v>2.4481092947589711E-3</v>
      </c>
      <c r="N289" s="35">
        <v>5</v>
      </c>
      <c r="O289" s="35">
        <f t="shared" si="37"/>
        <v>1.8181818181818181E-2</v>
      </c>
    </row>
    <row r="290" spans="1:15" x14ac:dyDescent="0.25">
      <c r="A290" s="35">
        <f t="shared" si="39"/>
        <v>188</v>
      </c>
      <c r="B290" s="35">
        <v>8</v>
      </c>
      <c r="C290" s="35">
        <v>17</v>
      </c>
      <c r="D290" s="35">
        <v>275</v>
      </c>
      <c r="E290" s="35">
        <v>4.065040650406504E-2</v>
      </c>
      <c r="F290" s="35">
        <v>278.64999999999998</v>
      </c>
      <c r="G290" s="35">
        <v>0.29102879453690744</v>
      </c>
      <c r="H290" s="35">
        <f t="shared" si="31"/>
        <v>1.0132727272727271</v>
      </c>
      <c r="I290" s="35">
        <f t="shared" si="32"/>
        <v>1.0327240151318808E-2</v>
      </c>
      <c r="J290" s="35">
        <f t="shared" si="33"/>
        <v>0.50411989950357938</v>
      </c>
      <c r="K290" s="35">
        <f t="shared" si="34"/>
        <v>-4.8349828141838934E-2</v>
      </c>
      <c r="L290" s="35">
        <f t="shared" si="35"/>
        <v>0.4807187219227852</v>
      </c>
      <c r="M290" s="35">
        <f t="shared" si="36"/>
        <v>3.0092223519659789E-2</v>
      </c>
      <c r="N290" s="35">
        <v>11.1</v>
      </c>
      <c r="O290" s="35">
        <f t="shared" si="37"/>
        <v>4.0363636363636365E-2</v>
      </c>
    </row>
    <row r="291" spans="1:15" x14ac:dyDescent="0.25">
      <c r="A291" s="35">
        <f t="shared" si="39"/>
        <v>188</v>
      </c>
      <c r="B291" s="35">
        <v>8</v>
      </c>
      <c r="C291" s="35">
        <v>40</v>
      </c>
      <c r="D291" s="35">
        <v>275</v>
      </c>
      <c r="E291" s="35">
        <v>3.6585365853658534E-2</v>
      </c>
      <c r="F291" s="35">
        <v>262.14999999999998</v>
      </c>
      <c r="G291" s="35">
        <v>0.29368001958834522</v>
      </c>
      <c r="H291" s="35">
        <f t="shared" si="31"/>
        <v>0.95327272727272716</v>
      </c>
      <c r="I291" s="35">
        <f t="shared" si="32"/>
        <v>-3.0139782049444588E-2</v>
      </c>
      <c r="J291" s="35">
        <f t="shared" si="33"/>
        <v>0.48797778682196657</v>
      </c>
      <c r="K291" s="35">
        <f t="shared" si="34"/>
        <v>-8.6312844523898771E-2</v>
      </c>
      <c r="L291" s="35">
        <f t="shared" si="35"/>
        <v>0.46560886406423307</v>
      </c>
      <c r="M291" s="35">
        <f t="shared" si="36"/>
        <v>-4.329483719475169E-4</v>
      </c>
      <c r="N291" s="35">
        <v>5.35</v>
      </c>
      <c r="O291" s="35">
        <f t="shared" si="37"/>
        <v>1.9454545454545454E-2</v>
      </c>
    </row>
    <row r="292" spans="1:15" x14ac:dyDescent="0.25">
      <c r="A292" s="35">
        <f t="shared" si="39"/>
        <v>189</v>
      </c>
      <c r="B292" s="35">
        <v>9</v>
      </c>
      <c r="C292" s="35">
        <v>17</v>
      </c>
      <c r="D292" s="35">
        <v>275</v>
      </c>
      <c r="E292" s="35">
        <v>0.13008130081300814</v>
      </c>
      <c r="F292" s="35">
        <v>262.14999999999998</v>
      </c>
      <c r="G292" s="35">
        <v>0.29368001958834522</v>
      </c>
      <c r="H292" s="35">
        <f t="shared" si="31"/>
        <v>0.95327272727272716</v>
      </c>
      <c r="I292" s="35">
        <f t="shared" si="32"/>
        <v>-5.1880529284862344E-2</v>
      </c>
      <c r="J292" s="35">
        <f t="shared" si="33"/>
        <v>0.4793119443796201</v>
      </c>
      <c r="K292" s="35">
        <f t="shared" si="34"/>
        <v>-0.15780147167340139</v>
      </c>
      <c r="L292" s="35">
        <f t="shared" si="35"/>
        <v>0.43730661948038207</v>
      </c>
      <c r="M292" s="35">
        <f t="shared" si="36"/>
        <v>1.9608384952772062E-2</v>
      </c>
      <c r="N292" s="35">
        <v>13.25</v>
      </c>
      <c r="O292" s="35">
        <f t="shared" si="37"/>
        <v>4.818181818181818E-2</v>
      </c>
    </row>
    <row r="293" spans="1:15" x14ac:dyDescent="0.25">
      <c r="A293" s="35">
        <f t="shared" si="39"/>
        <v>189</v>
      </c>
      <c r="B293" s="35">
        <v>9</v>
      </c>
      <c r="C293" s="35">
        <v>40</v>
      </c>
      <c r="D293" s="35">
        <v>275</v>
      </c>
      <c r="E293" s="35">
        <v>3.2520325203252036E-2</v>
      </c>
      <c r="F293" s="35">
        <v>263.75</v>
      </c>
      <c r="G293" s="35">
        <v>0.29372352785762329</v>
      </c>
      <c r="H293" s="35">
        <f t="shared" si="31"/>
        <v>0.95909090909090911</v>
      </c>
      <c r="I293" s="35">
        <f t="shared" si="32"/>
        <v>-2.4783394188494876E-2</v>
      </c>
      <c r="J293" s="35">
        <f t="shared" si="33"/>
        <v>0.49011386825446268</v>
      </c>
      <c r="K293" s="35">
        <f t="shared" si="34"/>
        <v>-7.7751711399817389E-2</v>
      </c>
      <c r="L293" s="35">
        <f t="shared" si="35"/>
        <v>0.4690127794117237</v>
      </c>
      <c r="M293" s="35">
        <f t="shared" si="36"/>
        <v>1.0509760505109655E-3</v>
      </c>
      <c r="N293" s="35">
        <v>5.15</v>
      </c>
      <c r="O293" s="35">
        <f t="shared" si="37"/>
        <v>1.8727272727272728E-2</v>
      </c>
    </row>
    <row r="294" spans="1:15" x14ac:dyDescent="0.25">
      <c r="A294" s="35">
        <f t="shared" si="39"/>
        <v>190</v>
      </c>
      <c r="B294" s="35">
        <v>10</v>
      </c>
      <c r="C294" s="35">
        <v>17</v>
      </c>
      <c r="D294" s="35">
        <v>275</v>
      </c>
      <c r="E294" s="35">
        <v>0.12601626016260162</v>
      </c>
      <c r="F294" s="35">
        <v>263.75</v>
      </c>
      <c r="G294" s="35">
        <v>0.29372352785762329</v>
      </c>
      <c r="H294" s="35">
        <f t="shared" si="31"/>
        <v>0.95909090909090911</v>
      </c>
      <c r="I294" s="35">
        <f t="shared" si="32"/>
        <v>-4.3911832107879328E-2</v>
      </c>
      <c r="J294" s="35">
        <f t="shared" si="33"/>
        <v>0.48248734187064513</v>
      </c>
      <c r="K294" s="35">
        <f t="shared" si="34"/>
        <v>-0.14818006880665652</v>
      </c>
      <c r="L294" s="35">
        <f t="shared" si="35"/>
        <v>0.44110033047482039</v>
      </c>
      <c r="M294" s="35">
        <f t="shared" si="36"/>
        <v>2.1648892864752911E-2</v>
      </c>
      <c r="N294" s="35">
        <v>13.25</v>
      </c>
      <c r="O294" s="35">
        <f t="shared" si="37"/>
        <v>4.818181818181818E-2</v>
      </c>
    </row>
    <row r="295" spans="1:15" x14ac:dyDescent="0.25">
      <c r="A295" s="35">
        <f t="shared" si="39"/>
        <v>191</v>
      </c>
      <c r="B295" s="35">
        <v>11</v>
      </c>
      <c r="C295" s="35">
        <v>17</v>
      </c>
      <c r="D295" s="35">
        <v>275</v>
      </c>
      <c r="E295" s="35">
        <v>2.8455284552845527E-2</v>
      </c>
      <c r="F295" s="35">
        <v>263.2</v>
      </c>
      <c r="G295" s="35">
        <v>0.3028142684263731</v>
      </c>
      <c r="H295" s="35">
        <f t="shared" si="31"/>
        <v>0.9570909090909091</v>
      </c>
      <c r="I295" s="35">
        <f t="shared" si="32"/>
        <v>-2.3704341758664309E-2</v>
      </c>
      <c r="J295" s="35">
        <f t="shared" si="33"/>
        <v>0.49054422137875275</v>
      </c>
      <c r="K295" s="35">
        <f t="shared" si="34"/>
        <v>-7.4785154829487777E-2</v>
      </c>
      <c r="L295" s="35">
        <f t="shared" si="35"/>
        <v>0.47019282673430302</v>
      </c>
      <c r="M295" s="35">
        <f t="shared" si="36"/>
        <v>-6.9741194562039643E-4</v>
      </c>
      <c r="N295" s="35">
        <v>4.3</v>
      </c>
      <c r="O295" s="35">
        <f t="shared" si="37"/>
        <v>1.5636363636363636E-2</v>
      </c>
    </row>
    <row r="296" spans="1:15" x14ac:dyDescent="0.25">
      <c r="A296" s="35">
        <f t="shared" si="39"/>
        <v>191</v>
      </c>
      <c r="B296" s="35">
        <v>11</v>
      </c>
      <c r="C296" s="35">
        <v>40</v>
      </c>
      <c r="D296" s="35">
        <v>275</v>
      </c>
      <c r="E296" s="35">
        <v>2.4390243902439025E-2</v>
      </c>
      <c r="F296" s="35">
        <v>270.3</v>
      </c>
      <c r="G296" s="35">
        <v>0.31441098269905021</v>
      </c>
      <c r="H296" s="35">
        <f t="shared" si="31"/>
        <v>0.98290909090909095</v>
      </c>
      <c r="I296" s="35">
        <f t="shared" si="32"/>
        <v>-7.9639401636596389E-3</v>
      </c>
      <c r="J296" s="35">
        <f t="shared" si="33"/>
        <v>0.49682288113461065</v>
      </c>
      <c r="K296" s="35">
        <f t="shared" si="34"/>
        <v>-5.7066686110863747E-2</v>
      </c>
      <c r="L296" s="35">
        <f t="shared" si="35"/>
        <v>0.47724603689571055</v>
      </c>
      <c r="M296" s="35">
        <f t="shared" si="36"/>
        <v>1.1085689543144983E-2</v>
      </c>
      <c r="N296" s="35">
        <v>4.75</v>
      </c>
      <c r="O296" s="35">
        <f t="shared" si="37"/>
        <v>1.7272727272727273E-2</v>
      </c>
    </row>
    <row r="297" spans="1:15" x14ac:dyDescent="0.25">
      <c r="A297" s="35">
        <f t="shared" si="39"/>
        <v>192</v>
      </c>
      <c r="B297" s="35">
        <v>12</v>
      </c>
      <c r="C297" s="35">
        <v>17</v>
      </c>
      <c r="D297" s="35">
        <v>275</v>
      </c>
      <c r="E297" s="35">
        <v>0.11788617886178862</v>
      </c>
      <c r="F297" s="35">
        <v>270.3</v>
      </c>
      <c r="G297" s="35">
        <v>0.31441098269905021</v>
      </c>
      <c r="H297" s="35">
        <f t="shared" si="31"/>
        <v>0.98290909090909095</v>
      </c>
      <c r="I297" s="35">
        <f t="shared" si="32"/>
        <v>-1.246207892890446E-2</v>
      </c>
      <c r="J297" s="35">
        <f t="shared" si="33"/>
        <v>0.49502847849626802</v>
      </c>
      <c r="K297" s="35">
        <f t="shared" si="34"/>
        <v>-0.12041369627599381</v>
      </c>
      <c r="L297" s="35">
        <f t="shared" si="35"/>
        <v>0.45207772114262823</v>
      </c>
      <c r="M297" s="35">
        <f t="shared" si="36"/>
        <v>3.4490270630249065E-2</v>
      </c>
      <c r="N297" s="35">
        <v>14.05</v>
      </c>
      <c r="O297" s="35">
        <f t="shared" si="37"/>
        <v>5.1090909090909097E-2</v>
      </c>
    </row>
    <row r="298" spans="1:15" x14ac:dyDescent="0.25">
      <c r="A298" s="35">
        <f t="shared" si="39"/>
        <v>192</v>
      </c>
      <c r="B298" s="35">
        <v>12</v>
      </c>
      <c r="C298" s="35">
        <v>40</v>
      </c>
      <c r="D298" s="35">
        <v>275</v>
      </c>
      <c r="E298" s="35">
        <v>2.032520325203252E-2</v>
      </c>
      <c r="F298" s="35">
        <v>261.14999999999998</v>
      </c>
      <c r="G298" s="35">
        <v>0.31408898205607677</v>
      </c>
      <c r="H298" s="35">
        <f t="shared" si="31"/>
        <v>0.9496363636363635</v>
      </c>
      <c r="I298" s="35">
        <f t="shared" si="32"/>
        <v>-2.3000981004473144E-2</v>
      </c>
      <c r="J298" s="35">
        <f t="shared" si="33"/>
        <v>0.49082474521437708</v>
      </c>
      <c r="K298" s="35">
        <f t="shared" si="34"/>
        <v>-6.7779543821833224E-2</v>
      </c>
      <c r="L298" s="35">
        <f t="shared" si="35"/>
        <v>0.47298056398653765</v>
      </c>
      <c r="M298" s="35">
        <f t="shared" si="36"/>
        <v>-6.875537758411987E-3</v>
      </c>
      <c r="N298" s="35">
        <v>1.9</v>
      </c>
      <c r="O298" s="35">
        <f t="shared" si="37"/>
        <v>6.909090909090909E-3</v>
      </c>
    </row>
    <row r="299" spans="1:15" x14ac:dyDescent="0.25">
      <c r="A299" s="35">
        <f t="shared" si="39"/>
        <v>193</v>
      </c>
      <c r="B299" s="35">
        <v>13</v>
      </c>
      <c r="C299" s="35">
        <v>17</v>
      </c>
      <c r="D299" s="35">
        <v>275</v>
      </c>
      <c r="E299" s="35">
        <v>0.11382113821138211</v>
      </c>
      <c r="F299" s="35">
        <v>261.14999999999998</v>
      </c>
      <c r="G299" s="35">
        <v>0.31408898205607677</v>
      </c>
      <c r="H299" s="35">
        <f t="shared" si="31"/>
        <v>0.9496363636363635</v>
      </c>
      <c r="I299" s="35">
        <f t="shared" si="32"/>
        <v>-4.9476587472938073E-2</v>
      </c>
      <c r="J299" s="35">
        <f t="shared" si="33"/>
        <v>0.48026974741704659</v>
      </c>
      <c r="K299" s="35">
        <f t="shared" si="34"/>
        <v>-0.15544200755295412</v>
      </c>
      <c r="L299" s="35">
        <f t="shared" si="35"/>
        <v>0.43823643468388629</v>
      </c>
      <c r="M299" s="35">
        <f t="shared" si="36"/>
        <v>1.7845181817792599E-2</v>
      </c>
      <c r="N299" s="35">
        <v>10.55</v>
      </c>
      <c r="O299" s="35">
        <f t="shared" si="37"/>
        <v>3.8363636363636364E-2</v>
      </c>
    </row>
    <row r="300" spans="1:15" x14ac:dyDescent="0.25">
      <c r="A300" s="35">
        <f t="shared" si="39"/>
        <v>193</v>
      </c>
      <c r="B300" s="35">
        <v>13</v>
      </c>
      <c r="C300" s="35">
        <v>40</v>
      </c>
      <c r="D300" s="35">
        <v>275</v>
      </c>
      <c r="E300" s="35">
        <v>1.6260162601626018E-2</v>
      </c>
      <c r="F300" s="35">
        <v>261.10000000000002</v>
      </c>
      <c r="G300" s="35">
        <v>0.31389519361011237</v>
      </c>
      <c r="H300" s="35">
        <f t="shared" si="31"/>
        <v>0.94945454545454555</v>
      </c>
      <c r="I300" s="35">
        <f t="shared" si="32"/>
        <v>-2.0745046344887313E-2</v>
      </c>
      <c r="J300" s="35">
        <f t="shared" si="33"/>
        <v>0.491724517476961</v>
      </c>
      <c r="K300" s="35">
        <f t="shared" si="34"/>
        <v>-6.0771499502550438E-2</v>
      </c>
      <c r="L300" s="35">
        <f t="shared" si="35"/>
        <v>0.47577059422870083</v>
      </c>
      <c r="M300" s="35">
        <f t="shared" si="36"/>
        <v>-8.9005159987570748E-3</v>
      </c>
      <c r="N300" s="35">
        <v>1.5</v>
      </c>
      <c r="O300" s="35">
        <f t="shared" si="37"/>
        <v>5.454545454545455E-3</v>
      </c>
    </row>
    <row r="301" spans="1:15" x14ac:dyDescent="0.25">
      <c r="A301" s="35">
        <f t="shared" si="39"/>
        <v>194</v>
      </c>
      <c r="B301" s="35">
        <v>14</v>
      </c>
      <c r="C301" s="35">
        <v>17</v>
      </c>
      <c r="D301" s="35">
        <v>275</v>
      </c>
      <c r="E301" s="35">
        <v>0.10975609756097561</v>
      </c>
      <c r="F301" s="35">
        <v>261.10000000000002</v>
      </c>
      <c r="G301" s="35">
        <v>0.31389519361011237</v>
      </c>
      <c r="H301" s="35">
        <f t="shared" si="31"/>
        <v>0.94945454545454555</v>
      </c>
      <c r="I301" s="35">
        <f t="shared" si="32"/>
        <v>-4.9035807260047838E-2</v>
      </c>
      <c r="J301" s="35">
        <f t="shared" si="33"/>
        <v>0.48044538009200671</v>
      </c>
      <c r="K301" s="35">
        <f t="shared" si="34"/>
        <v>-0.15302758303382022</v>
      </c>
      <c r="L301" s="35">
        <f t="shared" si="35"/>
        <v>0.43918826167568825</v>
      </c>
      <c r="M301" s="35">
        <f t="shared" si="36"/>
        <v>1.6972788295304353E-2</v>
      </c>
      <c r="N301" s="35">
        <v>10.4</v>
      </c>
      <c r="O301" s="35">
        <f t="shared" si="37"/>
        <v>3.781818181818182E-2</v>
      </c>
    </row>
    <row r="302" spans="1:15" x14ac:dyDescent="0.25">
      <c r="A302" s="35">
        <f t="shared" si="39"/>
        <v>194</v>
      </c>
      <c r="B302" s="35">
        <v>14</v>
      </c>
      <c r="C302" s="35">
        <v>40</v>
      </c>
      <c r="D302" s="35">
        <v>275</v>
      </c>
      <c r="E302" s="35">
        <v>1.2195121951219513E-2</v>
      </c>
      <c r="F302" s="35">
        <v>260.35000000000002</v>
      </c>
      <c r="G302" s="35">
        <v>0.31598241807176786</v>
      </c>
      <c r="H302" s="35">
        <f t="shared" si="31"/>
        <v>0.94672727272727286</v>
      </c>
      <c r="I302" s="35">
        <f t="shared" si="32"/>
        <v>-1.8919583343576508E-2</v>
      </c>
      <c r="J302" s="35">
        <f t="shared" si="33"/>
        <v>0.4924526285437541</v>
      </c>
      <c r="K302" s="35">
        <f t="shared" si="34"/>
        <v>-5.3814003984061998E-2</v>
      </c>
      <c r="L302" s="35">
        <f t="shared" si="35"/>
        <v>0.47854167606080561</v>
      </c>
      <c r="M302" s="35">
        <f t="shared" si="36"/>
        <v>-1.232334209220054E-2</v>
      </c>
      <c r="N302" s="35">
        <v>1</v>
      </c>
      <c r="O302" s="35">
        <f t="shared" si="37"/>
        <v>3.6363636363636364E-3</v>
      </c>
    </row>
    <row r="303" spans="1:15" x14ac:dyDescent="0.25">
      <c r="A303" s="35">
        <f t="shared" si="39"/>
        <v>195</v>
      </c>
      <c r="B303" s="35">
        <v>15</v>
      </c>
      <c r="C303" s="35">
        <v>17</v>
      </c>
      <c r="D303" s="35">
        <v>275</v>
      </c>
      <c r="E303" s="35">
        <v>0.10569105691056911</v>
      </c>
      <c r="F303" s="35">
        <v>260.35000000000002</v>
      </c>
      <c r="G303" s="35">
        <v>0.31598241807176786</v>
      </c>
      <c r="H303" s="35">
        <f t="shared" si="31"/>
        <v>0.94672727272727286</v>
      </c>
      <c r="I303" s="35">
        <f t="shared" si="32"/>
        <v>-5.0895495186281468E-2</v>
      </c>
      <c r="J303" s="35">
        <f t="shared" si="33"/>
        <v>0.47970439759003952</v>
      </c>
      <c r="K303" s="35">
        <f t="shared" si="34"/>
        <v>-0.15362188807488897</v>
      </c>
      <c r="L303" s="35">
        <f t="shared" si="35"/>
        <v>0.43895393880821743</v>
      </c>
      <c r="M303" s="35">
        <f t="shared" si="36"/>
        <v>1.5195297237480032E-2</v>
      </c>
      <c r="N303" s="35">
        <v>9.35</v>
      </c>
      <c r="O303" s="35">
        <f t="shared" si="37"/>
        <v>3.3999999999999996E-2</v>
      </c>
    </row>
    <row r="304" spans="1:15" x14ac:dyDescent="0.25">
      <c r="A304" s="35">
        <f t="shared" si="39"/>
        <v>195</v>
      </c>
      <c r="B304" s="35">
        <v>15</v>
      </c>
      <c r="C304" s="35">
        <v>40</v>
      </c>
      <c r="D304" s="35">
        <v>275</v>
      </c>
      <c r="E304" s="35">
        <v>8.130081300813009E-3</v>
      </c>
      <c r="F304" s="35">
        <v>255.65</v>
      </c>
      <c r="G304" s="35">
        <v>0.31963595920629506</v>
      </c>
      <c r="H304" s="35">
        <f t="shared" si="31"/>
        <v>0.92963636363636371</v>
      </c>
      <c r="I304" s="35">
        <f t="shared" si="32"/>
        <v>-2.0464825839619883E-2</v>
      </c>
      <c r="J304" s="35">
        <f t="shared" si="33"/>
        <v>0.49183628555514636</v>
      </c>
      <c r="K304" s="35">
        <f t="shared" si="34"/>
        <v>-4.9285429696031322E-2</v>
      </c>
      <c r="L304" s="35">
        <f t="shared" si="35"/>
        <v>0.48034591541251009</v>
      </c>
      <c r="M304" s="35">
        <f t="shared" si="36"/>
        <v>-2.3117019404607642E-2</v>
      </c>
      <c r="N304" s="35">
        <v>0.3</v>
      </c>
      <c r="O304" s="35">
        <f t="shared" si="37"/>
        <v>1.090909090909091E-3</v>
      </c>
    </row>
    <row r="305" spans="1:15" x14ac:dyDescent="0.25">
      <c r="A305" s="35">
        <f t="shared" si="39"/>
        <v>196</v>
      </c>
      <c r="B305" s="35">
        <v>16</v>
      </c>
      <c r="C305" s="35">
        <v>17</v>
      </c>
      <c r="D305" s="35">
        <v>275</v>
      </c>
      <c r="E305" s="35">
        <v>0.1016260162601626</v>
      </c>
      <c r="F305" s="35">
        <v>255.65</v>
      </c>
      <c r="G305" s="35">
        <v>0.31963595920629506</v>
      </c>
      <c r="H305" s="35">
        <f t="shared" si="31"/>
        <v>0.92963636363636371</v>
      </c>
      <c r="I305" s="35">
        <f t="shared" si="32"/>
        <v>-6.7590644356839452E-2</v>
      </c>
      <c r="J305" s="35">
        <f t="shared" si="33"/>
        <v>0.47305575154502483</v>
      </c>
      <c r="K305" s="35">
        <f t="shared" si="34"/>
        <v>-0.1694868664806379</v>
      </c>
      <c r="L305" s="35">
        <f t="shared" si="35"/>
        <v>0.43270685097385864</v>
      </c>
      <c r="M305" s="35">
        <f t="shared" si="36"/>
        <v>7.0629776897253582E-3</v>
      </c>
      <c r="N305" s="35">
        <v>8</v>
      </c>
      <c r="O305" s="35">
        <f t="shared" si="37"/>
        <v>2.9090909090909091E-2</v>
      </c>
    </row>
    <row r="306" spans="1:15" x14ac:dyDescent="0.25">
      <c r="A306" s="35">
        <f t="shared" si="39"/>
        <v>196</v>
      </c>
      <c r="B306" s="35">
        <v>16</v>
      </c>
      <c r="C306" s="35">
        <v>40</v>
      </c>
      <c r="D306" s="35">
        <v>275</v>
      </c>
      <c r="E306" s="35">
        <v>4.0650406504065045E-3</v>
      </c>
      <c r="F306" s="35">
        <v>255.7</v>
      </c>
      <c r="G306" s="35">
        <v>0.3196284655723392</v>
      </c>
      <c r="H306" s="35">
        <f t="shared" si="31"/>
        <v>0.92981818181818177</v>
      </c>
      <c r="I306" s="35">
        <f t="shared" si="32"/>
        <v>-1.4473571182482535E-2</v>
      </c>
      <c r="J306" s="35">
        <f t="shared" si="33"/>
        <v>0.49422608209843422</v>
      </c>
      <c r="K306" s="35">
        <f t="shared" si="34"/>
        <v>-3.4852337830591579E-2</v>
      </c>
      <c r="L306" s="35">
        <f t="shared" si="35"/>
        <v>0.48609874320123247</v>
      </c>
      <c r="M306" s="35">
        <f t="shared" si="36"/>
        <v>-2.6558346137342925E-2</v>
      </c>
      <c r="N306" s="35">
        <v>0.15</v>
      </c>
      <c r="O306" s="35">
        <f t="shared" si="37"/>
        <v>5.4545454545454548E-4</v>
      </c>
    </row>
    <row r="307" spans="1:15" x14ac:dyDescent="0.25">
      <c r="A307" s="35">
        <f t="shared" si="39"/>
        <v>197</v>
      </c>
      <c r="B307" s="35">
        <v>17</v>
      </c>
      <c r="C307" s="35">
        <v>40</v>
      </c>
      <c r="D307" s="35">
        <v>275</v>
      </c>
      <c r="E307" s="35">
        <v>9.7560975609756101E-2</v>
      </c>
      <c r="F307" s="35">
        <v>255.7</v>
      </c>
      <c r="G307" s="35">
        <v>0.3196284655723392</v>
      </c>
      <c r="H307" s="35">
        <f t="shared" si="31"/>
        <v>0.92981818181818177</v>
      </c>
      <c r="I307" s="35">
        <f t="shared" si="32"/>
        <v>-6.6238637504534431E-2</v>
      </c>
      <c r="J307" s="35">
        <f t="shared" si="33"/>
        <v>0.47359391801241935</v>
      </c>
      <c r="K307" s="35">
        <f t="shared" si="34"/>
        <v>-0.16607379725476448</v>
      </c>
      <c r="L307" s="35">
        <f t="shared" si="35"/>
        <v>0.43404943727322726</v>
      </c>
      <c r="M307" s="35">
        <f t="shared" si="36"/>
        <v>6.3067984932295706E-3</v>
      </c>
      <c r="N307" s="35">
        <v>7.05</v>
      </c>
      <c r="O307" s="35">
        <f t="shared" si="37"/>
        <v>2.5636363636363634E-2</v>
      </c>
    </row>
    <row r="308" spans="1:15" x14ac:dyDescent="0.25">
      <c r="A308" s="35">
        <f t="shared" si="39"/>
        <v>198</v>
      </c>
      <c r="B308" s="35">
        <v>18</v>
      </c>
      <c r="C308" s="35">
        <v>40</v>
      </c>
      <c r="D308" s="35">
        <v>275</v>
      </c>
      <c r="E308" s="35">
        <v>9.3495934959349589E-2</v>
      </c>
      <c r="F308" s="35">
        <v>249.55</v>
      </c>
      <c r="G308" s="35">
        <v>0.31831163049108635</v>
      </c>
      <c r="H308" s="35">
        <f t="shared" si="31"/>
        <v>0.90745454545454551</v>
      </c>
      <c r="I308" s="35">
        <f t="shared" si="32"/>
        <v>-8.8735868440247889E-2</v>
      </c>
      <c r="J308" s="35">
        <f t="shared" si="33"/>
        <v>0.46464591303435376</v>
      </c>
      <c r="K308" s="35">
        <f t="shared" si="34"/>
        <v>-0.18606634989213811</v>
      </c>
      <c r="L308" s="35">
        <f t="shared" si="35"/>
        <v>0.42619636498433811</v>
      </c>
      <c r="M308" s="35">
        <f t="shared" si="36"/>
        <v>-4.5513191744363524E-3</v>
      </c>
      <c r="N308" s="35">
        <v>4.7</v>
      </c>
      <c r="O308" s="35">
        <f t="shared" si="37"/>
        <v>1.7090909090909091E-2</v>
      </c>
    </row>
    <row r="309" spans="1:15" x14ac:dyDescent="0.25">
      <c r="A309" s="35">
        <f t="shared" si="39"/>
        <v>199</v>
      </c>
      <c r="B309" s="35">
        <v>19</v>
      </c>
      <c r="C309" s="35">
        <v>40</v>
      </c>
      <c r="D309" s="35">
        <v>275</v>
      </c>
      <c r="E309" s="35">
        <v>8.943089430894309E-2</v>
      </c>
      <c r="F309" s="35">
        <v>248.1</v>
      </c>
      <c r="G309" s="35">
        <v>0.31933699264588639</v>
      </c>
      <c r="H309" s="35">
        <f t="shared" si="31"/>
        <v>0.9021818181818182</v>
      </c>
      <c r="I309" s="35">
        <f t="shared" si="32"/>
        <v>-9.212940816053046E-2</v>
      </c>
      <c r="J309" s="35">
        <f t="shared" si="33"/>
        <v>0.46329761173716072</v>
      </c>
      <c r="K309" s="35">
        <f t="shared" si="34"/>
        <v>-0.18762713143792126</v>
      </c>
      <c r="L309" s="35">
        <f t="shared" si="35"/>
        <v>0.4255844780716399</v>
      </c>
      <c r="M309" s="35">
        <f t="shared" si="36"/>
        <v>-7.605796355314165E-3</v>
      </c>
      <c r="N309" s="35">
        <v>4.05</v>
      </c>
      <c r="O309" s="35">
        <f t="shared" si="37"/>
        <v>1.4727272727272726E-2</v>
      </c>
    </row>
    <row r="310" spans="1:15" x14ac:dyDescent="0.25">
      <c r="A310" s="35">
        <f t="shared" si="39"/>
        <v>200</v>
      </c>
      <c r="B310" s="35">
        <v>20</v>
      </c>
      <c r="C310" s="35">
        <v>40</v>
      </c>
      <c r="D310" s="35">
        <v>275</v>
      </c>
      <c r="E310" s="35">
        <v>8.5365853658536592E-2</v>
      </c>
      <c r="F310" s="35">
        <v>267.89999999999998</v>
      </c>
      <c r="G310" s="35">
        <v>0.31913239054437237</v>
      </c>
      <c r="H310" s="35">
        <f t="shared" si="31"/>
        <v>0.97418181818181815</v>
      </c>
      <c r="I310" s="35">
        <f t="shared" si="32"/>
        <v>-1.9967882297342806E-2</v>
      </c>
      <c r="J310" s="35">
        <f t="shared" si="33"/>
        <v>0.49203449683438394</v>
      </c>
      <c r="K310" s="35">
        <f t="shared" si="34"/>
        <v>-0.11321018263086807</v>
      </c>
      <c r="L310" s="35">
        <f t="shared" si="35"/>
        <v>0.45493196149890408</v>
      </c>
      <c r="M310" s="35">
        <f t="shared" si="36"/>
        <v>2.439909923539213E-2</v>
      </c>
      <c r="N310" s="35">
        <v>10.5</v>
      </c>
      <c r="O310" s="35">
        <f t="shared" si="37"/>
        <v>3.8181818181818185E-2</v>
      </c>
    </row>
    <row r="311" spans="1:15" x14ac:dyDescent="0.25">
      <c r="A311" s="35">
        <f t="shared" si="39"/>
        <v>200</v>
      </c>
      <c r="B311" s="35">
        <v>20</v>
      </c>
      <c r="C311" s="35">
        <v>59</v>
      </c>
      <c r="D311" s="35">
        <v>275</v>
      </c>
      <c r="E311" s="35">
        <v>8.1300813008130079E-2</v>
      </c>
      <c r="F311" s="35">
        <v>273.14999999999998</v>
      </c>
      <c r="G311" s="35">
        <v>0.32037097095140632</v>
      </c>
      <c r="H311" s="35">
        <f t="shared" si="31"/>
        <v>0.9932727272727272</v>
      </c>
      <c r="I311" s="35">
        <f t="shared" si="32"/>
        <v>-2.2942150621903831E-3</v>
      </c>
      <c r="J311" s="35">
        <f t="shared" si="33"/>
        <v>0.49908474141425735</v>
      </c>
      <c r="K311" s="35">
        <f t="shared" si="34"/>
        <v>-9.364254287487965E-2</v>
      </c>
      <c r="L311" s="35">
        <f t="shared" si="35"/>
        <v>0.46269655687346001</v>
      </c>
      <c r="M311" s="35">
        <f t="shared" si="36"/>
        <v>3.303070537128322E-2</v>
      </c>
      <c r="N311" s="35">
        <v>12.7</v>
      </c>
      <c r="O311" s="35">
        <f t="shared" si="37"/>
        <v>4.6181818181818178E-2</v>
      </c>
    </row>
    <row r="312" spans="1:15" x14ac:dyDescent="0.25">
      <c r="A312" s="35">
        <f t="shared" si="39"/>
        <v>201</v>
      </c>
      <c r="B312" s="35">
        <v>21</v>
      </c>
      <c r="C312" s="35">
        <v>40</v>
      </c>
      <c r="D312" s="35">
        <v>275</v>
      </c>
      <c r="E312" s="35">
        <v>0.15853658536585366</v>
      </c>
      <c r="F312" s="35">
        <v>273.14999999999998</v>
      </c>
      <c r="G312" s="35">
        <v>0.32037097095140632</v>
      </c>
      <c r="H312" s="35">
        <f t="shared" si="31"/>
        <v>0.9932727272727272</v>
      </c>
      <c r="I312" s="35">
        <f t="shared" si="32"/>
        <v>1.7224391066641704E-3</v>
      </c>
      <c r="J312" s="35">
        <f t="shared" si="33"/>
        <v>0.50068715344529113</v>
      </c>
      <c r="K312" s="35">
        <f t="shared" si="34"/>
        <v>-0.12583855861066459</v>
      </c>
      <c r="L312" s="35">
        <f t="shared" si="35"/>
        <v>0.44992985950394959</v>
      </c>
      <c r="M312" s="35">
        <f t="shared" si="36"/>
        <v>4.7389034909073202E-2</v>
      </c>
      <c r="N312" s="35">
        <v>19.95</v>
      </c>
      <c r="O312" s="35">
        <f t="shared" si="37"/>
        <v>7.2545454545454538E-2</v>
      </c>
    </row>
    <row r="313" spans="1:15" x14ac:dyDescent="0.25">
      <c r="A313" s="35">
        <f t="shared" si="39"/>
        <v>202</v>
      </c>
      <c r="B313" s="35">
        <v>22</v>
      </c>
      <c r="C313" s="35">
        <v>40</v>
      </c>
      <c r="D313" s="35">
        <v>275</v>
      </c>
      <c r="E313" s="35">
        <v>7.7235772357723581E-2</v>
      </c>
      <c r="F313" s="35">
        <v>281.39999999999998</v>
      </c>
      <c r="G313" s="35">
        <v>0.319548035159401</v>
      </c>
      <c r="H313" s="35">
        <f t="shared" si="31"/>
        <v>1.0232727272727271</v>
      </c>
      <c r="I313" s="35">
        <f t="shared" si="32"/>
        <v>2.3438050508249219E-2</v>
      </c>
      <c r="J313" s="35">
        <f t="shared" si="33"/>
        <v>0.50934957329087704</v>
      </c>
      <c r="K313" s="35">
        <f t="shared" si="34"/>
        <v>-6.5368581227710401E-2</v>
      </c>
      <c r="L313" s="35">
        <f t="shared" si="35"/>
        <v>0.47394026955332702</v>
      </c>
      <c r="M313" s="35">
        <f t="shared" si="36"/>
        <v>4.7263257443228568E-2</v>
      </c>
      <c r="N313" s="35">
        <v>17.2</v>
      </c>
      <c r="O313" s="35">
        <f t="shared" si="37"/>
        <v>6.2545454545454543E-2</v>
      </c>
    </row>
    <row r="314" spans="1:15" x14ac:dyDescent="0.25">
      <c r="A314" s="35">
        <f t="shared" si="39"/>
        <v>203</v>
      </c>
      <c r="B314" s="35">
        <v>23</v>
      </c>
      <c r="C314" s="35">
        <v>40</v>
      </c>
      <c r="D314" s="35">
        <v>275</v>
      </c>
      <c r="E314" s="35">
        <v>7.3170731707317069E-2</v>
      </c>
      <c r="F314" s="35">
        <v>285.89999999999998</v>
      </c>
      <c r="G314" s="35">
        <v>0.33258476037499579</v>
      </c>
      <c r="H314" s="35">
        <f t="shared" si="31"/>
        <v>1.0396363636363635</v>
      </c>
      <c r="I314" s="35">
        <f t="shared" si="32"/>
        <v>3.4906303091423035E-2</v>
      </c>
      <c r="J314" s="35">
        <f t="shared" si="33"/>
        <v>0.51392277273121545</v>
      </c>
      <c r="K314" s="35">
        <f t="shared" si="34"/>
        <v>-5.5058170723560354E-2</v>
      </c>
      <c r="L314" s="35">
        <f t="shared" si="35"/>
        <v>0.47804606024684243</v>
      </c>
      <c r="M314" s="35">
        <f t="shared" si="36"/>
        <v>5.6246742385355708E-2</v>
      </c>
      <c r="N314" s="35">
        <v>19.75</v>
      </c>
      <c r="O314" s="35">
        <f t="shared" si="37"/>
        <v>7.1818181818181823E-2</v>
      </c>
    </row>
    <row r="315" spans="1:15" x14ac:dyDescent="0.25">
      <c r="A315" s="35">
        <f t="shared" si="39"/>
        <v>203</v>
      </c>
      <c r="B315" s="35">
        <v>23</v>
      </c>
      <c r="C315" s="35">
        <v>59</v>
      </c>
      <c r="D315" s="35">
        <v>275</v>
      </c>
      <c r="E315" s="35">
        <v>6.910569105691057E-2</v>
      </c>
      <c r="F315" s="35">
        <v>285.35000000000002</v>
      </c>
      <c r="G315" s="35">
        <v>0.33296862079674028</v>
      </c>
      <c r="H315" s="35">
        <f t="shared" si="31"/>
        <v>1.0376363636363637</v>
      </c>
      <c r="I315" s="35">
        <f t="shared" si="32"/>
        <v>3.2192924644780345E-2</v>
      </c>
      <c r="J315" s="35">
        <f t="shared" si="33"/>
        <v>0.51284090071408761</v>
      </c>
      <c r="K315" s="35">
        <f t="shared" si="34"/>
        <v>-5.5337737611132067E-2</v>
      </c>
      <c r="L315" s="35">
        <f t="shared" si="35"/>
        <v>0.47793469897339103</v>
      </c>
      <c r="M315" s="35">
        <f t="shared" si="36"/>
        <v>5.4207668367572293E-2</v>
      </c>
      <c r="N315" s="35">
        <v>18.649999999999999</v>
      </c>
      <c r="O315" s="35">
        <f t="shared" si="37"/>
        <v>6.7818181818181819E-2</v>
      </c>
    </row>
    <row r="316" spans="1:15" x14ac:dyDescent="0.25">
      <c r="A316" s="35">
        <f t="shared" si="39"/>
        <v>204</v>
      </c>
      <c r="B316" s="35">
        <v>24</v>
      </c>
      <c r="C316" s="35">
        <v>40</v>
      </c>
      <c r="D316" s="35">
        <v>275</v>
      </c>
      <c r="E316" s="35">
        <v>0.14634146341463414</v>
      </c>
      <c r="F316" s="35">
        <v>285.35000000000002</v>
      </c>
      <c r="G316" s="35">
        <v>0.33296862079674028</v>
      </c>
      <c r="H316" s="35">
        <f t="shared" si="31"/>
        <v>1.0376363636363637</v>
      </c>
      <c r="I316" s="35">
        <f t="shared" si="32"/>
        <v>5.1766571648201032E-2</v>
      </c>
      <c r="J316" s="35">
        <f t="shared" si="33"/>
        <v>0.52064265410889277</v>
      </c>
      <c r="K316" s="35">
        <f t="shared" si="34"/>
        <v>-7.5609251632290236E-2</v>
      </c>
      <c r="L316" s="35">
        <f t="shared" si="35"/>
        <v>0.46986498789924136</v>
      </c>
      <c r="M316" s="35">
        <f t="shared" si="36"/>
        <v>7.0372762464295247E-2</v>
      </c>
      <c r="N316" s="35">
        <v>26.8</v>
      </c>
      <c r="O316" s="35">
        <f t="shared" si="37"/>
        <v>9.745454545454546E-2</v>
      </c>
    </row>
    <row r="317" spans="1:15" x14ac:dyDescent="0.25">
      <c r="A317" s="35">
        <f t="shared" si="39"/>
        <v>205</v>
      </c>
      <c r="B317" s="35">
        <v>25</v>
      </c>
      <c r="C317" s="35">
        <v>40</v>
      </c>
      <c r="D317" s="35">
        <v>275</v>
      </c>
      <c r="E317" s="35">
        <v>6.5040650406504072E-2</v>
      </c>
      <c r="F317" s="35">
        <v>294.95</v>
      </c>
      <c r="G317" s="35">
        <v>0.33382059147766346</v>
      </c>
      <c r="H317" s="35">
        <f t="shared" si="31"/>
        <v>1.0725454545454545</v>
      </c>
      <c r="I317" s="35">
        <f t="shared" si="32"/>
        <v>5.6273422432731902E-2</v>
      </c>
      <c r="J317" s="35">
        <f t="shared" si="33"/>
        <v>0.52243800444923139</v>
      </c>
      <c r="K317" s="35">
        <f t="shared" si="34"/>
        <v>-2.8861071754143354E-2</v>
      </c>
      <c r="L317" s="35">
        <f t="shared" si="35"/>
        <v>0.4884876964592883</v>
      </c>
      <c r="M317" s="35">
        <f t="shared" si="36"/>
        <v>7.1850810494532735E-2</v>
      </c>
      <c r="N317" s="35">
        <v>26.15</v>
      </c>
      <c r="O317" s="35">
        <f t="shared" si="37"/>
        <v>9.5090909090909087E-2</v>
      </c>
    </row>
    <row r="318" spans="1:15" x14ac:dyDescent="0.25">
      <c r="A318" s="35">
        <f t="shared" si="39"/>
        <v>206</v>
      </c>
      <c r="B318" s="35">
        <v>26</v>
      </c>
      <c r="C318" s="35">
        <v>40</v>
      </c>
      <c r="D318" s="35">
        <v>275</v>
      </c>
      <c r="E318" s="35">
        <v>6.097560975609756E-2</v>
      </c>
      <c r="F318" s="35">
        <v>286.45</v>
      </c>
      <c r="G318" s="35">
        <v>0.33443296768305114</v>
      </c>
      <c r="H318" s="35">
        <f t="shared" si="31"/>
        <v>1.0416363636363637</v>
      </c>
      <c r="I318" s="35">
        <f t="shared" si="32"/>
        <v>3.2637659828217085E-2</v>
      </c>
      <c r="J318" s="35">
        <f t="shared" si="33"/>
        <v>0.51301823119130097</v>
      </c>
      <c r="K318" s="35">
        <f t="shared" si="34"/>
        <v>-4.9944675240759247E-2</v>
      </c>
      <c r="L318" s="35">
        <f t="shared" si="35"/>
        <v>0.48008323800572378</v>
      </c>
      <c r="M318" s="35">
        <f t="shared" si="36"/>
        <v>5.4295206811542263E-2</v>
      </c>
      <c r="N318" s="35">
        <v>16.850000000000001</v>
      </c>
      <c r="O318" s="35">
        <f t="shared" si="37"/>
        <v>6.1272727272727277E-2</v>
      </c>
    </row>
    <row r="319" spans="1:15" x14ac:dyDescent="0.25">
      <c r="A319" s="35">
        <f t="shared" si="39"/>
        <v>207</v>
      </c>
      <c r="B319" s="35">
        <v>27</v>
      </c>
      <c r="C319" s="35">
        <v>40</v>
      </c>
      <c r="D319" s="35">
        <v>275</v>
      </c>
      <c r="E319" s="35">
        <v>5.6910569105691054E-2</v>
      </c>
      <c r="F319" s="35">
        <v>286.55</v>
      </c>
      <c r="G319" s="35">
        <v>0.33446077596102736</v>
      </c>
      <c r="H319" s="35">
        <f t="shared" si="31"/>
        <v>1.042</v>
      </c>
      <c r="I319" s="35">
        <f t="shared" si="32"/>
        <v>3.1615543938659244E-2</v>
      </c>
      <c r="J319" s="35">
        <f t="shared" si="33"/>
        <v>0.51261067634195656</v>
      </c>
      <c r="K319" s="35">
        <f t="shared" si="34"/>
        <v>-4.8173205324026927E-2</v>
      </c>
      <c r="L319" s="35">
        <f t="shared" si="35"/>
        <v>0.48078910222067717</v>
      </c>
      <c r="M319" s="35">
        <f t="shared" si="36"/>
        <v>5.3351222527641573E-2</v>
      </c>
      <c r="N319" s="35">
        <v>17.399999999999999</v>
      </c>
      <c r="O319" s="35">
        <f t="shared" si="37"/>
        <v>6.3272727272727272E-2</v>
      </c>
    </row>
    <row r="320" spans="1:15" x14ac:dyDescent="0.25">
      <c r="A320" s="35">
        <f t="shared" si="39"/>
        <v>208</v>
      </c>
      <c r="B320" s="35">
        <v>28</v>
      </c>
      <c r="C320" s="35">
        <v>40</v>
      </c>
      <c r="D320" s="35">
        <v>275</v>
      </c>
      <c r="E320" s="35">
        <v>5.2845528455284556E-2</v>
      </c>
      <c r="F320" s="35">
        <v>283.25</v>
      </c>
      <c r="G320" s="35">
        <v>0.33655291669975529</v>
      </c>
      <c r="H320" s="35">
        <f t="shared" si="31"/>
        <v>1.03</v>
      </c>
      <c r="I320" s="35">
        <f t="shared" si="32"/>
        <v>2.2234317480068398E-2</v>
      </c>
      <c r="J320" s="35">
        <f t="shared" si="33"/>
        <v>0.50886947851954256</v>
      </c>
      <c r="K320" s="35">
        <f t="shared" si="34"/>
        <v>-5.5132989710925499E-2</v>
      </c>
      <c r="L320" s="35">
        <f t="shared" si="35"/>
        <v>0.47801625705788942</v>
      </c>
      <c r="M320" s="35">
        <f t="shared" si="36"/>
        <v>4.6119305817239442E-2</v>
      </c>
      <c r="N320" s="35">
        <v>14.05</v>
      </c>
      <c r="O320" s="35">
        <f t="shared" si="37"/>
        <v>5.1090909090909097E-2</v>
      </c>
    </row>
    <row r="321" spans="1:15" x14ac:dyDescent="0.25">
      <c r="A321" s="35">
        <f t="shared" si="39"/>
        <v>209</v>
      </c>
      <c r="B321" s="35">
        <v>29</v>
      </c>
      <c r="C321" s="35">
        <v>40</v>
      </c>
      <c r="D321" s="35">
        <v>275</v>
      </c>
      <c r="E321" s="35">
        <v>4.878048780487805E-2</v>
      </c>
      <c r="F321" s="35">
        <v>277.95</v>
      </c>
      <c r="G321" s="35">
        <v>0.33878946084362144</v>
      </c>
      <c r="H321" s="35">
        <f t="shared" si="31"/>
        <v>1.0107272727272727</v>
      </c>
      <c r="I321" s="35">
        <f t="shared" si="32"/>
        <v>8.7810882544797301E-3</v>
      </c>
      <c r="J321" s="35">
        <f t="shared" si="33"/>
        <v>0.50350310235334006</v>
      </c>
      <c r="K321" s="35">
        <f t="shared" si="34"/>
        <v>-6.6044986103591427E-2</v>
      </c>
      <c r="L321" s="35">
        <f t="shared" si="35"/>
        <v>0.47367100494163705</v>
      </c>
      <c r="M321" s="35">
        <f t="shared" si="36"/>
        <v>3.5233312509675208E-2</v>
      </c>
      <c r="N321" s="35">
        <v>10.25</v>
      </c>
      <c r="O321" s="35">
        <f t="shared" si="37"/>
        <v>3.727272727272727E-2</v>
      </c>
    </row>
    <row r="322" spans="1:15" x14ac:dyDescent="0.25">
      <c r="A322" s="35">
        <f t="shared" si="39"/>
        <v>210</v>
      </c>
      <c r="B322" s="35">
        <v>30</v>
      </c>
      <c r="C322" s="35">
        <v>40</v>
      </c>
      <c r="D322" s="35">
        <v>275</v>
      </c>
      <c r="E322" s="35">
        <v>4.4715447154471545E-2</v>
      </c>
      <c r="F322" s="35">
        <v>278.05</v>
      </c>
      <c r="G322" s="35">
        <v>0.33853449224691917</v>
      </c>
      <c r="H322" s="35">
        <f t="shared" si="31"/>
        <v>1.011090909090909</v>
      </c>
      <c r="I322" s="35">
        <f t="shared" si="32"/>
        <v>8.4901402660689587E-3</v>
      </c>
      <c r="J322" s="35">
        <f t="shared" si="33"/>
        <v>0.50338703522764061</v>
      </c>
      <c r="K322" s="35">
        <f t="shared" si="34"/>
        <v>-6.3096455962216108E-2</v>
      </c>
      <c r="L322" s="35">
        <f t="shared" si="35"/>
        <v>0.47484484820510203</v>
      </c>
      <c r="M322" s="35">
        <f t="shared" si="36"/>
        <v>3.4125206867790581E-2</v>
      </c>
      <c r="N322" s="35">
        <v>9.9499999999999993</v>
      </c>
      <c r="O322" s="35">
        <f t="shared" si="37"/>
        <v>3.6181818181818176E-2</v>
      </c>
    </row>
    <row r="323" spans="1:15" x14ac:dyDescent="0.25">
      <c r="A323" s="35">
        <f t="shared" si="39"/>
        <v>211</v>
      </c>
      <c r="B323" s="35">
        <v>31</v>
      </c>
      <c r="C323" s="35">
        <v>40</v>
      </c>
      <c r="D323" s="35">
        <v>275</v>
      </c>
      <c r="E323" s="35">
        <v>4.065040650406504E-2</v>
      </c>
      <c r="F323" s="35">
        <v>283.60000000000002</v>
      </c>
      <c r="G323" s="35">
        <v>0.33900183265922873</v>
      </c>
      <c r="H323" s="35">
        <f t="shared" ref="H323:H354" si="40">F323/D323</f>
        <v>1.0312727272727273</v>
      </c>
      <c r="I323" s="35">
        <f t="shared" ref="I323:I354" si="41">(LN(H323)+(G323^2/2)*E323)/G323*(E323^0.5)</f>
        <v>1.9703595245109333E-2</v>
      </c>
      <c r="J323" s="35">
        <f t="shared" ref="J323:J354" si="42">NORMSDIST(I323)</f>
        <v>0.50786008862668375</v>
      </c>
      <c r="K323" s="35">
        <f t="shared" ref="K323:K354" si="43">I323-(G323*E323^0.5)</f>
        <v>-4.8645771071386186E-2</v>
      </c>
      <c r="L323" s="35">
        <f t="shared" ref="L323:L354" si="44">NORMSDIST(K323)</f>
        <v>0.48060079654001747</v>
      </c>
      <c r="M323" s="35">
        <f t="shared" ref="M323:M354" si="45">(H323*J323)-L323</f>
        <v>4.3141462130991737E-2</v>
      </c>
      <c r="N323" s="35">
        <v>12.85</v>
      </c>
      <c r="O323" s="35">
        <f t="shared" ref="O323:O354" si="46">N323/D323</f>
        <v>4.6727272727272728E-2</v>
      </c>
    </row>
    <row r="324" spans="1:15" x14ac:dyDescent="0.25">
      <c r="A324" s="35">
        <f t="shared" si="39"/>
        <v>212</v>
      </c>
      <c r="B324" s="35">
        <v>32</v>
      </c>
      <c r="C324" s="35">
        <v>40</v>
      </c>
      <c r="D324" s="35">
        <v>275</v>
      </c>
      <c r="E324" s="35">
        <v>3.6585365853658534E-2</v>
      </c>
      <c r="F324" s="35">
        <v>285.39999999999998</v>
      </c>
      <c r="G324" s="35">
        <v>0.33993296899432052</v>
      </c>
      <c r="H324" s="35">
        <f t="shared" si="40"/>
        <v>1.0378181818181818</v>
      </c>
      <c r="I324" s="35">
        <f t="shared" si="41"/>
        <v>2.2076362443670481E-2</v>
      </c>
      <c r="J324" s="35">
        <f t="shared" si="42"/>
        <v>0.50880647904101739</v>
      </c>
      <c r="K324" s="35">
        <f t="shared" si="43"/>
        <v>-4.2943641066307686E-2</v>
      </c>
      <c r="L324" s="35">
        <f t="shared" si="44"/>
        <v>0.48287323013943045</v>
      </c>
      <c r="M324" s="35">
        <f t="shared" si="45"/>
        <v>4.5175384836229016E-2</v>
      </c>
      <c r="N324" s="35">
        <v>14.4</v>
      </c>
      <c r="O324" s="35">
        <f t="shared" si="46"/>
        <v>5.2363636363636362E-2</v>
      </c>
    </row>
    <row r="325" spans="1:15" x14ac:dyDescent="0.25">
      <c r="A325" s="35">
        <f t="shared" si="39"/>
        <v>213</v>
      </c>
      <c r="B325" s="35">
        <v>33</v>
      </c>
      <c r="C325" s="35">
        <v>40</v>
      </c>
      <c r="D325" s="35">
        <v>275</v>
      </c>
      <c r="E325" s="35">
        <v>3.2520325203252036E-2</v>
      </c>
      <c r="F325" s="35">
        <v>290.89999999999998</v>
      </c>
      <c r="G325" s="35">
        <v>0.33950563406774203</v>
      </c>
      <c r="H325" s="35">
        <f t="shared" si="40"/>
        <v>1.0578181818181818</v>
      </c>
      <c r="I325" s="35">
        <f t="shared" si="41"/>
        <v>3.0851558267359216E-2</v>
      </c>
      <c r="J325" s="35">
        <f t="shared" si="42"/>
        <v>0.51230603879195702</v>
      </c>
      <c r="K325" s="35">
        <f t="shared" si="43"/>
        <v>-3.0372825940119971E-2</v>
      </c>
      <c r="L325" s="35">
        <f t="shared" si="44"/>
        <v>0.48788485830615619</v>
      </c>
      <c r="M325" s="35">
        <f t="shared" si="45"/>
        <v>5.4041784183226638E-2</v>
      </c>
      <c r="N325" s="35">
        <v>18.600000000000001</v>
      </c>
      <c r="O325" s="35">
        <f t="shared" si="46"/>
        <v>6.7636363636363647E-2</v>
      </c>
    </row>
    <row r="326" spans="1:15" x14ac:dyDescent="0.25">
      <c r="A326" s="35">
        <f t="shared" si="39"/>
        <v>214</v>
      </c>
      <c r="B326" s="35">
        <v>34</v>
      </c>
      <c r="C326" s="35">
        <v>40</v>
      </c>
      <c r="D326" s="35">
        <v>275</v>
      </c>
      <c r="E326" s="35">
        <v>2.8455284552845527E-2</v>
      </c>
      <c r="F326" s="35">
        <v>288.14999999999998</v>
      </c>
      <c r="G326" s="35">
        <v>0.33896534526766409</v>
      </c>
      <c r="H326" s="35">
        <f t="shared" si="40"/>
        <v>1.0478181818181818</v>
      </c>
      <c r="I326" s="35">
        <f t="shared" si="41"/>
        <v>2.4058909701154523E-2</v>
      </c>
      <c r="J326" s="35">
        <f t="shared" si="42"/>
        <v>0.50959719043244678</v>
      </c>
      <c r="K326" s="35">
        <f t="shared" si="43"/>
        <v>-3.3120117988270872E-2</v>
      </c>
      <c r="L326" s="35">
        <f t="shared" si="44"/>
        <v>0.4867893998575693</v>
      </c>
      <c r="M326" s="35">
        <f t="shared" si="45"/>
        <v>4.7175801681010765E-2</v>
      </c>
      <c r="N326" s="35">
        <v>16.25</v>
      </c>
      <c r="O326" s="35">
        <f t="shared" si="46"/>
        <v>5.909090909090909E-2</v>
      </c>
    </row>
    <row r="327" spans="1:15" x14ac:dyDescent="0.25">
      <c r="A327" s="35">
        <f t="shared" si="39"/>
        <v>215</v>
      </c>
      <c r="B327" s="35">
        <v>35</v>
      </c>
      <c r="C327" s="35">
        <v>40</v>
      </c>
      <c r="D327" s="35">
        <v>275</v>
      </c>
      <c r="E327" s="35">
        <v>2.4390243902439025E-2</v>
      </c>
      <c r="F327" s="35">
        <v>283.45</v>
      </c>
      <c r="G327" s="35">
        <v>0.3377321569991476</v>
      </c>
      <c r="H327" s="35">
        <f t="shared" si="40"/>
        <v>1.0307272727272727</v>
      </c>
      <c r="I327" s="35">
        <f t="shared" si="41"/>
        <v>1.4638176109139088E-2</v>
      </c>
      <c r="J327" s="35">
        <f t="shared" si="42"/>
        <v>0.50583957881002695</v>
      </c>
      <c r="K327" s="35">
        <f t="shared" si="43"/>
        <v>-3.8106725360171109E-2</v>
      </c>
      <c r="L327" s="35">
        <f t="shared" si="44"/>
        <v>0.48480129457223831</v>
      </c>
      <c r="M327" s="35">
        <f t="shared" si="45"/>
        <v>3.6581354932133103E-2</v>
      </c>
      <c r="N327" s="35">
        <v>10.65</v>
      </c>
      <c r="O327" s="35">
        <f t="shared" si="46"/>
        <v>3.8727272727272728E-2</v>
      </c>
    </row>
    <row r="328" spans="1:15" x14ac:dyDescent="0.25">
      <c r="A328" s="35">
        <f t="shared" si="39"/>
        <v>216</v>
      </c>
      <c r="B328" s="35">
        <v>36</v>
      </c>
      <c r="C328" s="35">
        <v>40</v>
      </c>
      <c r="D328" s="35">
        <v>275</v>
      </c>
      <c r="E328" s="35">
        <v>2.032520325203252E-2</v>
      </c>
      <c r="F328" s="35">
        <v>287.05</v>
      </c>
      <c r="G328" s="35">
        <v>0.3386253616823392</v>
      </c>
      <c r="H328" s="35">
        <f t="shared" si="40"/>
        <v>1.0438181818181818</v>
      </c>
      <c r="I328" s="35">
        <f t="shared" si="41"/>
        <v>1.8545995222033571E-2</v>
      </c>
      <c r="J328" s="35">
        <f t="shared" si="42"/>
        <v>0.50739835750806028</v>
      </c>
      <c r="K328" s="35">
        <f t="shared" si="43"/>
        <v>-2.9730633045483002E-2</v>
      </c>
      <c r="L328" s="35">
        <f t="shared" si="44"/>
        <v>0.48814094053873286</v>
      </c>
      <c r="M328" s="35">
        <f t="shared" si="45"/>
        <v>4.1490690452862411E-2</v>
      </c>
      <c r="N328" s="35">
        <v>13.3</v>
      </c>
      <c r="O328" s="35">
        <f t="shared" si="46"/>
        <v>4.8363636363636366E-2</v>
      </c>
    </row>
    <row r="329" spans="1:15" x14ac:dyDescent="0.25">
      <c r="A329" s="35">
        <f t="shared" si="39"/>
        <v>217</v>
      </c>
      <c r="B329" s="35">
        <v>37</v>
      </c>
      <c r="C329" s="35">
        <v>40</v>
      </c>
      <c r="D329" s="35">
        <v>275</v>
      </c>
      <c r="E329" s="35">
        <v>1.6260162601626018E-2</v>
      </c>
      <c r="F329" s="35">
        <v>282.7</v>
      </c>
      <c r="G329" s="35">
        <v>0.33808364922335093</v>
      </c>
      <c r="H329" s="35">
        <f t="shared" si="40"/>
        <v>1.028</v>
      </c>
      <c r="I329" s="35">
        <f t="shared" si="41"/>
        <v>1.0766134454601959E-2</v>
      </c>
      <c r="J329" s="35">
        <f t="shared" si="42"/>
        <v>0.50429498325859856</v>
      </c>
      <c r="K329" s="35">
        <f t="shared" si="43"/>
        <v>-3.2344717907854592E-2</v>
      </c>
      <c r="L329" s="35">
        <f t="shared" si="44"/>
        <v>0.48709857405541457</v>
      </c>
      <c r="M329" s="35">
        <f t="shared" si="45"/>
        <v>3.1316668734424735E-2</v>
      </c>
      <c r="N329" s="35">
        <v>9.0500000000000007</v>
      </c>
      <c r="O329" s="35">
        <f t="shared" si="46"/>
        <v>3.2909090909090909E-2</v>
      </c>
    </row>
    <row r="330" spans="1:15" x14ac:dyDescent="0.25">
      <c r="A330" s="35">
        <f t="shared" si="39"/>
        <v>217</v>
      </c>
      <c r="B330" s="35">
        <v>37</v>
      </c>
      <c r="C330" s="35">
        <v>59</v>
      </c>
      <c r="D330" s="35">
        <v>275</v>
      </c>
      <c r="E330" s="35">
        <v>1.2195121951219513E-2</v>
      </c>
      <c r="F330" s="35">
        <v>286.39999999999998</v>
      </c>
      <c r="G330" s="35">
        <v>0.33761571394728723</v>
      </c>
      <c r="H330" s="35">
        <f t="shared" si="40"/>
        <v>1.0414545454545454</v>
      </c>
      <c r="I330" s="35">
        <f t="shared" si="41"/>
        <v>1.3513286416638804E-2</v>
      </c>
      <c r="J330" s="35">
        <f t="shared" si="42"/>
        <v>0.50539085722851207</v>
      </c>
      <c r="K330" s="35">
        <f t="shared" si="43"/>
        <v>-2.3770132101408978E-2</v>
      </c>
      <c r="L330" s="35">
        <f t="shared" si="44"/>
        <v>0.4905179822227464</v>
      </c>
      <c r="M330" s="35">
        <f t="shared" si="45"/>
        <v>3.5823623269056692E-2</v>
      </c>
      <c r="N330" s="35">
        <v>12.05</v>
      </c>
      <c r="O330" s="35">
        <f t="shared" si="46"/>
        <v>4.3818181818181819E-2</v>
      </c>
    </row>
    <row r="331" spans="1:15" x14ac:dyDescent="0.25">
      <c r="A331" s="35">
        <f t="shared" si="39"/>
        <v>218</v>
      </c>
      <c r="B331" s="35">
        <v>38</v>
      </c>
      <c r="C331" s="35">
        <v>40</v>
      </c>
      <c r="D331" s="35">
        <v>275</v>
      </c>
      <c r="E331" s="35">
        <v>8.943089430894309E-2</v>
      </c>
      <c r="F331" s="35">
        <v>286.39999999999998</v>
      </c>
      <c r="G331" s="35">
        <v>0.33761571394728723</v>
      </c>
      <c r="H331" s="35">
        <f t="shared" si="40"/>
        <v>1.0414545454545454</v>
      </c>
      <c r="I331" s="35">
        <f t="shared" si="41"/>
        <v>4.0493167887719908E-2</v>
      </c>
      <c r="J331" s="35">
        <f t="shared" si="42"/>
        <v>0.51615002309412727</v>
      </c>
      <c r="K331" s="35">
        <f t="shared" si="43"/>
        <v>-6.0470806744525346E-2</v>
      </c>
      <c r="L331" s="35">
        <f t="shared" si="44"/>
        <v>0.47589033306500428</v>
      </c>
      <c r="M331" s="35">
        <f t="shared" si="45"/>
        <v>6.1656454622843193E-2</v>
      </c>
      <c r="N331" s="35">
        <v>15.1</v>
      </c>
      <c r="O331" s="35">
        <f t="shared" si="46"/>
        <v>5.4909090909090907E-2</v>
      </c>
    </row>
    <row r="332" spans="1:15" x14ac:dyDescent="0.25">
      <c r="A332" s="35">
        <f t="shared" si="39"/>
        <v>218</v>
      </c>
      <c r="B332" s="35">
        <v>38</v>
      </c>
      <c r="C332" s="35">
        <v>59</v>
      </c>
      <c r="D332" s="35">
        <v>275</v>
      </c>
      <c r="E332" s="35">
        <v>8.130081300813009E-3</v>
      </c>
      <c r="F332" s="35">
        <v>289.39999999999998</v>
      </c>
      <c r="G332" s="35">
        <v>0.33399980842029808</v>
      </c>
      <c r="H332" s="35">
        <f t="shared" si="40"/>
        <v>1.0523636363636364</v>
      </c>
      <c r="I332" s="35">
        <f t="shared" si="41"/>
        <v>1.3900890988967112E-2</v>
      </c>
      <c r="J332" s="35">
        <f t="shared" si="42"/>
        <v>0.5055454745537582</v>
      </c>
      <c r="K332" s="35">
        <f t="shared" si="43"/>
        <v>-1.6214857534765145E-2</v>
      </c>
      <c r="L332" s="35">
        <f t="shared" si="44"/>
        <v>0.49353149121172374</v>
      </c>
      <c r="M332" s="35">
        <f t="shared" si="45"/>
        <v>3.8486182736849506E-2</v>
      </c>
      <c r="N332" s="35">
        <v>14.55</v>
      </c>
      <c r="O332" s="35">
        <f t="shared" si="46"/>
        <v>5.2909090909090913E-2</v>
      </c>
    </row>
    <row r="333" spans="1:15" x14ac:dyDescent="0.25">
      <c r="A333" s="35">
        <f t="shared" si="39"/>
        <v>219</v>
      </c>
      <c r="B333" s="35">
        <v>39</v>
      </c>
      <c r="C333" s="35">
        <v>40</v>
      </c>
      <c r="D333" s="35">
        <v>275</v>
      </c>
      <c r="E333" s="35">
        <v>8.5365853658536592E-2</v>
      </c>
      <c r="F333" s="35">
        <v>289.39999999999998</v>
      </c>
      <c r="G333" s="35">
        <v>0.33399980842029808</v>
      </c>
      <c r="H333" s="35">
        <f t="shared" si="40"/>
        <v>1.0523636363636364</v>
      </c>
      <c r="I333" s="35">
        <f t="shared" si="41"/>
        <v>4.8812606924440123E-2</v>
      </c>
      <c r="J333" s="35">
        <f t="shared" si="42"/>
        <v>0.51946568236050239</v>
      </c>
      <c r="K333" s="35">
        <f t="shared" si="43"/>
        <v>-4.8773571635943917E-2</v>
      </c>
      <c r="L333" s="35">
        <f t="shared" si="44"/>
        <v>0.48054987193990928</v>
      </c>
      <c r="M333" s="35">
        <f t="shared" si="45"/>
        <v>6.6116922515106702E-2</v>
      </c>
      <c r="N333" s="35">
        <v>19.5</v>
      </c>
      <c r="O333" s="35">
        <f t="shared" si="46"/>
        <v>7.0909090909090908E-2</v>
      </c>
    </row>
    <row r="334" spans="1:15" x14ac:dyDescent="0.25">
      <c r="A334" s="35">
        <f t="shared" si="39"/>
        <v>219</v>
      </c>
      <c r="B334" s="35">
        <v>39</v>
      </c>
      <c r="C334" s="35">
        <v>59</v>
      </c>
      <c r="D334" s="35">
        <v>275</v>
      </c>
      <c r="E334" s="35">
        <v>4.0650406504065045E-3</v>
      </c>
      <c r="F334" s="35">
        <v>284.55</v>
      </c>
      <c r="G334" s="35">
        <v>0.33107450503644653</v>
      </c>
      <c r="H334" s="35">
        <f t="shared" si="40"/>
        <v>1.0347272727272727</v>
      </c>
      <c r="I334" s="35">
        <f t="shared" si="41"/>
        <v>6.6171101558288661E-3</v>
      </c>
      <c r="J334" s="35">
        <f t="shared" si="42"/>
        <v>0.50263982575058685</v>
      </c>
      <c r="K334" s="35">
        <f t="shared" si="43"/>
        <v>-1.4491429314192058E-2</v>
      </c>
      <c r="L334" s="35">
        <f t="shared" si="44"/>
        <v>0.49421895848174929</v>
      </c>
      <c r="M334" s="35">
        <f t="shared" si="45"/>
        <v>2.5876177581266979E-2</v>
      </c>
      <c r="N334" s="35">
        <v>8.75</v>
      </c>
      <c r="O334" s="35">
        <f t="shared" si="46"/>
        <v>3.1818181818181815E-2</v>
      </c>
    </row>
    <row r="335" spans="1:15" x14ac:dyDescent="0.25">
      <c r="A335" s="35">
        <f t="shared" si="39"/>
        <v>220</v>
      </c>
      <c r="B335" s="35">
        <v>40</v>
      </c>
      <c r="C335" s="35">
        <v>59</v>
      </c>
      <c r="D335" s="35">
        <v>275</v>
      </c>
      <c r="E335" s="35">
        <v>8.1300813008130079E-2</v>
      </c>
      <c r="F335" s="35">
        <v>284.55</v>
      </c>
      <c r="G335" s="35">
        <v>0.33107450503644653</v>
      </c>
      <c r="H335" s="35">
        <f t="shared" si="40"/>
        <v>1.0347272727272727</v>
      </c>
      <c r="I335" s="35">
        <f t="shared" si="41"/>
        <v>3.3238154677186438E-2</v>
      </c>
      <c r="J335" s="35">
        <f t="shared" si="42"/>
        <v>0.51325766405584528</v>
      </c>
      <c r="K335" s="35">
        <f t="shared" si="43"/>
        <v>-6.1162103644221893E-2</v>
      </c>
      <c r="L335" s="35">
        <f t="shared" si="44"/>
        <v>0.47561505505718366</v>
      </c>
      <c r="M335" s="35">
        <f t="shared" si="45"/>
        <v>5.5466647877691899E-2</v>
      </c>
      <c r="N335" s="35">
        <v>21.15</v>
      </c>
      <c r="O335" s="35">
        <f t="shared" si="46"/>
        <v>7.6909090909090899E-2</v>
      </c>
    </row>
    <row r="336" spans="1:15" x14ac:dyDescent="0.25">
      <c r="A336" s="35">
        <f t="shared" si="39"/>
        <v>221</v>
      </c>
      <c r="B336" s="35">
        <v>41</v>
      </c>
      <c r="C336" s="35">
        <v>59</v>
      </c>
      <c r="D336" s="35">
        <v>275</v>
      </c>
      <c r="E336" s="35">
        <v>7.7235772357723581E-2</v>
      </c>
      <c r="F336" s="35">
        <v>286.39999999999998</v>
      </c>
      <c r="G336" s="35">
        <v>0.33041234676163833</v>
      </c>
      <c r="H336" s="35">
        <f t="shared" si="40"/>
        <v>1.0414545454545454</v>
      </c>
      <c r="I336" s="35">
        <f t="shared" si="41"/>
        <v>3.7710628958801833E-2</v>
      </c>
      <c r="J336" s="35">
        <f t="shared" si="42"/>
        <v>0.51504079932883007</v>
      </c>
      <c r="K336" s="35">
        <f t="shared" si="43"/>
        <v>-5.4115338881175194E-2</v>
      </c>
      <c r="L336" s="35">
        <f t="shared" si="44"/>
        <v>0.47842163574740298</v>
      </c>
      <c r="M336" s="35">
        <f t="shared" si="45"/>
        <v>5.7969945808149459E-2</v>
      </c>
      <c r="N336" s="35">
        <v>16.95</v>
      </c>
      <c r="O336" s="35">
        <f t="shared" si="46"/>
        <v>6.1636363636363635E-2</v>
      </c>
    </row>
    <row r="337" spans="1:15" x14ac:dyDescent="0.25">
      <c r="A337" s="35">
        <f t="shared" si="39"/>
        <v>222</v>
      </c>
      <c r="B337" s="35">
        <v>42</v>
      </c>
      <c r="C337" s="35">
        <v>59</v>
      </c>
      <c r="D337" s="35">
        <v>275</v>
      </c>
      <c r="E337" s="35">
        <v>7.3170731707317069E-2</v>
      </c>
      <c r="F337" s="35">
        <v>284.64999999999998</v>
      </c>
      <c r="G337" s="35">
        <v>0.33058064107099028</v>
      </c>
      <c r="H337" s="35">
        <f t="shared" si="40"/>
        <v>1.0350909090909091</v>
      </c>
      <c r="I337" s="35">
        <f t="shared" si="41"/>
        <v>3.1492727100353765E-2</v>
      </c>
      <c r="J337" s="35">
        <f t="shared" si="42"/>
        <v>0.51256170389854805</v>
      </c>
      <c r="K337" s="35">
        <f t="shared" si="43"/>
        <v>-5.7929630658427836E-2</v>
      </c>
      <c r="L337" s="35">
        <f t="shared" si="44"/>
        <v>0.47690234044731811</v>
      </c>
      <c r="M337" s="35">
        <f t="shared" si="45"/>
        <v>5.3645619606215333E-2</v>
      </c>
      <c r="N337" s="35">
        <v>15.5</v>
      </c>
      <c r="O337" s="35">
        <f t="shared" si="46"/>
        <v>5.6363636363636366E-2</v>
      </c>
    </row>
    <row r="338" spans="1:15" x14ac:dyDescent="0.25">
      <c r="A338" s="35">
        <f t="shared" si="39"/>
        <v>223</v>
      </c>
      <c r="B338" s="35">
        <v>43</v>
      </c>
      <c r="C338" s="35">
        <v>59</v>
      </c>
      <c r="D338" s="35">
        <v>275</v>
      </c>
      <c r="E338" s="35">
        <v>6.910569105691057E-2</v>
      </c>
      <c r="F338" s="35">
        <v>286.8</v>
      </c>
      <c r="G338" s="35">
        <v>0.33047203102985451</v>
      </c>
      <c r="H338" s="35">
        <f t="shared" si="40"/>
        <v>1.042909090909091</v>
      </c>
      <c r="I338" s="35">
        <f t="shared" si="41"/>
        <v>3.6422517971413652E-2</v>
      </c>
      <c r="J338" s="35">
        <f t="shared" si="42"/>
        <v>0.51452727032746337</v>
      </c>
      <c r="K338" s="35">
        <f t="shared" si="43"/>
        <v>-5.0451841732162321E-2</v>
      </c>
      <c r="L338" s="35">
        <f t="shared" si="44"/>
        <v>0.47988116261309116</v>
      </c>
      <c r="M338" s="35">
        <f t="shared" si="45"/>
        <v>5.6724005132059829E-2</v>
      </c>
      <c r="N338" s="35">
        <v>18</v>
      </c>
      <c r="O338" s="35">
        <f t="shared" si="46"/>
        <v>6.545454545454546E-2</v>
      </c>
    </row>
    <row r="339" spans="1:15" x14ac:dyDescent="0.25">
      <c r="A339" s="35">
        <f t="shared" si="39"/>
        <v>224</v>
      </c>
      <c r="B339" s="35">
        <v>44</v>
      </c>
      <c r="C339" s="35">
        <v>59</v>
      </c>
      <c r="D339" s="35">
        <v>275</v>
      </c>
      <c r="E339" s="35">
        <v>6.5040650406504072E-2</v>
      </c>
      <c r="F339" s="35">
        <v>282.55</v>
      </c>
      <c r="G339" s="35">
        <v>0.32797426982218925</v>
      </c>
      <c r="H339" s="35">
        <f t="shared" si="40"/>
        <v>1.0274545454545454</v>
      </c>
      <c r="I339" s="35">
        <f t="shared" si="41"/>
        <v>2.3780791445130813E-2</v>
      </c>
      <c r="J339" s="35">
        <f t="shared" si="42"/>
        <v>0.5094862690384151</v>
      </c>
      <c r="K339" s="35">
        <f t="shared" si="43"/>
        <v>-5.9862711323901127E-2</v>
      </c>
      <c r="L339" s="35">
        <f t="shared" si="44"/>
        <v>0.47613248933062369</v>
      </c>
      <c r="M339" s="35">
        <f t="shared" si="45"/>
        <v>4.7341493639573295E-2</v>
      </c>
      <c r="N339" s="35">
        <v>14.4</v>
      </c>
      <c r="O339" s="35">
        <f t="shared" si="46"/>
        <v>5.2363636363636362E-2</v>
      </c>
    </row>
    <row r="340" spans="1:15" x14ac:dyDescent="0.25">
      <c r="A340" s="35">
        <f t="shared" si="39"/>
        <v>225</v>
      </c>
      <c r="B340" s="35">
        <v>45</v>
      </c>
      <c r="C340" s="35">
        <v>59</v>
      </c>
      <c r="D340" s="35">
        <v>275</v>
      </c>
      <c r="E340" s="35">
        <v>6.097560975609756E-2</v>
      </c>
      <c r="F340" s="35">
        <v>280.14999999999998</v>
      </c>
      <c r="G340" s="35">
        <v>0.32779901606663153</v>
      </c>
      <c r="H340" s="35">
        <f t="shared" si="40"/>
        <v>1.0187272727272727</v>
      </c>
      <c r="I340" s="35">
        <f t="shared" si="41"/>
        <v>1.6444675872399887E-2</v>
      </c>
      <c r="J340" s="35">
        <f t="shared" si="42"/>
        <v>0.50656018081626364</v>
      </c>
      <c r="K340" s="35">
        <f t="shared" si="43"/>
        <v>-6.4499521608006677E-2</v>
      </c>
      <c r="L340" s="35">
        <f t="shared" si="44"/>
        <v>0.47428624401083724</v>
      </c>
      <c r="M340" s="35">
        <f t="shared" si="45"/>
        <v>4.1760427464349104E-2</v>
      </c>
      <c r="N340" s="35">
        <v>13.15</v>
      </c>
      <c r="O340" s="35">
        <f t="shared" si="46"/>
        <v>4.7818181818181822E-2</v>
      </c>
    </row>
    <row r="341" spans="1:15" x14ac:dyDescent="0.25">
      <c r="A341" s="35">
        <f t="shared" si="39"/>
        <v>226</v>
      </c>
      <c r="B341" s="35">
        <v>46</v>
      </c>
      <c r="C341" s="35">
        <v>59</v>
      </c>
      <c r="D341" s="35">
        <v>275</v>
      </c>
      <c r="E341" s="35">
        <v>5.6910569105691054E-2</v>
      </c>
      <c r="F341" s="35">
        <v>275.64999999999998</v>
      </c>
      <c r="G341" s="35">
        <v>0.32773264711689853</v>
      </c>
      <c r="H341" s="35">
        <f t="shared" si="40"/>
        <v>1.0023636363636363</v>
      </c>
      <c r="I341" s="35">
        <f t="shared" si="41"/>
        <v>3.9432199180373904E-3</v>
      </c>
      <c r="J341" s="35">
        <f t="shared" si="42"/>
        <v>0.50157311306950692</v>
      </c>
      <c r="K341" s="35">
        <f t="shared" si="43"/>
        <v>-7.4240471221439147E-2</v>
      </c>
      <c r="L341" s="35">
        <f t="shared" si="44"/>
        <v>0.47040952165420036</v>
      </c>
      <c r="M341" s="35">
        <f t="shared" si="45"/>
        <v>3.2349127864379934E-2</v>
      </c>
      <c r="N341" s="35">
        <v>9.9499999999999993</v>
      </c>
      <c r="O341" s="35">
        <f t="shared" si="46"/>
        <v>3.6181818181818176E-2</v>
      </c>
    </row>
    <row r="342" spans="1:15" x14ac:dyDescent="0.25">
      <c r="A342" s="35">
        <f t="shared" si="39"/>
        <v>227</v>
      </c>
      <c r="B342" s="35">
        <v>47</v>
      </c>
      <c r="C342" s="35">
        <v>59</v>
      </c>
      <c r="D342" s="35">
        <v>275</v>
      </c>
      <c r="E342" s="35">
        <v>5.2845528455284556E-2</v>
      </c>
      <c r="F342" s="35">
        <v>275.39999999999998</v>
      </c>
      <c r="G342" s="35">
        <v>0.3280776862300937</v>
      </c>
      <c r="H342" s="35">
        <f t="shared" si="40"/>
        <v>1.0014545454545454</v>
      </c>
      <c r="I342" s="35">
        <f t="shared" si="41"/>
        <v>3.0112271550907289E-3</v>
      </c>
      <c r="J342" s="35">
        <f t="shared" si="42"/>
        <v>0.50120130401258978</v>
      </c>
      <c r="K342" s="35">
        <f t="shared" si="43"/>
        <v>-7.2407780892664003E-2</v>
      </c>
      <c r="L342" s="35">
        <f t="shared" si="44"/>
        <v>0.4711386963968543</v>
      </c>
      <c r="M342" s="35">
        <f t="shared" si="45"/>
        <v>3.0791627694299162E-2</v>
      </c>
      <c r="N342" s="35">
        <v>9.6999999999999993</v>
      </c>
      <c r="O342" s="35">
        <f t="shared" si="46"/>
        <v>3.5272727272727268E-2</v>
      </c>
    </row>
    <row r="343" spans="1:15" x14ac:dyDescent="0.25">
      <c r="A343" s="35">
        <f t="shared" si="39"/>
        <v>228</v>
      </c>
      <c r="B343" s="35">
        <v>48</v>
      </c>
      <c r="C343" s="35">
        <v>59</v>
      </c>
      <c r="D343" s="35">
        <v>275</v>
      </c>
      <c r="E343" s="35">
        <v>4.878048780487805E-2</v>
      </c>
      <c r="F343" s="35">
        <v>274.2</v>
      </c>
      <c r="G343" s="35">
        <v>0.32769133259390365</v>
      </c>
      <c r="H343" s="35">
        <f t="shared" si="40"/>
        <v>0.99709090909090903</v>
      </c>
      <c r="I343" s="35">
        <f t="shared" si="41"/>
        <v>-1.9833507231789912E-4</v>
      </c>
      <c r="J343" s="35">
        <f t="shared" si="42"/>
        <v>0.49992087575448468</v>
      </c>
      <c r="K343" s="35">
        <f t="shared" si="43"/>
        <v>-7.2573242952007663E-2</v>
      </c>
      <c r="L343" s="35">
        <f t="shared" si="44"/>
        <v>0.47107285979463803</v>
      </c>
      <c r="M343" s="35">
        <f t="shared" si="45"/>
        <v>2.7393700684924471E-2</v>
      </c>
      <c r="N343" s="35">
        <v>8.5</v>
      </c>
      <c r="O343" s="35">
        <f t="shared" si="46"/>
        <v>3.090909090909091E-2</v>
      </c>
    </row>
    <row r="344" spans="1:15" x14ac:dyDescent="0.25">
      <c r="A344" s="35">
        <f t="shared" si="39"/>
        <v>229</v>
      </c>
      <c r="B344" s="35">
        <v>49</v>
      </c>
      <c r="C344" s="35">
        <v>59</v>
      </c>
      <c r="D344" s="35">
        <v>275</v>
      </c>
      <c r="E344" s="35">
        <v>4.4715447154471545E-2</v>
      </c>
      <c r="F344" s="35">
        <v>281.25</v>
      </c>
      <c r="G344" s="35">
        <v>0.32851905679919485</v>
      </c>
      <c r="H344" s="35">
        <f t="shared" si="40"/>
        <v>1.0227272727272727</v>
      </c>
      <c r="I344" s="35">
        <f t="shared" si="41"/>
        <v>1.6018430770482452E-2</v>
      </c>
      <c r="J344" s="35">
        <f t="shared" si="42"/>
        <v>0.50639015602370541</v>
      </c>
      <c r="K344" s="35">
        <f t="shared" si="43"/>
        <v>-5.3450298741510208E-2</v>
      </c>
      <c r="L344" s="35">
        <f t="shared" si="44"/>
        <v>0.47868656492922218</v>
      </c>
      <c r="M344" s="35">
        <f t="shared" si="45"/>
        <v>3.9212458276840112E-2</v>
      </c>
      <c r="N344" s="35">
        <v>12.6</v>
      </c>
      <c r="O344" s="35">
        <f t="shared" si="46"/>
        <v>4.5818181818181813E-2</v>
      </c>
    </row>
    <row r="345" spans="1:15" x14ac:dyDescent="0.25">
      <c r="A345" s="35">
        <f t="shared" si="39"/>
        <v>230</v>
      </c>
      <c r="B345" s="35">
        <v>50</v>
      </c>
      <c r="C345" s="35">
        <v>59</v>
      </c>
      <c r="D345" s="35">
        <v>275</v>
      </c>
      <c r="E345" s="35">
        <v>4.065040650406504E-2</v>
      </c>
      <c r="F345" s="35">
        <v>285.25</v>
      </c>
      <c r="G345" s="35">
        <v>0.32670937492801649</v>
      </c>
      <c r="H345" s="35">
        <f t="shared" si="40"/>
        <v>1.0372727272727273</v>
      </c>
      <c r="I345" s="35">
        <f t="shared" si="41"/>
        <v>2.3922343852348572E-2</v>
      </c>
      <c r="J345" s="35">
        <f t="shared" si="42"/>
        <v>0.5095427242176167</v>
      </c>
      <c r="K345" s="35">
        <f t="shared" si="43"/>
        <v>-4.1948623778776915E-2</v>
      </c>
      <c r="L345" s="35">
        <f t="shared" si="44"/>
        <v>0.48326982715854178</v>
      </c>
      <c r="M345" s="35">
        <f t="shared" si="45"/>
        <v>4.5264944052640643E-2</v>
      </c>
      <c r="N345" s="35">
        <v>14.95</v>
      </c>
      <c r="O345" s="35">
        <f t="shared" si="46"/>
        <v>5.4363636363636364E-2</v>
      </c>
    </row>
    <row r="346" spans="1:15" x14ac:dyDescent="0.25">
      <c r="A346" s="35">
        <f t="shared" si="39"/>
        <v>231</v>
      </c>
      <c r="B346" s="35">
        <v>51</v>
      </c>
      <c r="C346" s="35">
        <v>59</v>
      </c>
      <c r="D346" s="35">
        <v>275</v>
      </c>
      <c r="E346" s="35">
        <v>3.6585365853658534E-2</v>
      </c>
      <c r="F346" s="35">
        <v>289</v>
      </c>
      <c r="G346" s="35">
        <v>0.32675906293177437</v>
      </c>
      <c r="H346" s="35">
        <f t="shared" si="40"/>
        <v>1.050909090909091</v>
      </c>
      <c r="I346" s="35">
        <f t="shared" si="41"/>
        <v>3.0209894532355397E-2</v>
      </c>
      <c r="J346" s="35">
        <f t="shared" si="42"/>
        <v>0.51205017128072905</v>
      </c>
      <c r="K346" s="35">
        <f t="shared" si="43"/>
        <v>-3.2290296259953763E-2</v>
      </c>
      <c r="L346" s="35">
        <f t="shared" si="44"/>
        <v>0.48712027381692319</v>
      </c>
      <c r="M346" s="35">
        <f t="shared" si="45"/>
        <v>5.09979061835521E-2</v>
      </c>
      <c r="N346" s="35">
        <v>16.600000000000001</v>
      </c>
      <c r="O346" s="35">
        <f t="shared" si="46"/>
        <v>6.0363636363636369E-2</v>
      </c>
    </row>
    <row r="347" spans="1:15" x14ac:dyDescent="0.25">
      <c r="A347" s="35">
        <f t="shared" si="39"/>
        <v>232</v>
      </c>
      <c r="B347" s="35">
        <v>52</v>
      </c>
      <c r="C347" s="35">
        <v>59</v>
      </c>
      <c r="D347" s="35">
        <v>275</v>
      </c>
      <c r="E347" s="35">
        <v>3.2520325203252036E-2</v>
      </c>
      <c r="F347" s="35">
        <v>289.2</v>
      </c>
      <c r="G347" s="35">
        <v>0.32823447314044069</v>
      </c>
      <c r="H347" s="35">
        <f t="shared" si="40"/>
        <v>1.0516363636363637</v>
      </c>
      <c r="I347" s="35">
        <f t="shared" si="41"/>
        <v>2.8623618555671571E-2</v>
      </c>
      <c r="J347" s="35">
        <f t="shared" si="42"/>
        <v>0.51141761254170426</v>
      </c>
      <c r="K347" s="35">
        <f t="shared" si="43"/>
        <v>-3.056819294068808E-2</v>
      </c>
      <c r="L347" s="35">
        <f t="shared" si="44"/>
        <v>0.48780695432300625</v>
      </c>
      <c r="M347" s="35">
        <f t="shared" si="45"/>
        <v>5.0018404029942398E-2</v>
      </c>
      <c r="N347" s="35">
        <v>17</v>
      </c>
      <c r="O347" s="35">
        <f t="shared" si="46"/>
        <v>6.1818181818181821E-2</v>
      </c>
    </row>
    <row r="348" spans="1:15" x14ac:dyDescent="0.25">
      <c r="A348" s="35">
        <f t="shared" ref="A348:A354" si="47">$A$282+B348</f>
        <v>233</v>
      </c>
      <c r="B348" s="35">
        <v>53</v>
      </c>
      <c r="C348" s="35">
        <v>59</v>
      </c>
      <c r="D348" s="35">
        <v>275</v>
      </c>
      <c r="E348" s="35">
        <v>2.8455284552845527E-2</v>
      </c>
      <c r="F348" s="35">
        <v>289.5</v>
      </c>
      <c r="G348" s="35">
        <v>0.32877845480206724</v>
      </c>
      <c r="H348" s="35">
        <f t="shared" si="40"/>
        <v>1.0527272727272727</v>
      </c>
      <c r="I348" s="35">
        <f t="shared" si="41"/>
        <v>2.7152855943050093E-2</v>
      </c>
      <c r="J348" s="35">
        <f t="shared" si="42"/>
        <v>0.51083109133283577</v>
      </c>
      <c r="K348" s="35">
        <f t="shared" si="43"/>
        <v>-2.8307776340669298E-2</v>
      </c>
      <c r="L348" s="35">
        <f t="shared" si="44"/>
        <v>0.48870833923182916</v>
      </c>
      <c r="M348" s="35">
        <f t="shared" si="45"/>
        <v>4.9057482371283434E-2</v>
      </c>
      <c r="N348" s="35">
        <v>16.2</v>
      </c>
      <c r="O348" s="35">
        <f t="shared" si="46"/>
        <v>5.8909090909090904E-2</v>
      </c>
    </row>
    <row r="349" spans="1:15" x14ac:dyDescent="0.25">
      <c r="A349" s="35">
        <f t="shared" si="47"/>
        <v>234</v>
      </c>
      <c r="B349" s="35">
        <v>54</v>
      </c>
      <c r="C349" s="35">
        <v>59</v>
      </c>
      <c r="D349" s="35">
        <v>275</v>
      </c>
      <c r="E349" s="35">
        <v>2.4390243902439025E-2</v>
      </c>
      <c r="F349" s="35">
        <v>292.75</v>
      </c>
      <c r="G349" s="35">
        <v>0.32626285813552924</v>
      </c>
      <c r="H349" s="35">
        <f t="shared" si="40"/>
        <v>1.0645454545454545</v>
      </c>
      <c r="I349" s="35">
        <f t="shared" si="41"/>
        <v>3.0561483475857524E-2</v>
      </c>
      <c r="J349" s="35">
        <f t="shared" si="42"/>
        <v>0.51219037023779601</v>
      </c>
      <c r="K349" s="35">
        <f t="shared" si="43"/>
        <v>-2.0392214443696686E-2</v>
      </c>
      <c r="L349" s="35">
        <f t="shared" si="44"/>
        <v>0.49186524726716713</v>
      </c>
      <c r="M349" s="35">
        <f t="shared" si="45"/>
        <v>5.3384683231432029E-2</v>
      </c>
      <c r="N349" s="35">
        <v>19.05</v>
      </c>
      <c r="O349" s="35">
        <f t="shared" si="46"/>
        <v>6.9272727272727277E-2</v>
      </c>
    </row>
    <row r="350" spans="1:15" x14ac:dyDescent="0.25">
      <c r="A350" s="35">
        <f t="shared" si="47"/>
        <v>235</v>
      </c>
      <c r="B350" s="35">
        <v>55</v>
      </c>
      <c r="C350" s="35">
        <v>59</v>
      </c>
      <c r="D350" s="35">
        <v>275</v>
      </c>
      <c r="E350" s="35">
        <v>2.032520325203252E-2</v>
      </c>
      <c r="F350" s="35">
        <v>300.7</v>
      </c>
      <c r="G350" s="35">
        <v>0.32539503469973224</v>
      </c>
      <c r="H350" s="35">
        <f t="shared" si="40"/>
        <v>1.0934545454545455</v>
      </c>
      <c r="I350" s="35">
        <f t="shared" si="41"/>
        <v>3.9615173180704892E-2</v>
      </c>
      <c r="J350" s="35">
        <f t="shared" si="42"/>
        <v>0.51580003475694258</v>
      </c>
      <c r="K350" s="35">
        <f t="shared" si="43"/>
        <v>-6.7752538453459549E-3</v>
      </c>
      <c r="L350" s="35">
        <f t="shared" si="44"/>
        <v>0.49729708545978224</v>
      </c>
      <c r="M350" s="35">
        <f t="shared" si="45"/>
        <v>6.6706807090809117E-2</v>
      </c>
      <c r="N350" s="35">
        <v>25</v>
      </c>
      <c r="O350" s="35">
        <f t="shared" si="46"/>
        <v>9.0909090909090912E-2</v>
      </c>
    </row>
    <row r="351" spans="1:15" x14ac:dyDescent="0.25">
      <c r="A351" s="35">
        <f t="shared" si="47"/>
        <v>236</v>
      </c>
      <c r="B351" s="35">
        <v>56</v>
      </c>
      <c r="C351" s="35">
        <v>59</v>
      </c>
      <c r="D351" s="35">
        <v>275</v>
      </c>
      <c r="E351" s="35">
        <v>1.6260162601626018E-2</v>
      </c>
      <c r="F351" s="35">
        <v>294.05</v>
      </c>
      <c r="G351" s="35">
        <v>0.32440798370122226</v>
      </c>
      <c r="H351" s="35">
        <f t="shared" si="40"/>
        <v>1.0692727272727274</v>
      </c>
      <c r="I351" s="35">
        <f t="shared" si="41"/>
        <v>2.6663704986055043E-2</v>
      </c>
      <c r="J351" s="35">
        <f t="shared" si="42"/>
        <v>0.51063601897093469</v>
      </c>
      <c r="K351" s="35">
        <f t="shared" si="43"/>
        <v>-1.4703290201891022E-2</v>
      </c>
      <c r="L351" s="35">
        <f t="shared" si="44"/>
        <v>0.49413444722067329</v>
      </c>
      <c r="M351" s="35">
        <f t="shared" si="45"/>
        <v>5.1874721428066206E-2</v>
      </c>
      <c r="N351" s="35">
        <v>19.850000000000001</v>
      </c>
      <c r="O351" s="35">
        <f t="shared" si="46"/>
        <v>7.218181818181818E-2</v>
      </c>
    </row>
    <row r="352" spans="1:15" x14ac:dyDescent="0.25">
      <c r="A352" s="35">
        <f t="shared" si="47"/>
        <v>237</v>
      </c>
      <c r="B352" s="35">
        <v>57</v>
      </c>
      <c r="C352" s="35">
        <v>59</v>
      </c>
      <c r="D352" s="35">
        <v>275</v>
      </c>
      <c r="E352" s="35">
        <v>1.2195121951219513E-2</v>
      </c>
      <c r="F352" s="35">
        <v>291.89999999999998</v>
      </c>
      <c r="G352" s="35">
        <v>0.32369729946210246</v>
      </c>
      <c r="H352" s="35">
        <f t="shared" si="40"/>
        <v>1.0614545454545454</v>
      </c>
      <c r="I352" s="35">
        <f t="shared" si="41"/>
        <v>2.0564617181829111E-2</v>
      </c>
      <c r="J352" s="35">
        <f t="shared" si="42"/>
        <v>0.50820351705404154</v>
      </c>
      <c r="K352" s="35">
        <f t="shared" si="43"/>
        <v>-1.5181769584077468E-2</v>
      </c>
      <c r="L352" s="35">
        <f t="shared" si="44"/>
        <v>0.49394358287584783</v>
      </c>
      <c r="M352" s="35">
        <f t="shared" si="45"/>
        <v>4.5491350317151125E-2</v>
      </c>
      <c r="N352" s="35">
        <v>17.600000000000001</v>
      </c>
      <c r="O352" s="35">
        <f t="shared" si="46"/>
        <v>6.4000000000000001E-2</v>
      </c>
    </row>
    <row r="353" spans="1:15" x14ac:dyDescent="0.25">
      <c r="A353" s="35">
        <f t="shared" si="47"/>
        <v>238</v>
      </c>
      <c r="B353" s="35">
        <v>58</v>
      </c>
      <c r="C353" s="35">
        <v>59</v>
      </c>
      <c r="D353" s="35">
        <v>275</v>
      </c>
      <c r="E353" s="35">
        <v>8.130081300813009E-3</v>
      </c>
      <c r="F353" s="35">
        <v>293.05</v>
      </c>
      <c r="G353" s="35">
        <v>0.32577868832242046</v>
      </c>
      <c r="H353" s="35">
        <f t="shared" si="40"/>
        <v>1.0656363636363637</v>
      </c>
      <c r="I353" s="35">
        <f t="shared" si="41"/>
        <v>1.7714504444530287E-2</v>
      </c>
      <c r="J353" s="35">
        <f t="shared" si="42"/>
        <v>0.50706669520487035</v>
      </c>
      <c r="K353" s="35">
        <f t="shared" si="43"/>
        <v>-1.165997064368093E-2</v>
      </c>
      <c r="L353" s="35">
        <f t="shared" si="44"/>
        <v>0.49534845012241335</v>
      </c>
      <c r="M353" s="35">
        <f t="shared" si="45"/>
        <v>4.5000259076813043E-2</v>
      </c>
      <c r="N353" s="35">
        <v>17.3</v>
      </c>
      <c r="O353" s="35">
        <f t="shared" si="46"/>
        <v>6.2909090909090915E-2</v>
      </c>
    </row>
    <row r="354" spans="1:15" x14ac:dyDescent="0.25">
      <c r="A354" s="35">
        <f t="shared" si="47"/>
        <v>239</v>
      </c>
      <c r="B354" s="35">
        <v>59</v>
      </c>
      <c r="C354" s="35">
        <v>59</v>
      </c>
      <c r="D354" s="35">
        <v>275</v>
      </c>
      <c r="E354" s="35">
        <v>4.0650406504065045E-3</v>
      </c>
      <c r="F354" s="35">
        <v>294.14999999999998</v>
      </c>
      <c r="G354" s="35">
        <v>0.32659850524042211</v>
      </c>
      <c r="H354" s="35">
        <f t="shared" si="40"/>
        <v>1.0696363636363635</v>
      </c>
      <c r="I354" s="35">
        <f t="shared" si="41"/>
        <v>1.3184105412359315E-2</v>
      </c>
      <c r="J354" s="35">
        <f t="shared" si="42"/>
        <v>0.50525954470825085</v>
      </c>
      <c r="K354" s="35">
        <f t="shared" si="43"/>
        <v>-7.6390547338994683E-3</v>
      </c>
      <c r="L354" s="35">
        <f t="shared" si="44"/>
        <v>0.49695248772405193</v>
      </c>
      <c r="M354" s="35">
        <f t="shared" si="45"/>
        <v>4.3491494370246186E-2</v>
      </c>
      <c r="N354" s="35">
        <v>13.85</v>
      </c>
      <c r="O354" s="35">
        <f t="shared" si="46"/>
        <v>5.036363636363636E-2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workbookViewId="0">
      <selection sqref="A1:O356"/>
    </sheetView>
  </sheetViews>
  <sheetFormatPr defaultRowHeight="15" x14ac:dyDescent="0.25"/>
  <cols>
    <col min="6" max="6" width="15" bestFit="1" customWidth="1"/>
  </cols>
  <sheetData>
    <row r="1" spans="1:15" x14ac:dyDescent="0.25">
      <c r="A1" s="31" t="s">
        <v>14</v>
      </c>
      <c r="B1" s="31" t="s">
        <v>15</v>
      </c>
      <c r="C1" s="31" t="s">
        <v>16</v>
      </c>
      <c r="D1" s="31" t="s">
        <v>7</v>
      </c>
      <c r="E1" s="31" t="s">
        <v>1</v>
      </c>
      <c r="F1" s="31" t="s">
        <v>6</v>
      </c>
      <c r="G1" s="31" t="s">
        <v>0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4</v>
      </c>
      <c r="N1" s="31" t="s">
        <v>5</v>
      </c>
      <c r="O1" s="31" t="s">
        <v>50</v>
      </c>
    </row>
    <row r="2" spans="1:15" x14ac:dyDescent="0.25">
      <c r="A2" s="31">
        <v>1</v>
      </c>
      <c r="B2" s="31">
        <v>1</v>
      </c>
      <c r="C2" s="31">
        <v>19</v>
      </c>
      <c r="D2" s="35">
        <v>0.21902953136973372</v>
      </c>
      <c r="E2" s="33">
        <v>7.3170732000000002E-2</v>
      </c>
      <c r="F2" s="35">
        <v>909.75</v>
      </c>
      <c r="G2" s="31">
        <v>940</v>
      </c>
      <c r="H2" s="35">
        <f>F2/G2</f>
        <v>0.96781914893617016</v>
      </c>
      <c r="I2" s="31">
        <f>(LN(H2)+(D2^2/2)*E2)/D2*(E2^0.5)</f>
        <v>-3.8229213039607524E-2</v>
      </c>
      <c r="J2" s="31">
        <f>NORMSDIST(I2)</f>
        <v>0.48475246463864419</v>
      </c>
      <c r="K2" s="31">
        <f>I2-(D2*E2^0.5)</f>
        <v>-9.747689641756091E-2</v>
      </c>
      <c r="L2" s="31">
        <f>NORMSDIST(K2)</f>
        <v>0.46117384041636172</v>
      </c>
      <c r="M2" s="31">
        <f>(H2*J2)-L2</f>
        <v>7.9788773549218095E-3</v>
      </c>
      <c r="N2" s="35">
        <v>17.75</v>
      </c>
      <c r="O2" s="31">
        <f>N2/G2</f>
        <v>1.8882978723404255E-2</v>
      </c>
    </row>
    <row r="3" spans="1:15" x14ac:dyDescent="0.25">
      <c r="A3" s="31">
        <v>2</v>
      </c>
      <c r="B3" s="31">
        <v>2</v>
      </c>
      <c r="C3" s="31">
        <v>19</v>
      </c>
      <c r="D3" s="35">
        <v>0.21570883471057703</v>
      </c>
      <c r="E3" s="33">
        <v>6.9105690999999997E-2</v>
      </c>
      <c r="F3" s="35">
        <v>911.15</v>
      </c>
      <c r="G3" s="31">
        <v>940</v>
      </c>
      <c r="H3" s="35">
        <f t="shared" ref="H3:H66" si="0">F3/G3</f>
        <v>0.96930851063829782</v>
      </c>
      <c r="I3" s="31">
        <f t="shared" ref="I3:I66" si="1">(LN(H3)+(D3^2/2)*E3)/D3*(E3^0.5)</f>
        <v>-3.6029707158170748E-2</v>
      </c>
      <c r="J3" s="31">
        <f t="shared" ref="J3:J66" si="2">NORMSDIST(I3)</f>
        <v>0.48562933571990741</v>
      </c>
      <c r="K3" s="31">
        <f t="shared" ref="K3:K66" si="3">I3-(D3*E3^0.5)</f>
        <v>-9.273516217586536E-2</v>
      </c>
      <c r="L3" s="31">
        <f t="shared" ref="L3:L66" si="4">NORMSDIST(K3)</f>
        <v>0.46305698099306097</v>
      </c>
      <c r="M3" s="31">
        <f t="shared" ref="M3:M66" si="5">(H3*J3)-L3</f>
        <v>7.6676671358684168E-3</v>
      </c>
      <c r="N3" s="35">
        <v>16.600000000000001</v>
      </c>
      <c r="O3" s="31">
        <f t="shared" ref="O3:O66" si="6">N3/G3</f>
        <v>1.7659574468085106E-2</v>
      </c>
    </row>
    <row r="4" spans="1:15" x14ac:dyDescent="0.25">
      <c r="A4" s="31">
        <v>3</v>
      </c>
      <c r="B4" s="31">
        <v>3</v>
      </c>
      <c r="C4" s="31">
        <v>19</v>
      </c>
      <c r="D4" s="35">
        <v>0.21501309731723925</v>
      </c>
      <c r="E4" s="33">
        <v>6.5040650000000005E-2</v>
      </c>
      <c r="F4" s="35">
        <v>914.8</v>
      </c>
      <c r="G4" s="31">
        <v>940</v>
      </c>
      <c r="H4" s="35">
        <f t="shared" si="0"/>
        <v>0.97319148936170208</v>
      </c>
      <c r="I4" s="31">
        <f t="shared" si="1"/>
        <v>-3.0448782678672431E-2</v>
      </c>
      <c r="J4" s="31">
        <f t="shared" si="2"/>
        <v>0.48785456996050092</v>
      </c>
      <c r="K4" s="31">
        <f t="shared" si="3"/>
        <v>-8.5283720048550477E-2</v>
      </c>
      <c r="L4" s="31">
        <f t="shared" si="4"/>
        <v>0.46601791694731948</v>
      </c>
      <c r="M4" s="31">
        <f t="shared" si="5"/>
        <v>8.7579985844530861E-3</v>
      </c>
      <c r="N4" s="35">
        <v>18.600000000000001</v>
      </c>
      <c r="O4" s="31">
        <f t="shared" si="6"/>
        <v>1.9787234042553194E-2</v>
      </c>
    </row>
    <row r="5" spans="1:15" x14ac:dyDescent="0.25">
      <c r="A5" s="31">
        <v>3</v>
      </c>
      <c r="B5" s="31">
        <v>3</v>
      </c>
      <c r="C5" s="31">
        <v>37</v>
      </c>
      <c r="D5" s="35">
        <v>0.21501309731723925</v>
      </c>
      <c r="E5" s="33">
        <v>0.13821138199999999</v>
      </c>
      <c r="F5" s="35">
        <v>914.8</v>
      </c>
      <c r="G5" s="31">
        <v>940</v>
      </c>
      <c r="H5" s="35">
        <f t="shared" si="0"/>
        <v>0.97319148936170208</v>
      </c>
      <c r="I5" s="31">
        <f t="shared" si="1"/>
        <v>-4.1461896724898861E-2</v>
      </c>
      <c r="J5" s="31">
        <f t="shared" si="2"/>
        <v>0.48346383436289647</v>
      </c>
      <c r="K5" s="31">
        <f t="shared" si="3"/>
        <v>-0.1213968674319347</v>
      </c>
      <c r="L5" s="31">
        <f t="shared" si="4"/>
        <v>0.45168834897926213</v>
      </c>
      <c r="M5" s="31">
        <f t="shared" si="5"/>
        <v>1.881454003688432E-2</v>
      </c>
      <c r="N5" s="35">
        <v>35.700000000000003</v>
      </c>
      <c r="O5" s="31">
        <f t="shared" si="6"/>
        <v>3.7978723404255323E-2</v>
      </c>
    </row>
    <row r="6" spans="1:15" x14ac:dyDescent="0.25">
      <c r="A6" s="31">
        <v>4</v>
      </c>
      <c r="B6" s="31">
        <v>4</v>
      </c>
      <c r="C6" s="31">
        <v>19</v>
      </c>
      <c r="D6" s="35">
        <v>0.21507065807419556</v>
      </c>
      <c r="E6" s="33">
        <v>6.097561E-2</v>
      </c>
      <c r="F6" s="35">
        <v>920.3</v>
      </c>
      <c r="G6" s="31">
        <v>940</v>
      </c>
      <c r="H6" s="35">
        <f t="shared" si="0"/>
        <v>0.97904255319148936</v>
      </c>
      <c r="I6" s="31">
        <f t="shared" si="1"/>
        <v>-2.2698773941265758E-2</v>
      </c>
      <c r="J6" s="31">
        <f t="shared" si="2"/>
        <v>0.49094527691894035</v>
      </c>
      <c r="K6" s="31">
        <f t="shared" si="3"/>
        <v>-7.5806687635178338E-2</v>
      </c>
      <c r="L6" s="31">
        <f t="shared" si="4"/>
        <v>0.46978644773717249</v>
      </c>
      <c r="M6" s="31">
        <f t="shared" si="5"/>
        <v>1.0869869654849651E-2</v>
      </c>
      <c r="N6" s="35">
        <v>18.899999999999999</v>
      </c>
      <c r="O6" s="31">
        <f t="shared" si="6"/>
        <v>2.0106382978723403E-2</v>
      </c>
    </row>
    <row r="7" spans="1:15" x14ac:dyDescent="0.25">
      <c r="A7" s="31">
        <v>4</v>
      </c>
      <c r="B7" s="31">
        <v>4</v>
      </c>
      <c r="C7" s="31">
        <v>37</v>
      </c>
      <c r="D7" s="35">
        <v>0.21507065807419556</v>
      </c>
      <c r="E7" s="33">
        <v>0.134146341</v>
      </c>
      <c r="F7" s="35">
        <v>920.3</v>
      </c>
      <c r="G7" s="31">
        <v>940</v>
      </c>
      <c r="H7" s="35">
        <f t="shared" si="0"/>
        <v>0.97904255319148936</v>
      </c>
      <c r="I7" s="31">
        <f t="shared" si="1"/>
        <v>-3.0785828633420418E-2</v>
      </c>
      <c r="J7" s="31">
        <f t="shared" si="2"/>
        <v>0.48772017108817034</v>
      </c>
      <c r="K7" s="31">
        <f t="shared" si="3"/>
        <v>-0.10955759417773686</v>
      </c>
      <c r="L7" s="31">
        <f t="shared" si="4"/>
        <v>0.45638012154075952</v>
      </c>
      <c r="M7" s="31">
        <f t="shared" si="5"/>
        <v>2.1118680004392765E-2</v>
      </c>
      <c r="N7" s="35">
        <v>35</v>
      </c>
      <c r="O7" s="31">
        <f t="shared" si="6"/>
        <v>3.7234042553191488E-2</v>
      </c>
    </row>
    <row r="8" spans="1:15" x14ac:dyDescent="0.25">
      <c r="A8" s="31">
        <v>5</v>
      </c>
      <c r="B8" s="31">
        <v>5</v>
      </c>
      <c r="C8" s="31">
        <v>19</v>
      </c>
      <c r="D8" s="35">
        <v>0.21054778642707486</v>
      </c>
      <c r="E8" s="33">
        <v>5.6910569000000001E-2</v>
      </c>
      <c r="F8" s="35">
        <v>923.25</v>
      </c>
      <c r="G8" s="31">
        <v>940</v>
      </c>
      <c r="H8" s="35">
        <f t="shared" si="0"/>
        <v>0.9821808510638298</v>
      </c>
      <c r="I8" s="31">
        <f t="shared" si="1"/>
        <v>-1.8942626235548696E-2</v>
      </c>
      <c r="J8" s="31">
        <f t="shared" si="2"/>
        <v>0.49244343740702212</v>
      </c>
      <c r="K8" s="31">
        <f t="shared" si="3"/>
        <v>-6.9170771748795989E-2</v>
      </c>
      <c r="L8" s="31">
        <f t="shared" si="4"/>
        <v>0.47242684406630697</v>
      </c>
      <c r="M8" s="31">
        <f t="shared" si="5"/>
        <v>1.1241670386919811E-2</v>
      </c>
      <c r="N8" s="35">
        <v>19.649999999999999</v>
      </c>
      <c r="O8" s="31">
        <f t="shared" si="6"/>
        <v>2.0904255319148933E-2</v>
      </c>
    </row>
    <row r="9" spans="1:15" x14ac:dyDescent="0.25">
      <c r="A9" s="31">
        <v>5</v>
      </c>
      <c r="B9" s="31">
        <v>5</v>
      </c>
      <c r="C9" s="31">
        <v>37</v>
      </c>
      <c r="D9" s="35">
        <v>0.21054778642707486</v>
      </c>
      <c r="E9" s="33">
        <v>0.13008130100000001</v>
      </c>
      <c r="F9" s="35">
        <v>923.25</v>
      </c>
      <c r="G9" s="31">
        <v>940</v>
      </c>
      <c r="H9" s="35">
        <f t="shared" si="0"/>
        <v>0.9821808510638298</v>
      </c>
      <c r="I9" s="31">
        <f t="shared" si="1"/>
        <v>-2.5860346140756621E-2</v>
      </c>
      <c r="J9" s="31">
        <f t="shared" si="2"/>
        <v>0.48968436432790746</v>
      </c>
      <c r="K9" s="31">
        <f t="shared" si="3"/>
        <v>-0.10179816446243178</v>
      </c>
      <c r="L9" s="31">
        <f t="shared" si="4"/>
        <v>0.45945844131481406</v>
      </c>
      <c r="M9" s="31">
        <f t="shared" si="5"/>
        <v>2.1500164393420562E-2</v>
      </c>
      <c r="N9" s="35">
        <v>36.5</v>
      </c>
      <c r="O9" s="31">
        <f t="shared" si="6"/>
        <v>3.8829787234042554E-2</v>
      </c>
    </row>
    <row r="10" spans="1:15" x14ac:dyDescent="0.25">
      <c r="A10" s="31">
        <v>6</v>
      </c>
      <c r="B10" s="31">
        <v>6</v>
      </c>
      <c r="C10" s="31">
        <v>19</v>
      </c>
      <c r="D10" s="35">
        <v>0.21062077557357534</v>
      </c>
      <c r="E10" s="33">
        <v>5.2845528000000003E-2</v>
      </c>
      <c r="F10" s="35">
        <v>928.55</v>
      </c>
      <c r="G10" s="31">
        <v>940</v>
      </c>
      <c r="H10" s="35">
        <f t="shared" si="0"/>
        <v>0.98781914893617018</v>
      </c>
      <c r="I10" s="31">
        <f t="shared" si="1"/>
        <v>-1.2097062791367352E-2</v>
      </c>
      <c r="J10" s="31">
        <f t="shared" si="2"/>
        <v>0.49517408788727402</v>
      </c>
      <c r="K10" s="31">
        <f t="shared" si="3"/>
        <v>-6.0514893586602558E-2</v>
      </c>
      <c r="L10" s="31">
        <f t="shared" si="4"/>
        <v>0.47587277711109288</v>
      </c>
      <c r="M10" s="31">
        <f t="shared" si="5"/>
        <v>1.3269668960958492E-2</v>
      </c>
      <c r="N10" s="35">
        <v>21.5</v>
      </c>
      <c r="O10" s="31">
        <f t="shared" si="6"/>
        <v>2.2872340425531913E-2</v>
      </c>
    </row>
    <row r="11" spans="1:15" x14ac:dyDescent="0.25">
      <c r="A11" s="31">
        <v>6</v>
      </c>
      <c r="B11" s="31">
        <v>6</v>
      </c>
      <c r="C11" s="31">
        <v>37</v>
      </c>
      <c r="D11" s="35">
        <v>0.21062077557357534</v>
      </c>
      <c r="E11" s="33">
        <v>0.12601625999999999</v>
      </c>
      <c r="F11" s="35">
        <v>928.55</v>
      </c>
      <c r="G11" s="31">
        <v>940</v>
      </c>
      <c r="H11" s="35">
        <f t="shared" si="0"/>
        <v>0.98781914893617018</v>
      </c>
      <c r="I11" s="31">
        <f t="shared" si="1"/>
        <v>-1.5945119588551913E-2</v>
      </c>
      <c r="J11" s="31">
        <f t="shared" si="2"/>
        <v>0.49363908717154126</v>
      </c>
      <c r="K11" s="31">
        <f t="shared" si="3"/>
        <v>-9.0712902160135181E-2</v>
      </c>
      <c r="L11" s="31">
        <f t="shared" si="4"/>
        <v>0.46386035923047025</v>
      </c>
      <c r="M11" s="31">
        <f t="shared" si="5"/>
        <v>2.3765783740949564E-2</v>
      </c>
      <c r="N11" s="35">
        <v>38.450000000000003</v>
      </c>
      <c r="O11" s="31">
        <f t="shared" si="6"/>
        <v>4.0904255319148937E-2</v>
      </c>
    </row>
    <row r="12" spans="1:15" x14ac:dyDescent="0.25">
      <c r="A12" s="31">
        <v>7</v>
      </c>
      <c r="B12" s="31">
        <v>7</v>
      </c>
      <c r="C12" s="31">
        <v>19</v>
      </c>
      <c r="D12" s="35">
        <v>0.21123161381274563</v>
      </c>
      <c r="E12" s="33">
        <v>4.8780487999999997E-2</v>
      </c>
      <c r="F12" s="35">
        <v>940.95</v>
      </c>
      <c r="G12" s="31">
        <v>940</v>
      </c>
      <c r="H12" s="35">
        <f t="shared" si="0"/>
        <v>1.0010106382978723</v>
      </c>
      <c r="I12" s="31">
        <f t="shared" si="1"/>
        <v>2.1940706957899905E-3</v>
      </c>
      <c r="J12" s="31">
        <f t="shared" si="2"/>
        <v>0.50087530686446036</v>
      </c>
      <c r="K12" s="31">
        <f t="shared" si="3"/>
        <v>-4.4459188334704802E-2</v>
      </c>
      <c r="L12" s="31">
        <f t="shared" si="4"/>
        <v>0.48226919139007979</v>
      </c>
      <c r="M12" s="31">
        <f t="shared" si="5"/>
        <v>1.9112319241956277E-2</v>
      </c>
      <c r="N12" s="35">
        <v>27.05</v>
      </c>
      <c r="O12" s="31">
        <f t="shared" si="6"/>
        <v>2.877659574468085E-2</v>
      </c>
    </row>
    <row r="13" spans="1:15" x14ac:dyDescent="0.25">
      <c r="A13" s="31">
        <v>7</v>
      </c>
      <c r="B13" s="31">
        <v>7</v>
      </c>
      <c r="C13" s="31">
        <v>37</v>
      </c>
      <c r="D13" s="35">
        <v>0.21123161381274563</v>
      </c>
      <c r="E13" s="33">
        <v>0.12195122</v>
      </c>
      <c r="F13" s="35">
        <v>940.95</v>
      </c>
      <c r="G13" s="31">
        <v>940</v>
      </c>
      <c r="H13" s="35">
        <f t="shared" si="0"/>
        <v>1.0010106382978723</v>
      </c>
      <c r="I13" s="31">
        <f t="shared" si="1"/>
        <v>6.167860118117742E-3</v>
      </c>
      <c r="J13" s="31">
        <f t="shared" si="2"/>
        <v>0.50246060457945141</v>
      </c>
      <c r="K13" s="31">
        <f t="shared" si="3"/>
        <v>-6.7597419284973453E-2</v>
      </c>
      <c r="L13" s="31">
        <f t="shared" si="4"/>
        <v>0.47305305490719346</v>
      </c>
      <c r="M13" s="31">
        <f t="shared" si="5"/>
        <v>2.9915355602418037E-2</v>
      </c>
      <c r="N13" s="35">
        <v>45.25</v>
      </c>
      <c r="O13" s="31">
        <f t="shared" si="6"/>
        <v>4.8138297872340426E-2</v>
      </c>
    </row>
    <row r="14" spans="1:15" x14ac:dyDescent="0.25">
      <c r="A14" s="31">
        <v>8</v>
      </c>
      <c r="B14" s="31">
        <v>8</v>
      </c>
      <c r="C14" s="31">
        <v>19</v>
      </c>
      <c r="D14" s="35">
        <v>0.21082528134536127</v>
      </c>
      <c r="E14" s="33">
        <v>4.4715446999999998E-2</v>
      </c>
      <c r="F14" s="35">
        <v>942.35</v>
      </c>
      <c r="G14" s="31">
        <v>940</v>
      </c>
      <c r="H14" s="35">
        <f t="shared" si="0"/>
        <v>1.0024999999999999</v>
      </c>
      <c r="I14" s="31">
        <f t="shared" si="1"/>
        <v>3.5011341393882747E-3</v>
      </c>
      <c r="J14" s="31">
        <f t="shared" si="2"/>
        <v>0.50139674758401687</v>
      </c>
      <c r="K14" s="31">
        <f t="shared" si="3"/>
        <v>-4.1080037380672299E-2</v>
      </c>
      <c r="L14" s="31">
        <f t="shared" si="4"/>
        <v>0.48361604451511381</v>
      </c>
      <c r="M14" s="31">
        <f t="shared" si="5"/>
        <v>1.9034194937863125E-2</v>
      </c>
      <c r="N14" s="35">
        <v>25.85</v>
      </c>
      <c r="O14" s="31">
        <f t="shared" si="6"/>
        <v>2.75E-2</v>
      </c>
    </row>
    <row r="15" spans="1:15" x14ac:dyDescent="0.25">
      <c r="A15" s="31">
        <v>8</v>
      </c>
      <c r="B15" s="31">
        <v>8</v>
      </c>
      <c r="C15" s="31">
        <v>37</v>
      </c>
      <c r="D15" s="35">
        <v>0.21082528134536127</v>
      </c>
      <c r="E15" s="33">
        <v>0.11788617899999999</v>
      </c>
      <c r="F15" s="35">
        <v>942.35</v>
      </c>
      <c r="G15" s="31">
        <v>940</v>
      </c>
      <c r="H15" s="35">
        <f t="shared" si="0"/>
        <v>1.0024999999999999</v>
      </c>
      <c r="I15" s="31">
        <f t="shared" si="1"/>
        <v>8.3330160824001617E-3</v>
      </c>
      <c r="J15" s="31">
        <f t="shared" si="2"/>
        <v>0.50332435396510045</v>
      </c>
      <c r="K15" s="31">
        <f t="shared" si="3"/>
        <v>-6.4052909869852154E-2</v>
      </c>
      <c r="L15" s="31">
        <f t="shared" si="4"/>
        <v>0.47446404864115055</v>
      </c>
      <c r="M15" s="31">
        <f t="shared" si="5"/>
        <v>3.0118616208862581E-2</v>
      </c>
      <c r="N15" s="35">
        <v>43.5</v>
      </c>
      <c r="O15" s="31">
        <f t="shared" si="6"/>
        <v>4.6276595744680848E-2</v>
      </c>
    </row>
    <row r="16" spans="1:15" x14ac:dyDescent="0.25">
      <c r="A16" s="31">
        <v>9</v>
      </c>
      <c r="B16" s="31">
        <v>9</v>
      </c>
      <c r="C16" s="31">
        <v>19</v>
      </c>
      <c r="D16" s="35">
        <v>0.21088638595055306</v>
      </c>
      <c r="E16" s="33">
        <v>4.0650407E-2</v>
      </c>
      <c r="F16" s="35">
        <v>937.75</v>
      </c>
      <c r="G16" s="31">
        <v>940</v>
      </c>
      <c r="H16" s="35">
        <f t="shared" si="0"/>
        <v>0.99760638297872339</v>
      </c>
      <c r="I16" s="31">
        <f t="shared" si="1"/>
        <v>-1.426974882558403E-3</v>
      </c>
      <c r="J16" s="31">
        <f t="shared" si="2"/>
        <v>0.49943071957947682</v>
      </c>
      <c r="K16" s="31">
        <f t="shared" si="3"/>
        <v>-4.3945774321942237E-2</v>
      </c>
      <c r="L16" s="31">
        <f t="shared" si="4"/>
        <v>0.48247381394535233</v>
      </c>
      <c r="M16" s="31">
        <f t="shared" si="5"/>
        <v>1.5761459762790642E-2</v>
      </c>
      <c r="N16" s="35">
        <v>23</v>
      </c>
      <c r="O16" s="31">
        <f t="shared" si="6"/>
        <v>2.4468085106382979E-2</v>
      </c>
    </row>
    <row r="17" spans="1:15" x14ac:dyDescent="0.25">
      <c r="A17" s="31">
        <v>9</v>
      </c>
      <c r="B17" s="31">
        <v>9</v>
      </c>
      <c r="C17" s="31">
        <v>37</v>
      </c>
      <c r="D17" s="35">
        <v>0.21088638595055306</v>
      </c>
      <c r="E17" s="33">
        <v>0.113821138</v>
      </c>
      <c r="F17" s="35">
        <v>937.75</v>
      </c>
      <c r="G17" s="31">
        <v>940</v>
      </c>
      <c r="H17" s="35">
        <f t="shared" si="0"/>
        <v>0.99760638297872339</v>
      </c>
      <c r="I17" s="31">
        <f t="shared" si="1"/>
        <v>2.1517378959067847E-4</v>
      </c>
      <c r="J17" s="31">
        <f t="shared" si="2"/>
        <v>0.50008584192163952</v>
      </c>
      <c r="K17" s="31">
        <f t="shared" si="3"/>
        <v>-7.0932385444647431E-2</v>
      </c>
      <c r="L17" s="31">
        <f t="shared" si="4"/>
        <v>0.47172578421246725</v>
      </c>
      <c r="M17" s="31">
        <f t="shared" si="5"/>
        <v>2.7163043725849212E-2</v>
      </c>
      <c r="N17" s="35">
        <v>40.5</v>
      </c>
      <c r="O17" s="31">
        <f t="shared" si="6"/>
        <v>4.3085106382978723E-2</v>
      </c>
    </row>
    <row r="18" spans="1:15" x14ac:dyDescent="0.25">
      <c r="A18" s="31">
        <v>10</v>
      </c>
      <c r="B18" s="31">
        <v>10</v>
      </c>
      <c r="C18" s="31">
        <v>19</v>
      </c>
      <c r="D18" s="35">
        <v>0.21121072339305308</v>
      </c>
      <c r="E18" s="33">
        <v>3.6585366000000001E-2</v>
      </c>
      <c r="F18" s="35">
        <v>949</v>
      </c>
      <c r="G18" s="31">
        <v>940</v>
      </c>
      <c r="H18" s="35">
        <f t="shared" si="0"/>
        <v>1.0095744680851064</v>
      </c>
      <c r="I18" s="31">
        <f t="shared" si="1"/>
        <v>9.3684237789388967E-3</v>
      </c>
      <c r="J18" s="31">
        <f t="shared" si="2"/>
        <v>0.50373740567568281</v>
      </c>
      <c r="K18" s="31">
        <f t="shared" si="3"/>
        <v>-3.1030487937260747E-2</v>
      </c>
      <c r="L18" s="31">
        <f t="shared" si="4"/>
        <v>0.48762261275838037</v>
      </c>
      <c r="M18" s="31">
        <f t="shared" si="5"/>
        <v>2.0937810631218579E-2</v>
      </c>
      <c r="N18" s="35">
        <v>27.15</v>
      </c>
      <c r="O18" s="31">
        <f t="shared" si="6"/>
        <v>2.8882978723404253E-2</v>
      </c>
    </row>
    <row r="19" spans="1:15" x14ac:dyDescent="0.25">
      <c r="A19" s="31">
        <v>10</v>
      </c>
      <c r="B19" s="31">
        <v>10</v>
      </c>
      <c r="C19" s="31">
        <v>37</v>
      </c>
      <c r="D19" s="35">
        <v>0.21121072339305308</v>
      </c>
      <c r="E19" s="33">
        <v>0.109756098</v>
      </c>
      <c r="F19" s="35">
        <v>949</v>
      </c>
      <c r="G19" s="31">
        <v>940</v>
      </c>
      <c r="H19" s="35">
        <f t="shared" si="0"/>
        <v>1.0095744680851064</v>
      </c>
      <c r="I19" s="31">
        <f t="shared" si="1"/>
        <v>1.8786572604013681E-2</v>
      </c>
      <c r="J19" s="31">
        <f t="shared" si="2"/>
        <v>0.50749431727811389</v>
      </c>
      <c r="K19" s="31">
        <f t="shared" si="3"/>
        <v>-5.118639505893368E-2</v>
      </c>
      <c r="L19" s="31">
        <f t="shared" si="4"/>
        <v>0.47958849640187035</v>
      </c>
      <c r="M19" s="31">
        <f t="shared" si="5"/>
        <v>3.2764809020395746E-2</v>
      </c>
      <c r="N19" s="35">
        <v>45.65</v>
      </c>
      <c r="O19" s="31">
        <f t="shared" si="6"/>
        <v>4.8563829787234038E-2</v>
      </c>
    </row>
    <row r="20" spans="1:15" x14ac:dyDescent="0.25">
      <c r="A20" s="31">
        <v>11</v>
      </c>
      <c r="B20" s="31">
        <v>11</v>
      </c>
      <c r="C20" s="31">
        <v>19</v>
      </c>
      <c r="D20" s="35">
        <v>0.21075399890190574</v>
      </c>
      <c r="E20" s="33">
        <v>3.2520325000000003E-2</v>
      </c>
      <c r="F20" s="35">
        <v>949.15</v>
      </c>
      <c r="G20" s="31">
        <v>940</v>
      </c>
      <c r="H20" s="35">
        <f t="shared" si="0"/>
        <v>1.0097340425531915</v>
      </c>
      <c r="I20" s="31">
        <f t="shared" si="1"/>
        <v>8.9067470758508113E-3</v>
      </c>
      <c r="J20" s="31">
        <f t="shared" si="2"/>
        <v>0.50355323100961558</v>
      </c>
      <c r="K20" s="31">
        <f t="shared" si="3"/>
        <v>-2.9099349044296494E-2</v>
      </c>
      <c r="L20" s="31">
        <f t="shared" si="4"/>
        <v>0.48839267748335707</v>
      </c>
      <c r="M20" s="31">
        <f t="shared" si="5"/>
        <v>2.0062162104703185E-2</v>
      </c>
      <c r="N20" s="35">
        <v>26.4</v>
      </c>
      <c r="O20" s="31">
        <f t="shared" si="6"/>
        <v>2.808510638297872E-2</v>
      </c>
    </row>
    <row r="21" spans="1:15" x14ac:dyDescent="0.25">
      <c r="A21" s="31">
        <v>11</v>
      </c>
      <c r="B21" s="31">
        <v>11</v>
      </c>
      <c r="C21" s="31">
        <v>37</v>
      </c>
      <c r="D21" s="35">
        <v>0.21075399890190574</v>
      </c>
      <c r="E21" s="33">
        <v>0.105691057</v>
      </c>
      <c r="F21" s="35">
        <v>949.15</v>
      </c>
      <c r="G21" s="31">
        <v>940</v>
      </c>
      <c r="H21" s="35">
        <f t="shared" si="0"/>
        <v>1.0097340425531915</v>
      </c>
      <c r="I21" s="31">
        <f t="shared" si="1"/>
        <v>1.8563566624360511E-2</v>
      </c>
      <c r="J21" s="31">
        <f t="shared" si="2"/>
        <v>0.50740536627678134</v>
      </c>
      <c r="K21" s="31">
        <f t="shared" si="3"/>
        <v>-4.9952897789443215E-2</v>
      </c>
      <c r="L21" s="31">
        <f t="shared" si="4"/>
        <v>0.48007996177285722</v>
      </c>
      <c r="M21" s="31">
        <f t="shared" si="5"/>
        <v>3.2264509930980012E-2</v>
      </c>
      <c r="N21" s="35">
        <v>44.95</v>
      </c>
      <c r="O21" s="31">
        <f t="shared" si="6"/>
        <v>4.7819148936170217E-2</v>
      </c>
    </row>
    <row r="22" spans="1:15" x14ac:dyDescent="0.25">
      <c r="A22" s="31">
        <v>12</v>
      </c>
      <c r="B22" s="31">
        <v>12</v>
      </c>
      <c r="C22" s="31">
        <v>19</v>
      </c>
      <c r="D22" s="35">
        <v>0.21250419244276761</v>
      </c>
      <c r="E22" s="33">
        <v>2.8455285E-2</v>
      </c>
      <c r="F22" s="35">
        <v>922.95</v>
      </c>
      <c r="G22" s="31">
        <v>940</v>
      </c>
      <c r="H22" s="35">
        <f t="shared" si="0"/>
        <v>0.98186170212765966</v>
      </c>
      <c r="I22" s="31">
        <f t="shared" si="1"/>
        <v>-1.4020443211869222E-2</v>
      </c>
      <c r="J22" s="31">
        <f t="shared" si="2"/>
        <v>0.49440683565744031</v>
      </c>
      <c r="K22" s="31">
        <f t="shared" si="3"/>
        <v>-4.9867125974319658E-2</v>
      </c>
      <c r="L22" s="31">
        <f t="shared" si="4"/>
        <v>0.48011413718421397</v>
      </c>
      <c r="M22" s="31">
        <f t="shared" si="5"/>
        <v>5.3250000179504986E-3</v>
      </c>
      <c r="N22" s="35">
        <v>14.6</v>
      </c>
      <c r="O22" s="31">
        <f t="shared" si="6"/>
        <v>1.5531914893617021E-2</v>
      </c>
    </row>
    <row r="23" spans="1:15" x14ac:dyDescent="0.25">
      <c r="A23" s="31">
        <v>12</v>
      </c>
      <c r="B23" s="31">
        <v>12</v>
      </c>
      <c r="C23" s="31">
        <v>37</v>
      </c>
      <c r="D23" s="35">
        <v>0.21250419244276761</v>
      </c>
      <c r="E23" s="33">
        <v>0.101626016</v>
      </c>
      <c r="F23" s="35">
        <v>922.95</v>
      </c>
      <c r="G23" s="31">
        <v>940</v>
      </c>
      <c r="H23" s="35">
        <f t="shared" si="0"/>
        <v>0.98186170212765966</v>
      </c>
      <c r="I23" s="31">
        <f t="shared" si="1"/>
        <v>-2.4017712949379311E-2</v>
      </c>
      <c r="J23" s="31">
        <f t="shared" si="2"/>
        <v>0.49041923994589631</v>
      </c>
      <c r="K23" s="31">
        <f t="shared" si="3"/>
        <v>-9.1761575127586592E-2</v>
      </c>
      <c r="L23" s="31">
        <f t="shared" si="4"/>
        <v>0.46344373690886925</v>
      </c>
      <c r="M23" s="31">
        <f t="shared" si="5"/>
        <v>1.8080132780561642E-2</v>
      </c>
      <c r="N23" s="35">
        <v>30.6</v>
      </c>
      <c r="O23" s="31">
        <f t="shared" si="6"/>
        <v>3.2553191489361706E-2</v>
      </c>
    </row>
    <row r="24" spans="1:15" x14ac:dyDescent="0.25">
      <c r="A24" s="31">
        <v>13</v>
      </c>
      <c r="B24" s="31">
        <v>13</v>
      </c>
      <c r="C24" s="31">
        <v>19</v>
      </c>
      <c r="D24" s="35">
        <v>0.21227582984009949</v>
      </c>
      <c r="E24" s="33">
        <v>2.4390243999999998E-2</v>
      </c>
      <c r="F24" s="35">
        <v>924.5</v>
      </c>
      <c r="G24" s="31">
        <v>940</v>
      </c>
      <c r="H24" s="35">
        <f t="shared" si="0"/>
        <v>0.98351063829787233</v>
      </c>
      <c r="I24" s="31">
        <f t="shared" si="1"/>
        <v>-1.1828253752020323E-2</v>
      </c>
      <c r="J24" s="31">
        <f t="shared" si="2"/>
        <v>0.49528131950512561</v>
      </c>
      <c r="K24" s="31">
        <f t="shared" si="3"/>
        <v>-4.4980168722478106E-2</v>
      </c>
      <c r="L24" s="31">
        <f t="shared" si="4"/>
        <v>0.48206155801008949</v>
      </c>
      <c r="M24" s="31">
        <f t="shared" si="5"/>
        <v>5.0528886734090284E-3</v>
      </c>
      <c r="N24" s="35">
        <v>14.85</v>
      </c>
      <c r="O24" s="31">
        <f t="shared" si="6"/>
        <v>1.5797872340425533E-2</v>
      </c>
    </row>
    <row r="25" spans="1:15" x14ac:dyDescent="0.25">
      <c r="A25" s="31">
        <v>13</v>
      </c>
      <c r="B25" s="31">
        <v>13</v>
      </c>
      <c r="C25" s="31">
        <v>37</v>
      </c>
      <c r="D25" s="35">
        <v>0.21227582984009949</v>
      </c>
      <c r="E25" s="33">
        <v>9.7560975999999994E-2</v>
      </c>
      <c r="F25" s="35">
        <v>924.5</v>
      </c>
      <c r="G25" s="31">
        <v>940</v>
      </c>
      <c r="H25" s="35">
        <f t="shared" si="0"/>
        <v>0.98351063829787233</v>
      </c>
      <c r="I25" s="31">
        <f t="shared" si="1"/>
        <v>-2.1230757618450495E-2</v>
      </c>
      <c r="J25" s="31">
        <f t="shared" si="2"/>
        <v>0.49153078938831141</v>
      </c>
      <c r="K25" s="31">
        <f t="shared" si="3"/>
        <v>-8.7534587559366051E-2</v>
      </c>
      <c r="L25" s="31">
        <f t="shared" si="4"/>
        <v>0.46512329701845684</v>
      </c>
      <c r="M25" s="31">
        <f t="shared" si="5"/>
        <v>1.8302463395898361E-2</v>
      </c>
      <c r="N25" s="35">
        <v>30.8</v>
      </c>
      <c r="O25" s="31">
        <f t="shared" si="6"/>
        <v>3.2765957446808512E-2</v>
      </c>
    </row>
    <row r="26" spans="1:15" x14ac:dyDescent="0.25">
      <c r="A26" s="31">
        <v>14</v>
      </c>
      <c r="B26" s="31">
        <v>14</v>
      </c>
      <c r="C26" s="31">
        <v>19</v>
      </c>
      <c r="D26" s="35">
        <v>0.21240430831757928</v>
      </c>
      <c r="E26" s="33">
        <v>2.0325203E-2</v>
      </c>
      <c r="F26" s="35">
        <v>919.7</v>
      </c>
      <c r="G26" s="31">
        <v>940</v>
      </c>
      <c r="H26" s="35">
        <f t="shared" si="0"/>
        <v>0.97840425531914899</v>
      </c>
      <c r="I26" s="31">
        <f t="shared" si="1"/>
        <v>-1.4346202429127297E-2</v>
      </c>
      <c r="J26" s="31">
        <f t="shared" si="2"/>
        <v>0.49427688960408334</v>
      </c>
      <c r="K26" s="31">
        <f t="shared" si="3"/>
        <v>-4.4627938329081115E-2</v>
      </c>
      <c r="L26" s="31">
        <f t="shared" si="4"/>
        <v>0.48220193663674643</v>
      </c>
      <c r="M26" s="31">
        <f t="shared" si="5"/>
        <v>1.4006754578019254E-3</v>
      </c>
      <c r="N26" s="35">
        <v>13.15</v>
      </c>
      <c r="O26" s="31">
        <f t="shared" si="6"/>
        <v>1.398936170212766E-2</v>
      </c>
    </row>
    <row r="27" spans="1:15" x14ac:dyDescent="0.25">
      <c r="A27" s="31">
        <v>14</v>
      </c>
      <c r="B27" s="31">
        <v>14</v>
      </c>
      <c r="C27" s="31">
        <v>37</v>
      </c>
      <c r="D27" s="35">
        <v>0.21240430831757928</v>
      </c>
      <c r="E27" s="33">
        <v>9.3495935000000002E-2</v>
      </c>
      <c r="F27" s="35">
        <v>919.7</v>
      </c>
      <c r="G27" s="31">
        <v>940</v>
      </c>
      <c r="H27" s="35">
        <f t="shared" si="0"/>
        <v>0.97840425531914899</v>
      </c>
      <c r="I27" s="31">
        <f t="shared" si="1"/>
        <v>-2.8393063512560667E-2</v>
      </c>
      <c r="J27" s="31">
        <f t="shared" si="2"/>
        <v>0.48867432824384593</v>
      </c>
      <c r="K27" s="31">
        <f t="shared" si="3"/>
        <v>-9.3340151885063158E-2</v>
      </c>
      <c r="L27" s="31">
        <f t="shared" si="4"/>
        <v>0.46281666735458749</v>
      </c>
      <c r="M27" s="31">
        <f t="shared" si="5"/>
        <v>1.5304374864417991E-2</v>
      </c>
      <c r="N27" s="35">
        <v>28.2</v>
      </c>
      <c r="O27" s="31">
        <f t="shared" si="6"/>
        <v>0.03</v>
      </c>
    </row>
    <row r="28" spans="1:15" x14ac:dyDescent="0.25">
      <c r="A28" s="31">
        <v>15</v>
      </c>
      <c r="B28" s="31">
        <v>15</v>
      </c>
      <c r="C28" s="31">
        <v>19</v>
      </c>
      <c r="D28" s="35">
        <v>0.2073578433612398</v>
      </c>
      <c r="E28" s="33">
        <v>1.6260163000000001E-2</v>
      </c>
      <c r="F28" s="35">
        <v>931.3</v>
      </c>
      <c r="G28" s="31">
        <v>940</v>
      </c>
      <c r="H28" s="35">
        <f t="shared" si="0"/>
        <v>0.99074468085106382</v>
      </c>
      <c r="I28" s="31">
        <f t="shared" si="1"/>
        <v>-5.5031194055210203E-3</v>
      </c>
      <c r="J28" s="31">
        <f t="shared" si="2"/>
        <v>0.49780458407615991</v>
      </c>
      <c r="K28" s="31">
        <f t="shared" si="3"/>
        <v>-3.1944426169059389E-2</v>
      </c>
      <c r="L28" s="31">
        <f t="shared" si="4"/>
        <v>0.48725818487133138</v>
      </c>
      <c r="M28" s="31">
        <f t="shared" si="5"/>
        <v>5.9390589054002518E-3</v>
      </c>
      <c r="N28" s="35">
        <v>14.3</v>
      </c>
      <c r="O28" s="31">
        <f t="shared" si="6"/>
        <v>1.5212765957446809E-2</v>
      </c>
    </row>
    <row r="29" spans="1:15" x14ac:dyDescent="0.25">
      <c r="A29" s="31">
        <v>15</v>
      </c>
      <c r="B29" s="31">
        <v>15</v>
      </c>
      <c r="C29" s="31">
        <v>37</v>
      </c>
      <c r="D29" s="35">
        <v>0.2073578433612398</v>
      </c>
      <c r="E29" s="33">
        <v>8.9430893999999997E-2</v>
      </c>
      <c r="F29" s="35">
        <v>931.3</v>
      </c>
      <c r="G29" s="31">
        <v>940</v>
      </c>
      <c r="H29" s="35">
        <f t="shared" si="0"/>
        <v>0.99074468085106382</v>
      </c>
      <c r="I29" s="31">
        <f t="shared" si="1"/>
        <v>-1.0637287124111744E-2</v>
      </c>
      <c r="J29" s="31">
        <f t="shared" si="2"/>
        <v>0.49575641644581397</v>
      </c>
      <c r="K29" s="31">
        <f t="shared" si="3"/>
        <v>-7.2647647234389129E-2</v>
      </c>
      <c r="L29" s="31">
        <f t="shared" si="4"/>
        <v>0.47104325492604582</v>
      </c>
      <c r="M29" s="31">
        <f t="shared" si="5"/>
        <v>2.012477766542925E-2</v>
      </c>
      <c r="N29" s="35">
        <v>31.8</v>
      </c>
      <c r="O29" s="31">
        <f t="shared" si="6"/>
        <v>3.3829787234042556E-2</v>
      </c>
    </row>
    <row r="30" spans="1:15" x14ac:dyDescent="0.25">
      <c r="A30" s="31">
        <v>16</v>
      </c>
      <c r="B30" s="31">
        <v>16</v>
      </c>
      <c r="C30" s="31">
        <v>19</v>
      </c>
      <c r="D30" s="35">
        <v>0.21373173127253217</v>
      </c>
      <c r="E30" s="33">
        <v>1.2195121999999999E-2</v>
      </c>
      <c r="F30" s="35">
        <v>971.5</v>
      </c>
      <c r="G30" s="31">
        <v>940</v>
      </c>
      <c r="H30" s="35">
        <f t="shared" si="0"/>
        <v>1.0335106382978723</v>
      </c>
      <c r="I30" s="31">
        <f t="shared" si="1"/>
        <v>1.7174506757380217E-2</v>
      </c>
      <c r="J30" s="31">
        <f t="shared" si="2"/>
        <v>0.50685130007478696</v>
      </c>
      <c r="K30" s="31">
        <f t="shared" si="3"/>
        <v>-6.4282145448699562E-3</v>
      </c>
      <c r="L30" s="31">
        <f t="shared" si="4"/>
        <v>0.49743553109204475</v>
      </c>
      <c r="M30" s="31">
        <f t="shared" si="5"/>
        <v>2.6400679570354746E-2</v>
      </c>
      <c r="N30" s="35">
        <v>32.6</v>
      </c>
      <c r="O30" s="31">
        <f t="shared" si="6"/>
        <v>3.4680851063829787E-2</v>
      </c>
    </row>
    <row r="31" spans="1:15" x14ac:dyDescent="0.25">
      <c r="A31" s="31">
        <v>16</v>
      </c>
      <c r="B31" s="31">
        <v>16</v>
      </c>
      <c r="C31" s="31">
        <v>37</v>
      </c>
      <c r="D31" s="35">
        <v>0.21373173127253217</v>
      </c>
      <c r="E31" s="33">
        <v>8.5365854000000005E-2</v>
      </c>
      <c r="F31" s="35">
        <v>971.5</v>
      </c>
      <c r="G31" s="31">
        <v>940</v>
      </c>
      <c r="H31" s="35">
        <f t="shared" si="0"/>
        <v>1.0335106382978723</v>
      </c>
      <c r="I31" s="31">
        <f t="shared" si="1"/>
        <v>4.772411759022302E-2</v>
      </c>
      <c r="J31" s="31">
        <f t="shared" si="2"/>
        <v>0.51903194352902859</v>
      </c>
      <c r="K31" s="31">
        <f t="shared" si="3"/>
        <v>-1.472281323989752E-2</v>
      </c>
      <c r="L31" s="31">
        <f t="shared" si="4"/>
        <v>0.49412665949833567</v>
      </c>
      <c r="M31" s="31">
        <f t="shared" si="5"/>
        <v>4.2298375755335904E-2</v>
      </c>
      <c r="N31" s="35">
        <v>52.35</v>
      </c>
      <c r="O31" s="31">
        <f t="shared" si="6"/>
        <v>5.569148936170213E-2</v>
      </c>
    </row>
    <row r="32" spans="1:15" x14ac:dyDescent="0.25">
      <c r="A32" s="31">
        <v>17</v>
      </c>
      <c r="B32" s="31">
        <v>17</v>
      </c>
      <c r="C32" s="31">
        <v>19</v>
      </c>
      <c r="D32" s="35">
        <v>0.21380243159560919</v>
      </c>
      <c r="E32" s="33">
        <v>8.1300810000000008E-3</v>
      </c>
      <c r="F32" s="35">
        <v>983.25</v>
      </c>
      <c r="G32" s="31">
        <v>940</v>
      </c>
      <c r="H32" s="35">
        <f t="shared" si="0"/>
        <v>1.0460106382978724</v>
      </c>
      <c r="I32" s="31">
        <f t="shared" si="1"/>
        <v>1.9049285277841752E-2</v>
      </c>
      <c r="J32" s="31">
        <f t="shared" si="2"/>
        <v>0.50759910571805766</v>
      </c>
      <c r="K32" s="31">
        <f t="shared" si="3"/>
        <v>-2.2863040429896286E-4</v>
      </c>
      <c r="L32" s="31">
        <f t="shared" si="4"/>
        <v>0.49990878966593449</v>
      </c>
      <c r="M32" s="31">
        <f t="shared" si="5"/>
        <v>3.1045274905640186E-2</v>
      </c>
      <c r="N32" s="35">
        <v>42.35</v>
      </c>
      <c r="O32" s="31">
        <f t="shared" si="6"/>
        <v>4.5053191489361703E-2</v>
      </c>
    </row>
    <row r="33" spans="1:15" x14ac:dyDescent="0.25">
      <c r="A33" s="31">
        <v>17</v>
      </c>
      <c r="B33" s="31">
        <v>17</v>
      </c>
      <c r="C33" s="31">
        <v>37</v>
      </c>
      <c r="D33" s="35">
        <v>0.21380243159560919</v>
      </c>
      <c r="E33" s="33">
        <v>8.1300813E-2</v>
      </c>
      <c r="F33" s="35">
        <v>983.25</v>
      </c>
      <c r="G33" s="31">
        <v>940</v>
      </c>
      <c r="H33" s="35">
        <f t="shared" si="0"/>
        <v>1.0460106382978724</v>
      </c>
      <c r="I33" s="31">
        <f t="shared" si="1"/>
        <v>6.2469451977882506E-2</v>
      </c>
      <c r="J33" s="31">
        <f t="shared" si="2"/>
        <v>0.52490550589933749</v>
      </c>
      <c r="K33" s="31">
        <f t="shared" si="3"/>
        <v>1.5073287568880891E-3</v>
      </c>
      <c r="L33" s="31">
        <f t="shared" si="4"/>
        <v>0.50060133694387732</v>
      </c>
      <c r="M33" s="31">
        <f t="shared" si="5"/>
        <v>4.8455406327956307E-2</v>
      </c>
      <c r="N33" s="35">
        <v>58.85</v>
      </c>
      <c r="O33" s="31">
        <f t="shared" si="6"/>
        <v>6.260638297872341E-2</v>
      </c>
    </row>
    <row r="34" spans="1:15" x14ac:dyDescent="0.25">
      <c r="A34" s="31">
        <v>18</v>
      </c>
      <c r="B34" s="31">
        <v>18</v>
      </c>
      <c r="C34" s="31">
        <v>19</v>
      </c>
      <c r="D34" s="35">
        <v>0.21485303718446197</v>
      </c>
      <c r="E34" s="33">
        <v>4.0650410000000001E-3</v>
      </c>
      <c r="F34" s="35">
        <v>966.35</v>
      </c>
      <c r="G34" s="31">
        <v>940</v>
      </c>
      <c r="H34" s="35">
        <f t="shared" si="0"/>
        <v>1.028031914893617</v>
      </c>
      <c r="I34" s="31">
        <f t="shared" si="1"/>
        <v>8.2318605410728243E-3</v>
      </c>
      <c r="J34" s="31">
        <f t="shared" si="2"/>
        <v>0.5032840001269212</v>
      </c>
      <c r="K34" s="31">
        <f t="shared" si="3"/>
        <v>-5.4666693719383694E-3</v>
      </c>
      <c r="L34" s="31">
        <f t="shared" si="4"/>
        <v>0.49781912531694578</v>
      </c>
      <c r="M34" s="31">
        <f t="shared" si="5"/>
        <v>1.9572889068852406E-2</v>
      </c>
      <c r="N34" s="35">
        <v>24.15</v>
      </c>
      <c r="O34" s="31">
        <f t="shared" si="6"/>
        <v>2.5691489361702124E-2</v>
      </c>
    </row>
    <row r="35" spans="1:15" x14ac:dyDescent="0.25">
      <c r="A35" s="31">
        <v>18</v>
      </c>
      <c r="B35" s="31">
        <v>18</v>
      </c>
      <c r="C35" s="31">
        <v>37</v>
      </c>
      <c r="D35" s="35">
        <v>0.21485303718446197</v>
      </c>
      <c r="E35" s="33">
        <v>7.7235771999999994E-2</v>
      </c>
      <c r="F35" s="35">
        <v>966.35</v>
      </c>
      <c r="G35" s="31">
        <v>940</v>
      </c>
      <c r="H35" s="35">
        <f t="shared" si="0"/>
        <v>1.028031914893617</v>
      </c>
      <c r="I35" s="31">
        <f t="shared" si="1"/>
        <v>3.8066377234336993E-2</v>
      </c>
      <c r="J35" s="31">
        <f t="shared" si="2"/>
        <v>0.51518262052492692</v>
      </c>
      <c r="K35" s="31">
        <f t="shared" si="3"/>
        <v>-2.1644127625719191E-2</v>
      </c>
      <c r="L35" s="31">
        <f t="shared" si="4"/>
        <v>0.49136591650530503</v>
      </c>
      <c r="M35" s="31">
        <f t="shared" si="5"/>
        <v>3.8258259392847216E-2</v>
      </c>
      <c r="N35" s="35">
        <v>47.7</v>
      </c>
      <c r="O35" s="31">
        <f t="shared" si="6"/>
        <v>5.0744680851063831E-2</v>
      </c>
    </row>
    <row r="36" spans="1:15" x14ac:dyDescent="0.25">
      <c r="A36" s="31">
        <v>19</v>
      </c>
      <c r="B36" s="31">
        <v>19</v>
      </c>
      <c r="C36" s="31">
        <v>37</v>
      </c>
      <c r="D36" s="35">
        <v>0.21323847202983176</v>
      </c>
      <c r="E36" s="33">
        <v>7.3170732000000002E-2</v>
      </c>
      <c r="F36" s="35">
        <v>965.9</v>
      </c>
      <c r="G36" s="31">
        <v>940</v>
      </c>
      <c r="H36" s="35">
        <f t="shared" si="0"/>
        <v>1.0275531914893616</v>
      </c>
      <c r="I36" s="31">
        <f t="shared" si="1"/>
        <v>3.6589673713362039E-2</v>
      </c>
      <c r="J36" s="31">
        <f t="shared" si="2"/>
        <v>0.51459391139934985</v>
      </c>
      <c r="K36" s="31">
        <f t="shared" si="3"/>
        <v>-2.1091522953654324E-2</v>
      </c>
      <c r="L36" s="31">
        <f t="shared" si="4"/>
        <v>0.49158632354763149</v>
      </c>
      <c r="M36" s="31">
        <f t="shared" si="5"/>
        <v>3.7186292431764245E-2</v>
      </c>
      <c r="N36" s="35">
        <v>44.7</v>
      </c>
      <c r="O36" s="31">
        <f t="shared" si="6"/>
        <v>4.7553191489361706E-2</v>
      </c>
    </row>
    <row r="37" spans="1:15" x14ac:dyDescent="0.25">
      <c r="A37" s="31">
        <v>20</v>
      </c>
      <c r="B37" s="31">
        <v>20</v>
      </c>
      <c r="C37" s="31">
        <v>37</v>
      </c>
      <c r="D37" s="35">
        <v>0.21326532404563198</v>
      </c>
      <c r="E37" s="33">
        <v>6.9105690999999997E-2</v>
      </c>
      <c r="F37" s="35">
        <v>964.5</v>
      </c>
      <c r="G37" s="31">
        <v>940</v>
      </c>
      <c r="H37" s="35">
        <f t="shared" si="0"/>
        <v>1.026063829787234</v>
      </c>
      <c r="I37" s="31">
        <f t="shared" si="1"/>
        <v>3.3652943582966693E-2</v>
      </c>
      <c r="J37" s="31">
        <f t="shared" si="2"/>
        <v>0.51342304836090991</v>
      </c>
      <c r="K37" s="31">
        <f t="shared" si="3"/>
        <v>-2.2410162296445234E-2</v>
      </c>
      <c r="L37" s="31">
        <f t="shared" si="4"/>
        <v>0.4910603870240649</v>
      </c>
      <c r="M37" s="31">
        <f t="shared" si="5"/>
        <v>3.5744432278166538E-2</v>
      </c>
      <c r="N37" s="35">
        <v>44.45</v>
      </c>
      <c r="O37" s="31">
        <f t="shared" si="6"/>
        <v>4.7287234042553195E-2</v>
      </c>
    </row>
    <row r="38" spans="1:15" x14ac:dyDescent="0.25">
      <c r="A38" s="31">
        <v>21</v>
      </c>
      <c r="B38" s="31">
        <v>21</v>
      </c>
      <c r="C38" s="31">
        <v>37</v>
      </c>
      <c r="D38" s="35">
        <v>0.21385447374774688</v>
      </c>
      <c r="E38" s="33">
        <v>6.5040650000000005E-2</v>
      </c>
      <c r="F38" s="35">
        <v>950.4</v>
      </c>
      <c r="G38" s="31">
        <v>940</v>
      </c>
      <c r="H38" s="35">
        <f t="shared" si="0"/>
        <v>1.0110638297872341</v>
      </c>
      <c r="I38" s="31">
        <f t="shared" si="1"/>
        <v>1.4895280304706236E-2</v>
      </c>
      <c r="J38" s="31">
        <f t="shared" si="2"/>
        <v>0.50594213736144811</v>
      </c>
      <c r="K38" s="31">
        <f t="shared" si="3"/>
        <v>-3.9644172503249336E-2</v>
      </c>
      <c r="L38" s="31">
        <f t="shared" si="4"/>
        <v>0.48418840526829043</v>
      </c>
      <c r="M38" s="31">
        <f t="shared" si="5"/>
        <v>2.7351389783114133E-2</v>
      </c>
      <c r="N38" s="35">
        <v>33.25</v>
      </c>
      <c r="O38" s="31">
        <f t="shared" si="6"/>
        <v>3.5372340425531917E-2</v>
      </c>
    </row>
    <row r="39" spans="1:15" x14ac:dyDescent="0.25">
      <c r="A39" s="31">
        <v>22</v>
      </c>
      <c r="B39" s="31">
        <v>22</v>
      </c>
      <c r="C39" s="31">
        <v>37</v>
      </c>
      <c r="D39" s="35">
        <v>0.21397792020304585</v>
      </c>
      <c r="E39" s="33">
        <v>6.097561E-2</v>
      </c>
      <c r="F39" s="35">
        <v>961.3</v>
      </c>
      <c r="G39" s="31">
        <v>940</v>
      </c>
      <c r="H39" s="35">
        <f t="shared" si="0"/>
        <v>1.0226595744680851</v>
      </c>
      <c r="I39" s="31">
        <f t="shared" si="1"/>
        <v>2.7468399374482012E-2</v>
      </c>
      <c r="J39" s="31">
        <f t="shared" si="2"/>
        <v>0.51095692801073778</v>
      </c>
      <c r="K39" s="31">
        <f t="shared" si="3"/>
        <v>-2.5369681934712285E-2</v>
      </c>
      <c r="L39" s="31">
        <f t="shared" si="4"/>
        <v>0.48988004681621217</v>
      </c>
      <c r="M39" s="31">
        <f t="shared" si="5"/>
        <v>3.2654947754768904E-2</v>
      </c>
      <c r="N39" s="35">
        <v>40.799999999999997</v>
      </c>
      <c r="O39" s="31">
        <f t="shared" si="6"/>
        <v>4.3404255319148932E-2</v>
      </c>
    </row>
    <row r="40" spans="1:15" x14ac:dyDescent="0.25">
      <c r="A40" s="31">
        <v>23</v>
      </c>
      <c r="B40" s="31">
        <v>23</v>
      </c>
      <c r="C40" s="31">
        <v>37</v>
      </c>
      <c r="D40" s="35">
        <v>0.21477921306774467</v>
      </c>
      <c r="E40" s="33">
        <v>5.6910569000000001E-2</v>
      </c>
      <c r="F40" s="35">
        <v>943.85</v>
      </c>
      <c r="G40" s="31">
        <v>940</v>
      </c>
      <c r="H40" s="35">
        <f t="shared" si="0"/>
        <v>1.0040957446808512</v>
      </c>
      <c r="I40" s="31">
        <f t="shared" si="1"/>
        <v>5.9979109954845658E-3</v>
      </c>
      <c r="J40" s="31">
        <f t="shared" si="2"/>
        <v>0.50239280594333457</v>
      </c>
      <c r="K40" s="31">
        <f t="shared" si="3"/>
        <v>-4.5239680955756069E-2</v>
      </c>
      <c r="L40" s="31">
        <f t="shared" si="4"/>
        <v>0.48195813289195644</v>
      </c>
      <c r="M40" s="31">
        <f t="shared" si="5"/>
        <v>2.249234571401848E-2</v>
      </c>
      <c r="N40" s="35">
        <v>27.5</v>
      </c>
      <c r="O40" s="31">
        <f t="shared" si="6"/>
        <v>2.9255319148936171E-2</v>
      </c>
    </row>
    <row r="41" spans="1:15" x14ac:dyDescent="0.25">
      <c r="A41" s="31">
        <v>24</v>
      </c>
      <c r="B41" s="31">
        <v>24</v>
      </c>
      <c r="C41" s="31">
        <v>37</v>
      </c>
      <c r="D41" s="35">
        <v>0.22274647124538083</v>
      </c>
      <c r="E41" s="33">
        <v>5.2845528000000003E-2</v>
      </c>
      <c r="F41" s="35">
        <v>904.35</v>
      </c>
      <c r="G41" s="31">
        <v>940</v>
      </c>
      <c r="H41" s="35">
        <f t="shared" si="0"/>
        <v>0.96207446808510644</v>
      </c>
      <c r="I41" s="31">
        <f t="shared" si="1"/>
        <v>-3.8548914143895947E-2</v>
      </c>
      <c r="J41" s="31">
        <f t="shared" si="2"/>
        <v>0.48462501629780064</v>
      </c>
      <c r="K41" s="31">
        <f t="shared" si="3"/>
        <v>-8.9754218680566059E-2</v>
      </c>
      <c r="L41" s="31">
        <f t="shared" si="4"/>
        <v>0.46424126474420219</v>
      </c>
      <c r="M41" s="31">
        <f t="shared" si="5"/>
        <v>2.0040900312404131E-3</v>
      </c>
      <c r="N41" s="35">
        <v>13</v>
      </c>
      <c r="O41" s="31">
        <f t="shared" si="6"/>
        <v>1.3829787234042552E-2</v>
      </c>
    </row>
    <row r="42" spans="1:15" x14ac:dyDescent="0.25">
      <c r="A42" s="31">
        <v>24</v>
      </c>
      <c r="B42" s="31">
        <v>24</v>
      </c>
      <c r="C42" s="31">
        <v>60</v>
      </c>
      <c r="D42" s="35">
        <v>0.22274647124538083</v>
      </c>
      <c r="E42" s="33">
        <v>0.146341463</v>
      </c>
      <c r="F42" s="35">
        <v>904.35</v>
      </c>
      <c r="G42" s="31">
        <v>940</v>
      </c>
      <c r="H42" s="35">
        <f t="shared" si="0"/>
        <v>0.96207446808510644</v>
      </c>
      <c r="I42" s="31">
        <f t="shared" si="1"/>
        <v>-6.0165840239996431E-2</v>
      </c>
      <c r="J42" s="31">
        <f t="shared" si="2"/>
        <v>0.47601177597335376</v>
      </c>
      <c r="K42" s="31">
        <f t="shared" si="3"/>
        <v>-0.14537661790913356</v>
      </c>
      <c r="L42" s="31">
        <f t="shared" si="4"/>
        <v>0.44220676236802658</v>
      </c>
      <c r="M42" s="31">
        <f t="shared" si="5"/>
        <v>1.5752013803784604E-2</v>
      </c>
      <c r="N42" s="35">
        <v>29</v>
      </c>
      <c r="O42" s="31">
        <f t="shared" si="6"/>
        <v>3.0851063829787233E-2</v>
      </c>
    </row>
    <row r="43" spans="1:15" x14ac:dyDescent="0.25">
      <c r="A43" s="31">
        <v>25</v>
      </c>
      <c r="B43" s="31">
        <v>25</v>
      </c>
      <c r="C43" s="31">
        <v>37</v>
      </c>
      <c r="D43" s="35">
        <v>0.22137662210164019</v>
      </c>
      <c r="E43" s="33">
        <v>4.8780487999999997E-2</v>
      </c>
      <c r="F43" s="35">
        <v>902.15</v>
      </c>
      <c r="G43" s="31">
        <v>940</v>
      </c>
      <c r="H43" s="35">
        <f t="shared" si="0"/>
        <v>0.9597340425531915</v>
      </c>
      <c r="I43" s="31">
        <f t="shared" si="1"/>
        <v>-3.981119201127005E-2</v>
      </c>
      <c r="J43" s="31">
        <f t="shared" si="2"/>
        <v>0.48412182668581621</v>
      </c>
      <c r="K43" s="31">
        <f t="shared" si="3"/>
        <v>-8.8705108541015348E-2</v>
      </c>
      <c r="L43" s="31">
        <f t="shared" si="4"/>
        <v>0.46465813625742713</v>
      </c>
      <c r="M43" s="31">
        <f t="shared" si="5"/>
        <v>-2.993844401322221E-5</v>
      </c>
      <c r="N43" s="35">
        <v>11.8</v>
      </c>
      <c r="O43" s="31">
        <f t="shared" si="6"/>
        <v>1.2553191489361702E-2</v>
      </c>
    </row>
    <row r="44" spans="1:15" x14ac:dyDescent="0.25">
      <c r="A44" s="31">
        <v>25</v>
      </c>
      <c r="B44" s="31">
        <v>25</v>
      </c>
      <c r="C44" s="31">
        <v>60</v>
      </c>
      <c r="D44" s="35">
        <v>0.22137662210164019</v>
      </c>
      <c r="E44" s="33">
        <v>0.14227642300000001</v>
      </c>
      <c r="F44" s="35">
        <v>902.15</v>
      </c>
      <c r="G44" s="31">
        <v>940</v>
      </c>
      <c r="H44" s="35">
        <f t="shared" si="0"/>
        <v>0.9597340425531915</v>
      </c>
      <c r="I44" s="31">
        <f t="shared" si="1"/>
        <v>-6.408699310277706E-2</v>
      </c>
      <c r="J44" s="31">
        <f t="shared" si="2"/>
        <v>0.47445047927792361</v>
      </c>
      <c r="K44" s="31">
        <f t="shared" si="3"/>
        <v>-0.14758925224416647</v>
      </c>
      <c r="L44" s="31">
        <f t="shared" si="4"/>
        <v>0.44133346883560415</v>
      </c>
      <c r="M44" s="31">
        <f t="shared" si="5"/>
        <v>1.4012807633096702E-2</v>
      </c>
      <c r="N44" s="35">
        <v>24.8</v>
      </c>
      <c r="O44" s="31">
        <f t="shared" si="6"/>
        <v>2.6382978723404255E-2</v>
      </c>
    </row>
    <row r="45" spans="1:15" x14ac:dyDescent="0.25">
      <c r="A45" s="31">
        <v>26</v>
      </c>
      <c r="B45" s="31">
        <v>26</v>
      </c>
      <c r="C45" s="31">
        <v>37</v>
      </c>
      <c r="D45" s="35">
        <v>0.22193233349123756</v>
      </c>
      <c r="E45" s="33">
        <v>4.4715446999999998E-2</v>
      </c>
      <c r="F45" s="35">
        <v>892.1</v>
      </c>
      <c r="G45" s="31">
        <v>940</v>
      </c>
      <c r="H45" s="35">
        <f t="shared" si="0"/>
        <v>0.94904255319148934</v>
      </c>
      <c r="I45" s="31">
        <f t="shared" si="1"/>
        <v>-4.8784500062332578E-2</v>
      </c>
      <c r="J45" s="31">
        <f t="shared" si="2"/>
        <v>0.48054551731233569</v>
      </c>
      <c r="K45" s="31">
        <f t="shared" si="3"/>
        <v>-9.5714371859882241E-2</v>
      </c>
      <c r="L45" s="31">
        <f t="shared" si="4"/>
        <v>0.46187371310723546</v>
      </c>
      <c r="M45" s="31">
        <f t="shared" si="5"/>
        <v>-5.8155684324113777E-3</v>
      </c>
      <c r="N45" s="35">
        <v>10</v>
      </c>
      <c r="O45" s="31">
        <f t="shared" si="6"/>
        <v>1.0638297872340425E-2</v>
      </c>
    </row>
    <row r="46" spans="1:15" x14ac:dyDescent="0.25">
      <c r="A46" s="31">
        <v>26</v>
      </c>
      <c r="B46" s="31">
        <v>26</v>
      </c>
      <c r="C46" s="31">
        <v>60</v>
      </c>
      <c r="D46" s="35">
        <v>0.22193233349123756</v>
      </c>
      <c r="E46" s="33">
        <v>0.13821138199999999</v>
      </c>
      <c r="F46" s="35">
        <v>892.1</v>
      </c>
      <c r="G46" s="31">
        <v>940</v>
      </c>
      <c r="H46" s="35">
        <f t="shared" si="0"/>
        <v>0.94904255319148934</v>
      </c>
      <c r="I46" s="31">
        <f t="shared" si="1"/>
        <v>-8.1910889678201523E-2</v>
      </c>
      <c r="J46" s="31">
        <f t="shared" si="2"/>
        <v>0.46735878741498027</v>
      </c>
      <c r="K46" s="31">
        <f t="shared" si="3"/>
        <v>-0.16441821038523557</v>
      </c>
      <c r="L46" s="31">
        <f t="shared" si="4"/>
        <v>0.43470096441994222</v>
      </c>
      <c r="M46" s="31">
        <f t="shared" si="5"/>
        <v>8.8424124448491792E-3</v>
      </c>
      <c r="N46" s="35">
        <v>20</v>
      </c>
      <c r="O46" s="31">
        <f t="shared" si="6"/>
        <v>2.1276595744680851E-2</v>
      </c>
    </row>
    <row r="47" spans="1:15" x14ac:dyDescent="0.25">
      <c r="A47" s="31">
        <v>27</v>
      </c>
      <c r="B47" s="31">
        <v>27</v>
      </c>
      <c r="C47" s="31">
        <v>37</v>
      </c>
      <c r="D47" s="35">
        <v>0.22155287745601968</v>
      </c>
      <c r="E47" s="33">
        <v>4.0650407E-2</v>
      </c>
      <c r="F47" s="35">
        <v>894.4</v>
      </c>
      <c r="G47" s="31">
        <v>940</v>
      </c>
      <c r="H47" s="35">
        <f t="shared" si="0"/>
        <v>0.95148936170212761</v>
      </c>
      <c r="I47" s="31">
        <f t="shared" si="1"/>
        <v>-4.4344872760804434E-2</v>
      </c>
      <c r="J47" s="31">
        <f t="shared" si="2"/>
        <v>0.48231475177158395</v>
      </c>
      <c r="K47" s="31">
        <f t="shared" si="3"/>
        <v>-8.901424446685495E-2</v>
      </c>
      <c r="L47" s="31">
        <f t="shared" si="4"/>
        <v>0.46453529480596056</v>
      </c>
      <c r="M47" s="31">
        <f t="shared" si="5"/>
        <v>-5.6179395032960322E-3</v>
      </c>
      <c r="N47" s="35">
        <v>9.3000000000000007</v>
      </c>
      <c r="O47" s="31">
        <f t="shared" si="6"/>
        <v>9.8936170212765972E-3</v>
      </c>
    </row>
    <row r="48" spans="1:15" x14ac:dyDescent="0.25">
      <c r="A48" s="31">
        <v>27</v>
      </c>
      <c r="B48" s="31">
        <v>27</v>
      </c>
      <c r="C48" s="31">
        <v>60</v>
      </c>
      <c r="D48" s="35">
        <v>0.22155287745601968</v>
      </c>
      <c r="E48" s="33">
        <v>0.134146341</v>
      </c>
      <c r="F48" s="35">
        <v>894.4</v>
      </c>
      <c r="G48" s="31">
        <v>940</v>
      </c>
      <c r="H48" s="35">
        <f t="shared" si="0"/>
        <v>0.95148936170212761</v>
      </c>
      <c r="I48" s="31">
        <f t="shared" si="1"/>
        <v>-7.6763053343131354E-2</v>
      </c>
      <c r="J48" s="31">
        <f t="shared" si="2"/>
        <v>0.46940602156965777</v>
      </c>
      <c r="K48" s="31">
        <f t="shared" si="3"/>
        <v>-0.15790899614586174</v>
      </c>
      <c r="L48" s="31">
        <f t="shared" si="4"/>
        <v>0.43726425455444906</v>
      </c>
      <c r="M48" s="31">
        <f t="shared" si="5"/>
        <v>9.3705812879997796E-3</v>
      </c>
      <c r="N48" s="35">
        <v>23.2</v>
      </c>
      <c r="O48" s="31">
        <f t="shared" si="6"/>
        <v>2.4680851063829785E-2</v>
      </c>
    </row>
    <row r="49" spans="1:15" x14ac:dyDescent="0.25">
      <c r="A49" s="31">
        <v>28</v>
      </c>
      <c r="B49" s="31">
        <v>28</v>
      </c>
      <c r="C49" s="31">
        <v>37</v>
      </c>
      <c r="D49" s="35">
        <v>0.22198058027212753</v>
      </c>
      <c r="E49" s="33">
        <v>3.6585366000000001E-2</v>
      </c>
      <c r="F49" s="35">
        <v>904.55</v>
      </c>
      <c r="G49" s="31">
        <v>940</v>
      </c>
      <c r="H49" s="35">
        <f t="shared" si="0"/>
        <v>0.96228723404255312</v>
      </c>
      <c r="I49" s="31">
        <f t="shared" si="1"/>
        <v>-3.234771148741028E-2</v>
      </c>
      <c r="J49" s="31">
        <f t="shared" si="2"/>
        <v>0.4870973804145633</v>
      </c>
      <c r="K49" s="31">
        <f t="shared" si="3"/>
        <v>-7.4806606192466749E-2</v>
      </c>
      <c r="L49" s="31">
        <f t="shared" si="4"/>
        <v>0.47018429278332524</v>
      </c>
      <c r="M49" s="31">
        <f t="shared" si="5"/>
        <v>-1.4567018748218308E-3</v>
      </c>
      <c r="N49" s="35">
        <v>8.5500000000000007</v>
      </c>
      <c r="O49" s="31">
        <f t="shared" si="6"/>
        <v>9.0957446808510641E-3</v>
      </c>
    </row>
    <row r="50" spans="1:15" x14ac:dyDescent="0.25">
      <c r="A50" s="31">
        <v>28</v>
      </c>
      <c r="B50" s="31">
        <v>28</v>
      </c>
      <c r="C50" s="31">
        <v>60</v>
      </c>
      <c r="D50" s="35">
        <v>0.22198058027212753</v>
      </c>
      <c r="E50" s="33">
        <v>0.13008130100000001</v>
      </c>
      <c r="F50" s="35">
        <v>904.55</v>
      </c>
      <c r="G50" s="31">
        <v>940</v>
      </c>
      <c r="H50" s="35">
        <f t="shared" si="0"/>
        <v>0.96228723404255312</v>
      </c>
      <c r="I50" s="31">
        <f t="shared" si="1"/>
        <v>-5.7252728492293951E-2</v>
      </c>
      <c r="J50" s="31">
        <f t="shared" si="2"/>
        <v>0.47717193787220169</v>
      </c>
      <c r="K50" s="31">
        <f t="shared" si="3"/>
        <v>-0.13731398803673153</v>
      </c>
      <c r="L50" s="31">
        <f t="shared" si="4"/>
        <v>0.4453913071562951</v>
      </c>
      <c r="M50" s="31">
        <f t="shared" si="5"/>
        <v>1.378515710147088E-2</v>
      </c>
      <c r="N50" s="35">
        <v>22.45</v>
      </c>
      <c r="O50" s="31">
        <f t="shared" si="6"/>
        <v>2.3882978723404256E-2</v>
      </c>
    </row>
    <row r="51" spans="1:15" x14ac:dyDescent="0.25">
      <c r="A51" s="31">
        <v>29</v>
      </c>
      <c r="B51" s="31">
        <v>29</v>
      </c>
      <c r="C51" s="31">
        <v>37</v>
      </c>
      <c r="D51" s="35">
        <v>0.22184564449614905</v>
      </c>
      <c r="E51" s="33">
        <v>3.2520325000000003E-2</v>
      </c>
      <c r="F51" s="35">
        <v>897.85</v>
      </c>
      <c r="G51" s="31">
        <v>940</v>
      </c>
      <c r="H51" s="35">
        <f t="shared" si="0"/>
        <v>0.95515957446808508</v>
      </c>
      <c r="I51" s="31">
        <f t="shared" si="1"/>
        <v>-3.6641880124583526E-2</v>
      </c>
      <c r="J51" s="31">
        <f t="shared" si="2"/>
        <v>0.48538527521299751</v>
      </c>
      <c r="K51" s="31">
        <f t="shared" si="3"/>
        <v>-7.6648176244644609E-2</v>
      </c>
      <c r="L51" s="31">
        <f t="shared" si="4"/>
        <v>0.469451716275197</v>
      </c>
      <c r="M51" s="31">
        <f t="shared" si="5"/>
        <v>-5.8313233496758987E-3</v>
      </c>
      <c r="N51" s="35">
        <v>6.85</v>
      </c>
      <c r="O51" s="31">
        <f t="shared" si="6"/>
        <v>7.2872340425531911E-3</v>
      </c>
    </row>
    <row r="52" spans="1:15" x14ac:dyDescent="0.25">
      <c r="A52" s="31">
        <v>29</v>
      </c>
      <c r="B52" s="31">
        <v>29</v>
      </c>
      <c r="C52" s="31">
        <v>60</v>
      </c>
      <c r="D52" s="35">
        <v>0.22184564449614905</v>
      </c>
      <c r="E52" s="33">
        <v>0.12601625999999999</v>
      </c>
      <c r="F52" s="35">
        <v>897.85</v>
      </c>
      <c r="G52" s="31">
        <v>940</v>
      </c>
      <c r="H52" s="35">
        <f t="shared" si="0"/>
        <v>0.95515957446808508</v>
      </c>
      <c r="I52" s="31">
        <f t="shared" si="1"/>
        <v>-6.8448095291950964E-2</v>
      </c>
      <c r="J52" s="31">
        <f t="shared" si="2"/>
        <v>0.47271446853385773</v>
      </c>
      <c r="K52" s="31">
        <f t="shared" si="3"/>
        <v>-0.14720056815209667</v>
      </c>
      <c r="L52" s="31">
        <f t="shared" si="4"/>
        <v>0.44148685608137911</v>
      </c>
      <c r="M52" s="31">
        <f t="shared" si="5"/>
        <v>1.003089452832745E-2</v>
      </c>
      <c r="N52" s="35">
        <v>21.05</v>
      </c>
      <c r="O52" s="31">
        <f t="shared" si="6"/>
        <v>2.2393617021276596E-2</v>
      </c>
    </row>
    <row r="53" spans="1:15" x14ac:dyDescent="0.25">
      <c r="A53" s="31">
        <v>30</v>
      </c>
      <c r="B53" s="31">
        <v>30</v>
      </c>
      <c r="C53" s="31">
        <v>37</v>
      </c>
      <c r="D53" s="35">
        <v>0.22043661292575087</v>
      </c>
      <c r="E53" s="33">
        <v>2.8455285E-2</v>
      </c>
      <c r="F53" s="35">
        <v>915.5</v>
      </c>
      <c r="G53" s="31">
        <v>940</v>
      </c>
      <c r="H53" s="35">
        <f t="shared" si="0"/>
        <v>0.97393617021276591</v>
      </c>
      <c r="I53" s="31">
        <f t="shared" si="1"/>
        <v>-1.9680566182713383E-2</v>
      </c>
      <c r="J53" s="31">
        <f t="shared" si="2"/>
        <v>0.49214909685884639</v>
      </c>
      <c r="K53" s="31">
        <f t="shared" si="3"/>
        <v>-5.6865344713172943E-2</v>
      </c>
      <c r="L53" s="31">
        <f t="shared" si="4"/>
        <v>0.4773262302674548</v>
      </c>
      <c r="M53" s="31">
        <f t="shared" si="5"/>
        <v>1.9955763009216199E-3</v>
      </c>
      <c r="N53" s="35">
        <v>8.5</v>
      </c>
      <c r="O53" s="31">
        <f t="shared" si="6"/>
        <v>9.0425531914893609E-3</v>
      </c>
    </row>
    <row r="54" spans="1:15" x14ac:dyDescent="0.25">
      <c r="A54" s="31">
        <v>30</v>
      </c>
      <c r="B54" s="31">
        <v>30</v>
      </c>
      <c r="C54" s="31">
        <v>60</v>
      </c>
      <c r="D54" s="35">
        <v>0.22043661292575087</v>
      </c>
      <c r="E54" s="33">
        <v>0.12195122</v>
      </c>
      <c r="F54" s="35">
        <v>915.5</v>
      </c>
      <c r="G54" s="31">
        <v>940</v>
      </c>
      <c r="H54" s="35">
        <f t="shared" si="0"/>
        <v>0.97393617021276591</v>
      </c>
      <c r="I54" s="31">
        <f t="shared" si="1"/>
        <v>-3.7143993093902011E-2</v>
      </c>
      <c r="J54" s="31">
        <f t="shared" si="2"/>
        <v>0.48518509739835358</v>
      </c>
      <c r="K54" s="31">
        <f t="shared" si="3"/>
        <v>-0.11412379762994972</v>
      </c>
      <c r="L54" s="31">
        <f t="shared" si="4"/>
        <v>0.45456982884336328</v>
      </c>
      <c r="M54" s="31">
        <f t="shared" si="5"/>
        <v>1.7969486761096998E-2</v>
      </c>
      <c r="N54" s="35">
        <v>23.75</v>
      </c>
      <c r="O54" s="31">
        <f t="shared" si="6"/>
        <v>2.5265957446808509E-2</v>
      </c>
    </row>
    <row r="55" spans="1:15" x14ac:dyDescent="0.25">
      <c r="A55" s="31">
        <v>31</v>
      </c>
      <c r="B55" s="31">
        <v>31</v>
      </c>
      <c r="C55" s="31">
        <v>37</v>
      </c>
      <c r="D55" s="35">
        <v>0.22080875457394888</v>
      </c>
      <c r="E55" s="33">
        <v>2.4390243999999998E-2</v>
      </c>
      <c r="F55" s="35">
        <v>933.65</v>
      </c>
      <c r="G55" s="31">
        <v>940</v>
      </c>
      <c r="H55" s="35">
        <f t="shared" si="0"/>
        <v>0.99324468085106377</v>
      </c>
      <c r="I55" s="31">
        <f t="shared" si="1"/>
        <v>-4.3735746951515967E-3</v>
      </c>
      <c r="J55" s="31">
        <f t="shared" si="2"/>
        <v>0.4982552017000742</v>
      </c>
      <c r="K55" s="31">
        <f t="shared" si="3"/>
        <v>-3.8858108623872206E-2</v>
      </c>
      <c r="L55" s="31">
        <f t="shared" si="4"/>
        <v>0.48450175790012812</v>
      </c>
      <c r="M55" s="31">
        <f t="shared" si="5"/>
        <v>1.0387570894844489E-2</v>
      </c>
      <c r="N55" s="35">
        <v>11.6</v>
      </c>
      <c r="O55" s="31">
        <f t="shared" si="6"/>
        <v>1.2340425531914893E-2</v>
      </c>
    </row>
    <row r="56" spans="1:15" x14ac:dyDescent="0.25">
      <c r="A56" s="31">
        <v>31</v>
      </c>
      <c r="B56" s="31">
        <v>31</v>
      </c>
      <c r="C56" s="31">
        <v>60</v>
      </c>
      <c r="D56" s="35">
        <v>0.22080875457394888</v>
      </c>
      <c r="E56" s="33">
        <v>0.11788617899999999</v>
      </c>
      <c r="F56" s="35">
        <v>933.65</v>
      </c>
      <c r="G56" s="31">
        <v>940</v>
      </c>
      <c r="H56" s="35">
        <f t="shared" si="0"/>
        <v>0.99324468085106377</v>
      </c>
      <c r="I56" s="31">
        <f t="shared" si="1"/>
        <v>-6.0710986819466723E-3</v>
      </c>
      <c r="J56" s="31">
        <f t="shared" si="2"/>
        <v>0.49757799692575266</v>
      </c>
      <c r="K56" s="31">
        <f t="shared" si="3"/>
        <v>-8.1884805919532677E-2</v>
      </c>
      <c r="L56" s="31">
        <f t="shared" si="4"/>
        <v>0.46736915849002336</v>
      </c>
      <c r="M56" s="31">
        <f t="shared" si="5"/>
        <v>2.6847540265007408E-2</v>
      </c>
      <c r="N56" s="35">
        <v>29.4</v>
      </c>
      <c r="O56" s="31">
        <f t="shared" si="6"/>
        <v>3.1276595744680849E-2</v>
      </c>
    </row>
    <row r="57" spans="1:15" x14ac:dyDescent="0.25">
      <c r="A57" s="31">
        <v>32</v>
      </c>
      <c r="B57" s="31">
        <v>32</v>
      </c>
      <c r="C57" s="31">
        <v>37</v>
      </c>
      <c r="D57" s="35">
        <v>0.22065989538841302</v>
      </c>
      <c r="E57" s="33">
        <v>2.0325203E-2</v>
      </c>
      <c r="F57" s="35">
        <v>935.65</v>
      </c>
      <c r="G57" s="31">
        <v>940</v>
      </c>
      <c r="H57" s="35">
        <f t="shared" si="0"/>
        <v>0.99537234042553191</v>
      </c>
      <c r="I57" s="31">
        <f t="shared" si="1"/>
        <v>-2.677128813624292E-3</v>
      </c>
      <c r="J57" s="31">
        <f t="shared" si="2"/>
        <v>0.49893198140191602</v>
      </c>
      <c r="K57" s="31">
        <f t="shared" si="3"/>
        <v>-3.4135834754149413E-2</v>
      </c>
      <c r="L57" s="31">
        <f t="shared" si="4"/>
        <v>0.48638441656271114</v>
      </c>
      <c r="M57" s="31">
        <f t="shared" si="5"/>
        <v>1.0238677478461966E-2</v>
      </c>
      <c r="N57" s="35">
        <v>10.55</v>
      </c>
      <c r="O57" s="31">
        <f t="shared" si="6"/>
        <v>1.1223404255319149E-2</v>
      </c>
    </row>
    <row r="58" spans="1:15" x14ac:dyDescent="0.25">
      <c r="A58" s="31">
        <v>32</v>
      </c>
      <c r="B58" s="31">
        <v>32</v>
      </c>
      <c r="C58" s="31">
        <v>60</v>
      </c>
      <c r="D58" s="35">
        <v>0.22065989538841302</v>
      </c>
      <c r="E58" s="33">
        <v>0.113821138</v>
      </c>
      <c r="F58" s="35">
        <v>935.65</v>
      </c>
      <c r="G58" s="31">
        <v>940</v>
      </c>
      <c r="H58" s="35">
        <f t="shared" si="0"/>
        <v>0.99537234042553191</v>
      </c>
      <c r="I58" s="31">
        <f t="shared" si="1"/>
        <v>-2.8550959788330985E-3</v>
      </c>
      <c r="J58" s="31">
        <f t="shared" si="2"/>
        <v>0.49886098304690291</v>
      </c>
      <c r="K58" s="31">
        <f t="shared" si="3"/>
        <v>-7.7299982058150585E-2</v>
      </c>
      <c r="L58" s="31">
        <f t="shared" si="4"/>
        <v>0.469192452590797</v>
      </c>
      <c r="M58" s="31">
        <f t="shared" si="5"/>
        <v>2.7359971651580328E-2</v>
      </c>
      <c r="N58" s="35">
        <v>29.6</v>
      </c>
      <c r="O58" s="31">
        <f t="shared" si="6"/>
        <v>3.1489361702127662E-2</v>
      </c>
    </row>
    <row r="59" spans="1:15" x14ac:dyDescent="0.25">
      <c r="A59" s="31">
        <v>33</v>
      </c>
      <c r="B59" s="31">
        <v>33</v>
      </c>
      <c r="C59" s="31">
        <v>37</v>
      </c>
      <c r="D59" s="35">
        <v>0.22191497077252306</v>
      </c>
      <c r="E59" s="33">
        <v>1.6260163000000001E-2</v>
      </c>
      <c r="F59" s="35">
        <v>921.3</v>
      </c>
      <c r="G59" s="31">
        <v>940</v>
      </c>
      <c r="H59" s="35">
        <f t="shared" si="0"/>
        <v>0.98010638297872332</v>
      </c>
      <c r="I59" s="31">
        <f t="shared" si="1"/>
        <v>-1.1316314171561344E-2</v>
      </c>
      <c r="J59" s="31">
        <f t="shared" si="2"/>
        <v>0.49548554017170715</v>
      </c>
      <c r="K59" s="31">
        <f t="shared" si="3"/>
        <v>-3.9613878047144904E-2</v>
      </c>
      <c r="L59" s="31">
        <f t="shared" si="4"/>
        <v>0.48420048152133377</v>
      </c>
      <c r="M59" s="31">
        <f t="shared" si="5"/>
        <v>1.4280590746170163E-3</v>
      </c>
      <c r="N59" s="35">
        <v>5.0999999999999996</v>
      </c>
      <c r="O59" s="31">
        <f t="shared" si="6"/>
        <v>5.4255319148936165E-3</v>
      </c>
    </row>
    <row r="60" spans="1:15" x14ac:dyDescent="0.25">
      <c r="A60" s="31">
        <v>33</v>
      </c>
      <c r="B60" s="31">
        <v>33</v>
      </c>
      <c r="C60" s="31">
        <v>60</v>
      </c>
      <c r="D60" s="35">
        <v>0.22191497077252306</v>
      </c>
      <c r="E60" s="33">
        <v>0.109756098</v>
      </c>
      <c r="F60" s="35">
        <v>921.3</v>
      </c>
      <c r="G60" s="31">
        <v>940</v>
      </c>
      <c r="H60" s="35">
        <f t="shared" si="0"/>
        <v>0.98010638297872332</v>
      </c>
      <c r="I60" s="31">
        <f t="shared" si="1"/>
        <v>-2.5963771923334343E-2</v>
      </c>
      <c r="J60" s="31">
        <f t="shared" si="2"/>
        <v>0.48964311726005505</v>
      </c>
      <c r="K60" s="31">
        <f t="shared" si="3"/>
        <v>-9.9482998714166854E-2</v>
      </c>
      <c r="L60" s="31">
        <f t="shared" si="4"/>
        <v>0.46037739299645886</v>
      </c>
      <c r="M60" s="31">
        <f t="shared" si="5"/>
        <v>1.9524951611720576E-2</v>
      </c>
      <c r="N60" s="35">
        <v>23.25</v>
      </c>
      <c r="O60" s="31">
        <f t="shared" si="6"/>
        <v>2.473404255319149E-2</v>
      </c>
    </row>
    <row r="61" spans="1:15" x14ac:dyDescent="0.25">
      <c r="A61" s="31">
        <v>34</v>
      </c>
      <c r="B61" s="31">
        <v>34</v>
      </c>
      <c r="C61" s="31">
        <v>37</v>
      </c>
      <c r="D61" s="35">
        <v>0.2219497214903744</v>
      </c>
      <c r="E61" s="33">
        <v>1.2195121999999999E-2</v>
      </c>
      <c r="F61" s="35">
        <v>927</v>
      </c>
      <c r="G61" s="31">
        <v>940</v>
      </c>
      <c r="H61" s="35">
        <f t="shared" si="0"/>
        <v>0.9861702127659574</v>
      </c>
      <c r="I61" s="31">
        <f t="shared" si="1"/>
        <v>-6.7796104236862399E-3</v>
      </c>
      <c r="J61" s="31">
        <f t="shared" si="2"/>
        <v>0.49729534747640081</v>
      </c>
      <c r="K61" s="31">
        <f t="shared" si="3"/>
        <v>-3.1289856928775943E-2</v>
      </c>
      <c r="L61" s="31">
        <f t="shared" si="4"/>
        <v>0.48751918972354541</v>
      </c>
      <c r="M61" s="31">
        <f t="shared" si="5"/>
        <v>2.8986689047774683E-3</v>
      </c>
      <c r="N61" s="35">
        <v>4.45</v>
      </c>
      <c r="O61" s="31">
        <f t="shared" si="6"/>
        <v>4.7340425531914899E-3</v>
      </c>
    </row>
    <row r="62" spans="1:15" x14ac:dyDescent="0.25">
      <c r="A62" s="31">
        <v>34</v>
      </c>
      <c r="B62" s="31">
        <v>34</v>
      </c>
      <c r="C62" s="31">
        <v>60</v>
      </c>
      <c r="D62" s="35">
        <v>0.2219497214903744</v>
      </c>
      <c r="E62" s="33">
        <v>0.105691057</v>
      </c>
      <c r="F62" s="35">
        <v>927</v>
      </c>
      <c r="G62" s="31">
        <v>940</v>
      </c>
      <c r="H62" s="35">
        <f t="shared" si="0"/>
        <v>0.9861702127659574</v>
      </c>
      <c r="I62" s="31">
        <f t="shared" si="1"/>
        <v>-1.6585476398071976E-2</v>
      </c>
      <c r="J62" s="31">
        <f t="shared" si="2"/>
        <v>0.49338365556076236</v>
      </c>
      <c r="K62" s="31">
        <f t="shared" si="3"/>
        <v>-8.8741688253520551E-2</v>
      </c>
      <c r="L62" s="31">
        <f t="shared" si="4"/>
        <v>0.46464360038827202</v>
      </c>
      <c r="M62" s="31">
        <f t="shared" si="5"/>
        <v>2.1916664191330815E-2</v>
      </c>
      <c r="N62" s="35">
        <v>24.6</v>
      </c>
      <c r="O62" s="31">
        <f t="shared" si="6"/>
        <v>2.6170212765957448E-2</v>
      </c>
    </row>
    <row r="63" spans="1:15" x14ac:dyDescent="0.25">
      <c r="A63" s="31">
        <v>35</v>
      </c>
      <c r="B63" s="31">
        <v>35</v>
      </c>
      <c r="C63" s="31">
        <v>37</v>
      </c>
      <c r="D63" s="35">
        <v>0.22190559762532369</v>
      </c>
      <c r="E63" s="33">
        <v>8.1300810000000008E-3</v>
      </c>
      <c r="F63" s="35">
        <v>921.1</v>
      </c>
      <c r="G63" s="31">
        <v>940</v>
      </c>
      <c r="H63" s="35">
        <f t="shared" si="0"/>
        <v>0.97989361702127664</v>
      </c>
      <c r="I63" s="31">
        <f t="shared" si="1"/>
        <v>-8.1717471700096123E-3</v>
      </c>
      <c r="J63" s="31">
        <f t="shared" si="2"/>
        <v>0.4967399808318016</v>
      </c>
      <c r="K63" s="31">
        <f t="shared" si="3"/>
        <v>-2.8180300713999747E-2</v>
      </c>
      <c r="L63" s="31">
        <f t="shared" si="4"/>
        <v>0.48875917436870175</v>
      </c>
      <c r="M63" s="31">
        <f t="shared" si="5"/>
        <v>-2.0068378323480629E-3</v>
      </c>
      <c r="N63" s="35">
        <v>1.7</v>
      </c>
      <c r="O63" s="31">
        <f t="shared" si="6"/>
        <v>1.8085106382978724E-3</v>
      </c>
    </row>
    <row r="64" spans="1:15" x14ac:dyDescent="0.25">
      <c r="A64" s="31">
        <v>35</v>
      </c>
      <c r="B64" s="31">
        <v>35</v>
      </c>
      <c r="C64" s="31">
        <v>60</v>
      </c>
      <c r="D64" s="35">
        <v>0.22190559762532369</v>
      </c>
      <c r="E64" s="33">
        <v>0.101626016</v>
      </c>
      <c r="F64" s="35">
        <v>921.1</v>
      </c>
      <c r="G64" s="31">
        <v>940</v>
      </c>
      <c r="H64" s="35">
        <f t="shared" si="0"/>
        <v>0.97989361702127664</v>
      </c>
      <c r="I64" s="31">
        <f t="shared" si="1"/>
        <v>-2.5584495426846519E-2</v>
      </c>
      <c r="J64" s="31">
        <f t="shared" si="2"/>
        <v>0.4897943764400276</v>
      </c>
      <c r="K64" s="31">
        <f t="shared" si="3"/>
        <v>-9.6325416108452938E-2</v>
      </c>
      <c r="L64" s="31">
        <f t="shared" si="4"/>
        <v>0.46163106290292927</v>
      </c>
      <c r="M64" s="31">
        <f t="shared" si="5"/>
        <v>1.8315320223570131E-2</v>
      </c>
      <c r="N64" s="35">
        <v>19.8</v>
      </c>
      <c r="O64" s="31">
        <f t="shared" si="6"/>
        <v>2.1063829787234045E-2</v>
      </c>
    </row>
    <row r="65" spans="1:15" x14ac:dyDescent="0.25">
      <c r="A65" s="31">
        <v>36</v>
      </c>
      <c r="B65" s="31">
        <v>36</v>
      </c>
      <c r="C65" s="31">
        <v>37</v>
      </c>
      <c r="D65" s="35">
        <v>0.22208315631521483</v>
      </c>
      <c r="E65" s="33">
        <v>4.0650410000000001E-3</v>
      </c>
      <c r="F65" s="35">
        <v>929.35</v>
      </c>
      <c r="G65" s="31">
        <v>940</v>
      </c>
      <c r="H65" s="35">
        <f t="shared" si="0"/>
        <v>0.98867021276595746</v>
      </c>
      <c r="I65" s="31">
        <f t="shared" si="1"/>
        <v>-3.242446322932305E-3</v>
      </c>
      <c r="J65" s="31">
        <f t="shared" si="2"/>
        <v>0.49870645333645869</v>
      </c>
      <c r="K65" s="31">
        <f t="shared" si="3"/>
        <v>-1.7401951814809625E-2</v>
      </c>
      <c r="L65" s="31">
        <f t="shared" si="4"/>
        <v>0.49305797603445328</v>
      </c>
      <c r="M65" s="31">
        <f t="shared" si="5"/>
        <v>-1.7607065406211042E-6</v>
      </c>
      <c r="N65" s="35">
        <v>1.6</v>
      </c>
      <c r="O65" s="31">
        <f t="shared" si="6"/>
        <v>1.7021276595744683E-3</v>
      </c>
    </row>
    <row r="66" spans="1:15" x14ac:dyDescent="0.25">
      <c r="A66" s="31">
        <v>36</v>
      </c>
      <c r="B66" s="31">
        <v>36</v>
      </c>
      <c r="C66" s="31">
        <v>60</v>
      </c>
      <c r="D66" s="35">
        <v>0.22208315631521483</v>
      </c>
      <c r="E66" s="33">
        <v>9.7560975999999994E-2</v>
      </c>
      <c r="F66" s="35">
        <v>929.35</v>
      </c>
      <c r="G66" s="31">
        <v>940</v>
      </c>
      <c r="H66" s="35">
        <f t="shared" si="0"/>
        <v>0.98867021276595746</v>
      </c>
      <c r="I66" s="31">
        <f t="shared" si="1"/>
        <v>-1.2641905305463282E-2</v>
      </c>
      <c r="J66" s="31">
        <f t="shared" si="2"/>
        <v>0.49495674380283694</v>
      </c>
      <c r="K66" s="31">
        <f t="shared" si="3"/>
        <v>-8.2009029391882399E-2</v>
      </c>
      <c r="L66" s="31">
        <f t="shared" si="4"/>
        <v>0.46731976661401164</v>
      </c>
      <c r="M66" s="31">
        <f t="shared" si="5"/>
        <v>2.2029222591484654E-2</v>
      </c>
      <c r="N66" s="35">
        <v>21.65</v>
      </c>
      <c r="O66" s="31">
        <f t="shared" si="6"/>
        <v>2.3031914893617021E-2</v>
      </c>
    </row>
    <row r="67" spans="1:15" x14ac:dyDescent="0.25">
      <c r="A67" s="31">
        <v>37</v>
      </c>
      <c r="B67" s="31">
        <v>37</v>
      </c>
      <c r="C67" s="31">
        <v>60</v>
      </c>
      <c r="D67" s="35">
        <v>0.22157016867914081</v>
      </c>
      <c r="E67" s="33">
        <v>9.3495935000000002E-2</v>
      </c>
      <c r="F67" s="35">
        <v>924.35</v>
      </c>
      <c r="G67" s="31">
        <v>940</v>
      </c>
      <c r="H67" s="35">
        <f t="shared" ref="H67:H130" si="7">F67/G67</f>
        <v>0.98335106382978721</v>
      </c>
      <c r="I67" s="31">
        <f t="shared" ref="I67:I130" si="8">(LN(H67)+(D67^2/2)*E67)/D67*(E67^0.5)</f>
        <v>-2.0002097463405599E-2</v>
      </c>
      <c r="J67" s="31">
        <f t="shared" ref="J67:J130" si="9">NORMSDIST(I67)</f>
        <v>0.49202084968361809</v>
      </c>
      <c r="K67" s="31">
        <f t="shared" ref="K67:K130" si="10">I67-(D67*E67^0.5)</f>
        <v>-8.7751840582544816E-2</v>
      </c>
      <c r="L67" s="31">
        <f t="shared" ref="L67:L130" si="11">NORMSDIST(K67)</f>
        <v>0.46503695783972365</v>
      </c>
      <c r="M67" s="31">
        <f t="shared" ref="M67:M130" si="12">(H67*J67)-L67</f>
        <v>1.8792268123098033E-2</v>
      </c>
      <c r="N67" s="35">
        <v>17.850000000000001</v>
      </c>
      <c r="O67" s="31">
        <f t="shared" ref="O67:O130" si="13">N67/G67</f>
        <v>1.8989361702127661E-2</v>
      </c>
    </row>
    <row r="68" spans="1:15" x14ac:dyDescent="0.25">
      <c r="A68" s="31">
        <v>38</v>
      </c>
      <c r="B68" s="31">
        <v>38</v>
      </c>
      <c r="C68" s="31">
        <v>60</v>
      </c>
      <c r="D68" s="35">
        <v>0.2214934449353809</v>
      </c>
      <c r="E68" s="33">
        <v>8.9430893999999997E-2</v>
      </c>
      <c r="F68" s="35">
        <v>934.25</v>
      </c>
      <c r="G68" s="31">
        <v>940</v>
      </c>
      <c r="H68" s="35">
        <f t="shared" si="7"/>
        <v>0.99388297872340425</v>
      </c>
      <c r="I68" s="31">
        <f t="shared" si="8"/>
        <v>-5.322432203751247E-3</v>
      </c>
      <c r="J68" s="31">
        <f t="shared" si="9"/>
        <v>0.49787666678442277</v>
      </c>
      <c r="K68" s="31">
        <f t="shared" si="10"/>
        <v>-7.1560043763885028E-2</v>
      </c>
      <c r="L68" s="31">
        <f t="shared" si="11"/>
        <v>0.47147601948623752</v>
      </c>
      <c r="M68" s="31">
        <f t="shared" si="12"/>
        <v>2.3355125134344346E-2</v>
      </c>
      <c r="N68" s="35">
        <v>21.15</v>
      </c>
      <c r="O68" s="31">
        <f t="shared" si="13"/>
        <v>2.2499999999999999E-2</v>
      </c>
    </row>
    <row r="69" spans="1:15" x14ac:dyDescent="0.25">
      <c r="A69" s="31">
        <v>39</v>
      </c>
      <c r="B69" s="31">
        <v>39</v>
      </c>
      <c r="C69" s="31">
        <v>60</v>
      </c>
      <c r="D69" s="35">
        <v>0.22151739300169712</v>
      </c>
      <c r="E69" s="33">
        <v>8.5365854000000005E-2</v>
      </c>
      <c r="F69" s="35">
        <v>938.7</v>
      </c>
      <c r="G69" s="31">
        <v>940</v>
      </c>
      <c r="H69" s="35">
        <f t="shared" si="7"/>
        <v>0.9986170212765958</v>
      </c>
      <c r="I69" s="31">
        <f t="shared" si="8"/>
        <v>9.3714445097932691E-4</v>
      </c>
      <c r="J69" s="31">
        <f t="shared" si="9"/>
        <v>0.50037386648961513</v>
      </c>
      <c r="K69" s="31">
        <f t="shared" si="10"/>
        <v>-6.3784557076843246E-2</v>
      </c>
      <c r="L69" s="31">
        <f t="shared" si="11"/>
        <v>0.47457088744240949</v>
      </c>
      <c r="M69" s="31">
        <f t="shared" si="12"/>
        <v>2.5110972636103013E-2</v>
      </c>
      <c r="N69" s="35">
        <v>24.05</v>
      </c>
      <c r="O69" s="31">
        <f t="shared" si="13"/>
        <v>2.5585106382978725E-2</v>
      </c>
    </row>
    <row r="70" spans="1:15" x14ac:dyDescent="0.25">
      <c r="A70" s="31">
        <v>40</v>
      </c>
      <c r="B70" s="31">
        <v>40</v>
      </c>
      <c r="C70" s="31">
        <v>60</v>
      </c>
      <c r="D70" s="35">
        <v>0.21952249156446527</v>
      </c>
      <c r="E70" s="33">
        <v>8.1300813E-2</v>
      </c>
      <c r="F70" s="35">
        <v>950.5</v>
      </c>
      <c r="G70" s="31">
        <v>940</v>
      </c>
      <c r="H70" s="35">
        <f t="shared" si="7"/>
        <v>1.0111702127659574</v>
      </c>
      <c r="I70" s="31">
        <f t="shared" si="8"/>
        <v>1.697274615906455E-2</v>
      </c>
      <c r="J70" s="31">
        <f t="shared" si="9"/>
        <v>0.50677082097277104</v>
      </c>
      <c r="K70" s="31">
        <f t="shared" si="10"/>
        <v>-4.5620354773691515E-2</v>
      </c>
      <c r="L70" s="31">
        <f t="shared" si="11"/>
        <v>0.48180642264902462</v>
      </c>
      <c r="M70" s="31">
        <f t="shared" si="12"/>
        <v>3.062513621759122E-2</v>
      </c>
      <c r="N70" s="35">
        <v>29.3</v>
      </c>
      <c r="O70" s="31">
        <f t="shared" si="13"/>
        <v>3.1170212765957446E-2</v>
      </c>
    </row>
    <row r="71" spans="1:15" x14ac:dyDescent="0.25">
      <c r="A71" s="31">
        <v>41</v>
      </c>
      <c r="B71" s="31">
        <v>41</v>
      </c>
      <c r="C71" s="31">
        <v>60</v>
      </c>
      <c r="D71" s="35">
        <v>0.21793233776745702</v>
      </c>
      <c r="E71" s="33">
        <v>7.7235771999999994E-2</v>
      </c>
      <c r="F71" s="35">
        <v>954.55</v>
      </c>
      <c r="G71" s="31">
        <v>940</v>
      </c>
      <c r="H71" s="35">
        <f t="shared" si="7"/>
        <v>1.0154787234042553</v>
      </c>
      <c r="I71" s="31">
        <f t="shared" si="8"/>
        <v>2.1926622909934149E-2</v>
      </c>
      <c r="J71" s="31">
        <f t="shared" si="9"/>
        <v>0.50874675606668873</v>
      </c>
      <c r="K71" s="31">
        <f t="shared" si="10"/>
        <v>-3.8639660368877365E-2</v>
      </c>
      <c r="L71" s="31">
        <f t="shared" si="11"/>
        <v>0.48458884074400382</v>
      </c>
      <c r="M71" s="31">
        <f t="shared" si="12"/>
        <v>3.2032665642653335E-2</v>
      </c>
      <c r="N71" s="35">
        <v>30.85</v>
      </c>
      <c r="O71" s="31">
        <f t="shared" si="13"/>
        <v>3.2819148936170217E-2</v>
      </c>
    </row>
    <row r="72" spans="1:15" x14ac:dyDescent="0.25">
      <c r="A72" s="31">
        <v>42</v>
      </c>
      <c r="B72" s="31">
        <v>42</v>
      </c>
      <c r="C72" s="31">
        <v>60</v>
      </c>
      <c r="D72" s="35">
        <v>0.21679128028739381</v>
      </c>
      <c r="E72" s="33">
        <v>7.3170732000000002E-2</v>
      </c>
      <c r="F72" s="35">
        <v>948.4</v>
      </c>
      <c r="G72" s="31">
        <v>940</v>
      </c>
      <c r="H72" s="35">
        <f t="shared" si="7"/>
        <v>1.0089361702127659</v>
      </c>
      <c r="I72" s="31">
        <f t="shared" si="8"/>
        <v>1.3246011585976035E-2</v>
      </c>
      <c r="J72" s="31">
        <f t="shared" si="9"/>
        <v>0.50528423954190094</v>
      </c>
      <c r="K72" s="31">
        <f t="shared" si="10"/>
        <v>-4.5396222880054224E-2</v>
      </c>
      <c r="L72" s="31">
        <f t="shared" si="11"/>
        <v>0.48189574579537819</v>
      </c>
      <c r="M72" s="31">
        <f t="shared" si="12"/>
        <v>2.790379971689716E-2</v>
      </c>
      <c r="N72" s="35">
        <v>25</v>
      </c>
      <c r="O72" s="31">
        <f t="shared" si="13"/>
        <v>2.6595744680851064E-2</v>
      </c>
    </row>
    <row r="73" spans="1:15" x14ac:dyDescent="0.25">
      <c r="A73" s="31">
        <v>43</v>
      </c>
      <c r="B73" s="31">
        <v>43</v>
      </c>
      <c r="C73" s="31">
        <v>60</v>
      </c>
      <c r="D73" s="35">
        <v>0.21980182513912302</v>
      </c>
      <c r="E73" s="33">
        <v>6.9105690999999997E-2</v>
      </c>
      <c r="F73" s="35">
        <v>924.1</v>
      </c>
      <c r="G73" s="31">
        <v>940</v>
      </c>
      <c r="H73" s="35">
        <f t="shared" si="7"/>
        <v>0.98308510638297875</v>
      </c>
      <c r="I73" s="31">
        <f t="shared" si="8"/>
        <v>-1.8406488934592766E-2</v>
      </c>
      <c r="J73" s="31">
        <f t="shared" si="9"/>
        <v>0.49265728794963876</v>
      </c>
      <c r="K73" s="31">
        <f t="shared" si="10"/>
        <v>-7.6187907692693166E-2</v>
      </c>
      <c r="L73" s="31">
        <f t="shared" si="11"/>
        <v>0.46963480149513642</v>
      </c>
      <c r="M73" s="31">
        <f t="shared" si="12"/>
        <v>1.4689240839183992E-2</v>
      </c>
      <c r="N73" s="35">
        <v>15.8</v>
      </c>
      <c r="O73" s="31">
        <f t="shared" si="13"/>
        <v>1.6808510638297872E-2</v>
      </c>
    </row>
    <row r="74" spans="1:15" x14ac:dyDescent="0.25">
      <c r="A74" s="31">
        <v>44</v>
      </c>
      <c r="B74" s="31">
        <v>44</v>
      </c>
      <c r="C74" s="31">
        <v>60</v>
      </c>
      <c r="D74" s="35">
        <v>0.22086765648499529</v>
      </c>
      <c r="E74" s="33">
        <v>6.5040650000000005E-2</v>
      </c>
      <c r="F74" s="35">
        <v>910.85</v>
      </c>
      <c r="G74" s="31">
        <v>940</v>
      </c>
      <c r="H74" s="35">
        <f t="shared" si="7"/>
        <v>0.96898936170212768</v>
      </c>
      <c r="I74" s="31">
        <f t="shared" si="8"/>
        <v>-3.4542403113735222E-2</v>
      </c>
      <c r="J74" s="31">
        <f t="shared" si="9"/>
        <v>0.48622231485664147</v>
      </c>
      <c r="K74" s="31">
        <f t="shared" si="10"/>
        <v>-9.0870432715192448E-2</v>
      </c>
      <c r="L74" s="31">
        <f t="shared" si="11"/>
        <v>0.46379777212073409</v>
      </c>
      <c r="M74" s="31">
        <f t="shared" si="12"/>
        <v>7.3464783975338843E-3</v>
      </c>
      <c r="N74" s="35">
        <v>10.85</v>
      </c>
      <c r="O74" s="31">
        <f t="shared" si="13"/>
        <v>1.1542553191489361E-2</v>
      </c>
    </row>
    <row r="75" spans="1:15" x14ac:dyDescent="0.25">
      <c r="A75" s="31">
        <v>45</v>
      </c>
      <c r="B75" s="31">
        <v>45</v>
      </c>
      <c r="C75" s="31">
        <v>60</v>
      </c>
      <c r="D75" s="35">
        <v>0.22293969677936137</v>
      </c>
      <c r="E75" s="33">
        <v>6.097561E-2</v>
      </c>
      <c r="F75" s="35">
        <v>889.75</v>
      </c>
      <c r="G75" s="31">
        <v>940</v>
      </c>
      <c r="H75" s="35">
        <f t="shared" si="7"/>
        <v>0.94654255319148939</v>
      </c>
      <c r="I75" s="31">
        <f t="shared" si="8"/>
        <v>-5.9173522033366892E-2</v>
      </c>
      <c r="J75" s="31">
        <f t="shared" si="9"/>
        <v>0.47640694951689383</v>
      </c>
      <c r="K75" s="31">
        <f t="shared" si="10"/>
        <v>-0.11422455633773407</v>
      </c>
      <c r="L75" s="31">
        <f t="shared" si="11"/>
        <v>0.45452989308102176</v>
      </c>
      <c r="M75" s="31">
        <f t="shared" si="12"/>
        <v>-3.5904427271321038E-3</v>
      </c>
      <c r="N75" s="35">
        <v>5.8</v>
      </c>
      <c r="O75" s="31">
        <f t="shared" si="13"/>
        <v>6.1702127659574463E-3</v>
      </c>
    </row>
    <row r="76" spans="1:15" x14ac:dyDescent="0.25">
      <c r="A76" s="31">
        <v>46</v>
      </c>
      <c r="B76" s="31">
        <v>46</v>
      </c>
      <c r="C76" s="31">
        <v>60</v>
      </c>
      <c r="D76" s="35">
        <v>0.22511417547984469</v>
      </c>
      <c r="E76" s="33">
        <v>5.6910569000000001E-2</v>
      </c>
      <c r="F76" s="35">
        <v>911.45</v>
      </c>
      <c r="G76" s="31">
        <v>940</v>
      </c>
      <c r="H76" s="35">
        <f t="shared" si="7"/>
        <v>0.96962765957446817</v>
      </c>
      <c r="I76" s="31">
        <f t="shared" si="8"/>
        <v>-3.1157139994813308E-2</v>
      </c>
      <c r="J76" s="31">
        <f t="shared" si="9"/>
        <v>0.48757211031717651</v>
      </c>
      <c r="K76" s="31">
        <f t="shared" si="10"/>
        <v>-8.4860233981092908E-2</v>
      </c>
      <c r="L76" s="31">
        <f t="shared" si="11"/>
        <v>0.46618625319505302</v>
      </c>
      <c r="M76" s="31">
        <f t="shared" si="12"/>
        <v>6.5771510055752658E-3</v>
      </c>
      <c r="N76" s="35">
        <v>7.8</v>
      </c>
      <c r="O76" s="31">
        <f t="shared" si="13"/>
        <v>8.2978723404255311E-3</v>
      </c>
    </row>
    <row r="77" spans="1:15" x14ac:dyDescent="0.25">
      <c r="A77" s="31">
        <v>47</v>
      </c>
      <c r="B77" s="31">
        <v>47</v>
      </c>
      <c r="C77" s="31">
        <v>60</v>
      </c>
      <c r="D77" s="35">
        <v>0.22493592619973601</v>
      </c>
      <c r="E77" s="33">
        <v>5.2845528000000003E-2</v>
      </c>
      <c r="F77" s="35">
        <v>913.1</v>
      </c>
      <c r="G77" s="31">
        <v>940</v>
      </c>
      <c r="H77" s="35">
        <f t="shared" si="7"/>
        <v>0.97138297872340429</v>
      </c>
      <c r="I77" s="31">
        <f t="shared" si="8"/>
        <v>-2.8306562709046895E-2</v>
      </c>
      <c r="J77" s="31">
        <f t="shared" si="9"/>
        <v>0.48870882320685372</v>
      </c>
      <c r="K77" s="31">
        <f t="shared" si="10"/>
        <v>-8.001518254889671E-2</v>
      </c>
      <c r="L77" s="31">
        <f t="shared" si="11"/>
        <v>0.46811259038029596</v>
      </c>
      <c r="M77" s="31">
        <f t="shared" si="12"/>
        <v>6.6108420347871788E-3</v>
      </c>
      <c r="N77" s="35">
        <v>6.85</v>
      </c>
      <c r="O77" s="31">
        <f t="shared" si="13"/>
        <v>7.2872340425531911E-3</v>
      </c>
    </row>
    <row r="78" spans="1:15" x14ac:dyDescent="0.25">
      <c r="A78" s="31">
        <v>48</v>
      </c>
      <c r="B78" s="31">
        <v>48</v>
      </c>
      <c r="C78" s="31">
        <v>60</v>
      </c>
      <c r="D78" s="35">
        <v>0.22627702336109956</v>
      </c>
      <c r="E78" s="33">
        <v>4.8780487999999997E-2</v>
      </c>
      <c r="F78" s="35">
        <v>930.3</v>
      </c>
      <c r="G78" s="31">
        <v>940</v>
      </c>
      <c r="H78" s="35">
        <f t="shared" si="7"/>
        <v>0.98968085106382975</v>
      </c>
      <c r="I78" s="31">
        <f t="shared" si="8"/>
        <v>-8.9056462199055553E-3</v>
      </c>
      <c r="J78" s="31">
        <f t="shared" si="9"/>
        <v>0.49644720815094801</v>
      </c>
      <c r="K78" s="31">
        <f t="shared" si="10"/>
        <v>-5.8881880330737879E-2</v>
      </c>
      <c r="L78" s="31">
        <f t="shared" si="11"/>
        <v>0.47652309520459551</v>
      </c>
      <c r="M78" s="31">
        <f t="shared" si="12"/>
        <v>1.480120026649695E-2</v>
      </c>
      <c r="N78" s="35">
        <v>11.85</v>
      </c>
      <c r="O78" s="31">
        <f t="shared" si="13"/>
        <v>1.2606382978723404E-2</v>
      </c>
    </row>
    <row r="79" spans="1:15" x14ac:dyDescent="0.25">
      <c r="A79" s="31">
        <v>49</v>
      </c>
      <c r="B79" s="31">
        <v>49</v>
      </c>
      <c r="C79" s="31">
        <v>60</v>
      </c>
      <c r="D79" s="35">
        <v>0.22627856791165088</v>
      </c>
      <c r="E79" s="33">
        <v>4.4715446999999998E-2</v>
      </c>
      <c r="F79" s="35">
        <v>931.85</v>
      </c>
      <c r="G79" s="31">
        <v>940</v>
      </c>
      <c r="H79" s="35">
        <f t="shared" si="7"/>
        <v>0.99132978723404253</v>
      </c>
      <c r="I79" s="31">
        <f t="shared" si="8"/>
        <v>-7.0679630509494096E-3</v>
      </c>
      <c r="J79" s="31">
        <f t="shared" si="9"/>
        <v>0.49718031417943265</v>
      </c>
      <c r="K79" s="31">
        <f t="shared" si="10"/>
        <v>-5.4916890764973497E-2</v>
      </c>
      <c r="L79" s="31">
        <f t="shared" si="11"/>
        <v>0.47810233765032201</v>
      </c>
      <c r="M79" s="31">
        <f t="shared" si="12"/>
        <v>1.4767317422129389E-2</v>
      </c>
      <c r="N79" s="35">
        <v>12.5</v>
      </c>
      <c r="O79" s="31">
        <f t="shared" si="13"/>
        <v>1.3297872340425532E-2</v>
      </c>
    </row>
    <row r="80" spans="1:15" x14ac:dyDescent="0.25">
      <c r="A80" s="31">
        <v>50</v>
      </c>
      <c r="B80" s="31">
        <v>50</v>
      </c>
      <c r="C80" s="31">
        <v>60</v>
      </c>
      <c r="D80" s="35">
        <v>0.22618545887389627</v>
      </c>
      <c r="E80" s="33">
        <v>4.0650407E-2</v>
      </c>
      <c r="F80" s="35">
        <v>929.05</v>
      </c>
      <c r="G80" s="31">
        <v>940</v>
      </c>
      <c r="H80" s="35">
        <f t="shared" si="7"/>
        <v>0.98835106382978721</v>
      </c>
      <c r="I80" s="31">
        <f t="shared" si="8"/>
        <v>-9.5178008858269759E-3</v>
      </c>
      <c r="J80" s="31">
        <f t="shared" si="9"/>
        <v>0.49620300413766921</v>
      </c>
      <c r="K80" s="31">
        <f t="shared" si="10"/>
        <v>-5.5121191159768802E-2</v>
      </c>
      <c r="L80" s="31">
        <f t="shared" si="11"/>
        <v>0.47802095685203688</v>
      </c>
      <c r="M80" s="31">
        <f t="shared" si="12"/>
        <v>1.2401810162964766E-2</v>
      </c>
      <c r="N80" s="35">
        <v>11.5</v>
      </c>
      <c r="O80" s="31">
        <f t="shared" si="13"/>
        <v>1.223404255319149E-2</v>
      </c>
    </row>
    <row r="81" spans="1:15" x14ac:dyDescent="0.25">
      <c r="A81" s="31">
        <v>51</v>
      </c>
      <c r="B81" s="31">
        <v>51</v>
      </c>
      <c r="C81" s="31">
        <v>60</v>
      </c>
      <c r="D81" s="35">
        <v>0.22406436209925071</v>
      </c>
      <c r="E81" s="33">
        <v>3.6585366000000001E-2</v>
      </c>
      <c r="F81" s="35">
        <v>911.8</v>
      </c>
      <c r="G81" s="31">
        <v>940</v>
      </c>
      <c r="H81" s="35">
        <f t="shared" si="7"/>
        <v>0.97</v>
      </c>
      <c r="I81" s="31">
        <f t="shared" si="8"/>
        <v>-2.5217588539246671E-2</v>
      </c>
      <c r="J81" s="31">
        <f t="shared" si="9"/>
        <v>0.48994070389584227</v>
      </c>
      <c r="K81" s="31">
        <f t="shared" si="10"/>
        <v>-6.8075054475523769E-2</v>
      </c>
      <c r="L81" s="31">
        <f t="shared" si="11"/>
        <v>0.47286294396249012</v>
      </c>
      <c r="M81" s="31">
        <f t="shared" si="12"/>
        <v>2.379538816476845E-3</v>
      </c>
      <c r="N81" s="35">
        <v>6.9</v>
      </c>
      <c r="O81" s="31">
        <f t="shared" si="13"/>
        <v>7.3404255319148943E-3</v>
      </c>
    </row>
    <row r="82" spans="1:15" x14ac:dyDescent="0.25">
      <c r="A82" s="31">
        <v>52</v>
      </c>
      <c r="B82" s="31">
        <v>52</v>
      </c>
      <c r="C82" s="31">
        <v>60</v>
      </c>
      <c r="D82" s="35">
        <v>0.22467261814622394</v>
      </c>
      <c r="E82" s="33">
        <v>3.2520325000000003E-2</v>
      </c>
      <c r="F82" s="35">
        <v>900.05</v>
      </c>
      <c r="G82" s="31">
        <v>940</v>
      </c>
      <c r="H82" s="35">
        <f t="shared" si="7"/>
        <v>0.95749999999999991</v>
      </c>
      <c r="I82" s="31">
        <f t="shared" si="8"/>
        <v>-3.4200023248239911E-2</v>
      </c>
      <c r="J82" s="31">
        <f t="shared" si="9"/>
        <v>0.48635882400185249</v>
      </c>
      <c r="K82" s="31">
        <f t="shared" si="10"/>
        <v>-7.4716118626363376E-2</v>
      </c>
      <c r="L82" s="31">
        <f t="shared" si="11"/>
        <v>0.47022029135586318</v>
      </c>
      <c r="M82" s="31">
        <f t="shared" si="12"/>
        <v>-4.5317173740894723E-3</v>
      </c>
      <c r="N82" s="35">
        <v>4.55</v>
      </c>
      <c r="O82" s="31">
        <f t="shared" si="13"/>
        <v>4.8404255319148938E-3</v>
      </c>
    </row>
    <row r="83" spans="1:15" x14ac:dyDescent="0.25">
      <c r="A83" s="31">
        <v>53</v>
      </c>
      <c r="B83" s="31">
        <v>53</v>
      </c>
      <c r="C83" s="31">
        <v>60</v>
      </c>
      <c r="D83" s="35">
        <v>0.22477084687495055</v>
      </c>
      <c r="E83" s="33">
        <v>2.8455285E-2</v>
      </c>
      <c r="F83" s="35">
        <v>895.5</v>
      </c>
      <c r="G83" s="31">
        <v>940</v>
      </c>
      <c r="H83" s="35">
        <f t="shared" si="7"/>
        <v>0.95265957446808514</v>
      </c>
      <c r="I83" s="31">
        <f t="shared" si="8"/>
        <v>-3.5857263427606229E-2</v>
      </c>
      <c r="J83" s="31">
        <f t="shared" si="9"/>
        <v>0.4856980863899189</v>
      </c>
      <c r="K83" s="31">
        <f t="shared" si="10"/>
        <v>-7.3773170636560206E-2</v>
      </c>
      <c r="L83" s="31">
        <f t="shared" si="11"/>
        <v>0.47059543778350332</v>
      </c>
      <c r="M83" s="31">
        <f t="shared" si="12"/>
        <v>-7.8905054833199317E-3</v>
      </c>
      <c r="N83" s="35">
        <v>2.95</v>
      </c>
      <c r="O83" s="31">
        <f t="shared" si="13"/>
        <v>3.1382978723404256E-3</v>
      </c>
    </row>
    <row r="84" spans="1:15" x14ac:dyDescent="0.25">
      <c r="A84" s="31">
        <v>54</v>
      </c>
      <c r="B84" s="31">
        <v>54</v>
      </c>
      <c r="C84" s="31">
        <v>60</v>
      </c>
      <c r="D84" s="35">
        <v>0.22490562300267289</v>
      </c>
      <c r="E84" s="33">
        <v>2.4390243999999998E-2</v>
      </c>
      <c r="F84" s="35">
        <v>889.8</v>
      </c>
      <c r="G84" s="31">
        <v>940</v>
      </c>
      <c r="H84" s="35">
        <f t="shared" si="7"/>
        <v>0.94659574468085106</v>
      </c>
      <c r="I84" s="31">
        <f t="shared" si="8"/>
        <v>-3.7682346915754873E-2</v>
      </c>
      <c r="J84" s="31">
        <f t="shared" si="9"/>
        <v>0.4849704755601198</v>
      </c>
      <c r="K84" s="31">
        <f t="shared" si="10"/>
        <v>-7.2806704200231623E-2</v>
      </c>
      <c r="L84" s="31">
        <f t="shared" si="11"/>
        <v>0.47097996796897429</v>
      </c>
      <c r="M84" s="31">
        <f t="shared" si="12"/>
        <v>-1.1908979507916195E-2</v>
      </c>
      <c r="N84" s="35">
        <v>1.8</v>
      </c>
      <c r="O84" s="31">
        <f t="shared" si="13"/>
        <v>1.9148936170212767E-3</v>
      </c>
    </row>
    <row r="85" spans="1:15" x14ac:dyDescent="0.25">
      <c r="A85" s="31">
        <v>55</v>
      </c>
      <c r="B85" s="31">
        <v>55</v>
      </c>
      <c r="C85" s="31">
        <v>60</v>
      </c>
      <c r="D85" s="35">
        <v>0.22481689067147423</v>
      </c>
      <c r="E85" s="33">
        <v>2.0325203E-2</v>
      </c>
      <c r="F85" s="35">
        <v>896.9</v>
      </c>
      <c r="G85" s="31">
        <v>940</v>
      </c>
      <c r="H85" s="35">
        <f t="shared" si="7"/>
        <v>0.95414893617021279</v>
      </c>
      <c r="I85" s="31">
        <f t="shared" si="8"/>
        <v>-2.9438184503452001E-2</v>
      </c>
      <c r="J85" s="31">
        <f t="shared" si="9"/>
        <v>0.48825755958074246</v>
      </c>
      <c r="K85" s="31">
        <f t="shared" si="10"/>
        <v>-6.1489538654816614E-2</v>
      </c>
      <c r="L85" s="31">
        <f t="shared" si="11"/>
        <v>0.47548467279309836</v>
      </c>
      <c r="M85" s="31">
        <f t="shared" si="12"/>
        <v>-9.6142417420686521E-3</v>
      </c>
      <c r="N85" s="35">
        <v>1.85</v>
      </c>
      <c r="O85" s="31">
        <f t="shared" si="13"/>
        <v>1.9680851063829789E-3</v>
      </c>
    </row>
    <row r="86" spans="1:15" x14ac:dyDescent="0.25">
      <c r="A86" s="31">
        <v>56</v>
      </c>
      <c r="B86" s="31">
        <v>56</v>
      </c>
      <c r="C86" s="31">
        <v>60</v>
      </c>
      <c r="D86" s="35">
        <v>0.22503537603482529</v>
      </c>
      <c r="E86" s="33">
        <v>1.6260163000000001E-2</v>
      </c>
      <c r="F86" s="35">
        <v>908.15</v>
      </c>
      <c r="G86" s="31">
        <v>940</v>
      </c>
      <c r="H86" s="35">
        <f t="shared" si="7"/>
        <v>0.96611702127659571</v>
      </c>
      <c r="I86" s="31">
        <f t="shared" si="8"/>
        <v>-1.9299160105323884E-2</v>
      </c>
      <c r="J86" s="31">
        <f t="shared" si="9"/>
        <v>0.49230122697177897</v>
      </c>
      <c r="K86" s="31">
        <f t="shared" si="10"/>
        <v>-4.7994623531894556E-2</v>
      </c>
      <c r="L86" s="31">
        <f t="shared" si="11"/>
        <v>0.48086026373545887</v>
      </c>
      <c r="M86" s="31">
        <f t="shared" si="12"/>
        <v>-5.239668762670513E-3</v>
      </c>
      <c r="N86" s="35">
        <v>1.75</v>
      </c>
      <c r="O86" s="31">
        <f t="shared" si="13"/>
        <v>1.8617021276595746E-3</v>
      </c>
    </row>
    <row r="87" spans="1:15" x14ac:dyDescent="0.25">
      <c r="A87" s="31">
        <v>57</v>
      </c>
      <c r="B87" s="31">
        <v>57</v>
      </c>
      <c r="C87" s="31">
        <v>60</v>
      </c>
      <c r="D87" s="35">
        <v>0.22596156150349794</v>
      </c>
      <c r="E87" s="33">
        <v>1.2195121999999999E-2</v>
      </c>
      <c r="F87" s="35">
        <v>893.9</v>
      </c>
      <c r="G87" s="31">
        <v>940</v>
      </c>
      <c r="H87" s="35">
        <f t="shared" si="7"/>
        <v>0.95095744680851058</v>
      </c>
      <c r="I87" s="31">
        <f t="shared" si="8"/>
        <v>-2.4423510966282352E-2</v>
      </c>
      <c r="J87" s="31">
        <f t="shared" si="9"/>
        <v>0.49025739743920932</v>
      </c>
      <c r="K87" s="31">
        <f t="shared" si="10"/>
        <v>-4.9376791087275482E-2</v>
      </c>
      <c r="L87" s="31">
        <f t="shared" si="11"/>
        <v>0.48030951181286263</v>
      </c>
      <c r="M87" s="31">
        <f t="shared" si="12"/>
        <v>-1.4095588865086883E-2</v>
      </c>
      <c r="N87" s="35">
        <v>0.75</v>
      </c>
      <c r="O87" s="31">
        <f t="shared" si="13"/>
        <v>7.9787234042553187E-4</v>
      </c>
    </row>
    <row r="88" spans="1:15" x14ac:dyDescent="0.25">
      <c r="A88" s="31">
        <v>58</v>
      </c>
      <c r="B88" s="31">
        <v>58</v>
      </c>
      <c r="C88" s="31">
        <v>60</v>
      </c>
      <c r="D88" s="35">
        <v>0.22237832827599682</v>
      </c>
      <c r="E88" s="33">
        <v>8.1300810000000008E-3</v>
      </c>
      <c r="F88" s="35">
        <v>901.1</v>
      </c>
      <c r="G88" s="31">
        <v>940</v>
      </c>
      <c r="H88" s="35">
        <f t="shared" si="7"/>
        <v>0.95861702127659576</v>
      </c>
      <c r="I88" s="31">
        <f t="shared" si="8"/>
        <v>-1.7054979601709111E-2</v>
      </c>
      <c r="J88" s="31">
        <f t="shared" si="9"/>
        <v>0.49319637737801963</v>
      </c>
      <c r="K88" s="31">
        <f t="shared" si="10"/>
        <v>-3.7106157832219544E-2</v>
      </c>
      <c r="L88" s="31">
        <f t="shared" si="11"/>
        <v>0.48520018108563928</v>
      </c>
      <c r="M88" s="31">
        <f t="shared" si="12"/>
        <v>-1.2413738899114291E-2</v>
      </c>
      <c r="N88" s="35">
        <v>0.65</v>
      </c>
      <c r="O88" s="31">
        <f t="shared" si="13"/>
        <v>6.9148936170212766E-4</v>
      </c>
    </row>
    <row r="89" spans="1:15" x14ac:dyDescent="0.25">
      <c r="A89" s="31">
        <v>59</v>
      </c>
      <c r="B89" s="31">
        <v>59</v>
      </c>
      <c r="C89" s="31">
        <v>60</v>
      </c>
      <c r="D89" s="35">
        <v>0.22231747864491144</v>
      </c>
      <c r="E89" s="33">
        <v>4.0650410000000001E-3</v>
      </c>
      <c r="F89" s="35">
        <v>899.8</v>
      </c>
      <c r="G89" s="31">
        <v>940</v>
      </c>
      <c r="H89" s="35">
        <f t="shared" si="7"/>
        <v>0.95723404255319144</v>
      </c>
      <c r="I89" s="31">
        <f t="shared" si="8"/>
        <v>-1.2505875035427803E-2</v>
      </c>
      <c r="J89" s="31">
        <f t="shared" si="9"/>
        <v>0.49501100773911932</v>
      </c>
      <c r="K89" s="31">
        <f t="shared" si="10"/>
        <v>-2.6680320374024066E-2</v>
      </c>
      <c r="L89" s="31">
        <f t="shared" si="11"/>
        <v>0.48935735480565379</v>
      </c>
      <c r="M89" s="31">
        <f t="shared" si="12"/>
        <v>-1.5515966759207467E-2</v>
      </c>
      <c r="N89" s="35">
        <v>0.35</v>
      </c>
      <c r="O89" s="31">
        <f t="shared" si="13"/>
        <v>3.7234042553191486E-4</v>
      </c>
    </row>
    <row r="90" spans="1:15" x14ac:dyDescent="0.25">
      <c r="A90" s="31">
        <f>$A$89+B90</f>
        <v>60</v>
      </c>
      <c r="B90" s="31">
        <v>1</v>
      </c>
      <c r="C90" s="31">
        <v>19</v>
      </c>
      <c r="D90" s="35">
        <v>0.22402803151980666</v>
      </c>
      <c r="E90" s="33">
        <v>7.3170732000000002E-2</v>
      </c>
      <c r="F90" s="35">
        <v>892.95</v>
      </c>
      <c r="G90" s="31">
        <v>1000</v>
      </c>
      <c r="H90" s="35">
        <f t="shared" si="7"/>
        <v>0.89295000000000002</v>
      </c>
      <c r="I90" s="31">
        <f t="shared" si="8"/>
        <v>-0.13449520024813577</v>
      </c>
      <c r="J90" s="31">
        <f t="shared" si="9"/>
        <v>0.44650550312759874</v>
      </c>
      <c r="K90" s="31">
        <f t="shared" si="10"/>
        <v>-0.19509498237005377</v>
      </c>
      <c r="L90" s="31">
        <f t="shared" si="11"/>
        <v>0.42265929529714741</v>
      </c>
      <c r="M90" s="31">
        <f t="shared" si="12"/>
        <v>-2.3952206279358124E-2</v>
      </c>
      <c r="N90" s="35">
        <v>1.95</v>
      </c>
      <c r="O90" s="31">
        <f t="shared" si="13"/>
        <v>1.9499999999999999E-3</v>
      </c>
    </row>
    <row r="91" spans="1:15" x14ac:dyDescent="0.25">
      <c r="A91" s="31">
        <f t="shared" ref="A91:A154" si="14">$A$89+B91</f>
        <v>60</v>
      </c>
      <c r="B91" s="31">
        <v>1</v>
      </c>
      <c r="C91" s="31">
        <v>43</v>
      </c>
      <c r="D91" s="35">
        <v>0.22141425923045718</v>
      </c>
      <c r="E91" s="33">
        <v>0.17073170700000001</v>
      </c>
      <c r="F91" s="35">
        <v>892.95</v>
      </c>
      <c r="G91" s="31">
        <v>1000</v>
      </c>
      <c r="H91" s="35">
        <f t="shared" si="7"/>
        <v>0.89295000000000002</v>
      </c>
      <c r="I91" s="31">
        <f t="shared" si="8"/>
        <v>-0.20348674268128619</v>
      </c>
      <c r="J91" s="31">
        <f t="shared" si="9"/>
        <v>0.41937730336561119</v>
      </c>
      <c r="K91" s="31">
        <f t="shared" si="10"/>
        <v>-0.29497443593558359</v>
      </c>
      <c r="L91" s="31">
        <f t="shared" si="11"/>
        <v>0.38400670422668709</v>
      </c>
      <c r="M91" s="31">
        <f t="shared" si="12"/>
        <v>-9.5237411863645649E-3</v>
      </c>
      <c r="N91" s="35">
        <v>7.8</v>
      </c>
      <c r="O91" s="31">
        <f t="shared" si="13"/>
        <v>7.7999999999999996E-3</v>
      </c>
    </row>
    <row r="92" spans="1:15" x14ac:dyDescent="0.25">
      <c r="A92" s="31">
        <f t="shared" si="14"/>
        <v>60</v>
      </c>
      <c r="B92" s="31">
        <v>1</v>
      </c>
      <c r="C92" s="31">
        <v>63</v>
      </c>
      <c r="D92" s="35">
        <v>0.22141425923045718</v>
      </c>
      <c r="E92" s="33">
        <v>0.25203251999999998</v>
      </c>
      <c r="F92" s="35">
        <v>892.95</v>
      </c>
      <c r="G92" s="31">
        <v>1000</v>
      </c>
      <c r="H92" s="35">
        <f t="shared" si="7"/>
        <v>0.89295000000000002</v>
      </c>
      <c r="I92" s="31">
        <f t="shared" si="8"/>
        <v>-0.24271495476062832</v>
      </c>
      <c r="J92" s="31">
        <f t="shared" si="9"/>
        <v>0.4041131107990949</v>
      </c>
      <c r="K92" s="31">
        <f t="shared" si="10"/>
        <v>-0.35387120229274344</v>
      </c>
      <c r="L92" s="31">
        <f t="shared" si="11"/>
        <v>0.36171770481348076</v>
      </c>
      <c r="M92" s="31">
        <f t="shared" si="12"/>
        <v>-8.6490252542897883E-4</v>
      </c>
      <c r="N92" s="35">
        <v>19.5</v>
      </c>
      <c r="O92" s="31">
        <f t="shared" si="13"/>
        <v>1.95E-2</v>
      </c>
    </row>
    <row r="93" spans="1:15" x14ac:dyDescent="0.25">
      <c r="A93" s="31">
        <f t="shared" si="14"/>
        <v>61</v>
      </c>
      <c r="B93" s="31">
        <v>2</v>
      </c>
      <c r="C93" s="31">
        <v>19</v>
      </c>
      <c r="D93" s="35">
        <v>0.22141425923045718</v>
      </c>
      <c r="E93" s="33">
        <v>6.9105690999999997E-2</v>
      </c>
      <c r="F93" s="35">
        <v>899.55</v>
      </c>
      <c r="G93" s="31">
        <v>1000</v>
      </c>
      <c r="H93" s="35">
        <f t="shared" si="7"/>
        <v>0.89954999999999996</v>
      </c>
      <c r="I93" s="31">
        <f t="shared" si="8"/>
        <v>-0.12367453291214899</v>
      </c>
      <c r="J93" s="31">
        <f t="shared" si="9"/>
        <v>0.45078648830935275</v>
      </c>
      <c r="K93" s="31">
        <f t="shared" si="10"/>
        <v>-0.18187982772037883</v>
      </c>
      <c r="L93" s="31">
        <f t="shared" si="11"/>
        <v>0.42783851779621712</v>
      </c>
      <c r="M93" s="31">
        <f t="shared" si="12"/>
        <v>-2.2333532237538867E-2</v>
      </c>
      <c r="N93" s="35">
        <v>1.7</v>
      </c>
      <c r="O93" s="31">
        <f t="shared" si="13"/>
        <v>1.6999999999999999E-3</v>
      </c>
    </row>
    <row r="94" spans="1:15" x14ac:dyDescent="0.25">
      <c r="A94" s="31">
        <f t="shared" si="14"/>
        <v>61</v>
      </c>
      <c r="B94" s="31">
        <v>2</v>
      </c>
      <c r="C94" s="31">
        <v>43</v>
      </c>
      <c r="D94" s="35">
        <v>0.22030804507896312</v>
      </c>
      <c r="E94" s="33">
        <v>0.16666666699999999</v>
      </c>
      <c r="F94" s="35">
        <v>899.55</v>
      </c>
      <c r="G94" s="31">
        <v>1000</v>
      </c>
      <c r="H94" s="35">
        <f t="shared" si="7"/>
        <v>0.89954999999999996</v>
      </c>
      <c r="I94" s="31">
        <f t="shared" si="8"/>
        <v>-0.18867313624903118</v>
      </c>
      <c r="J94" s="31">
        <f t="shared" si="9"/>
        <v>0.42517450378979077</v>
      </c>
      <c r="K94" s="31">
        <f t="shared" si="10"/>
        <v>-0.27861351911789389</v>
      </c>
      <c r="L94" s="31">
        <f t="shared" si="11"/>
        <v>0.3902707183159006</v>
      </c>
      <c r="M94" s="31">
        <f t="shared" si="12"/>
        <v>-7.8049934317943048E-3</v>
      </c>
      <c r="N94" s="35">
        <v>7.2</v>
      </c>
      <c r="O94" s="31">
        <f t="shared" si="13"/>
        <v>7.1999999999999998E-3</v>
      </c>
    </row>
    <row r="95" spans="1:15" x14ac:dyDescent="0.25">
      <c r="A95" s="31">
        <f t="shared" si="14"/>
        <v>62</v>
      </c>
      <c r="B95" s="31">
        <v>3</v>
      </c>
      <c r="C95" s="31">
        <v>19</v>
      </c>
      <c r="D95" s="35">
        <v>0.22030804507896312</v>
      </c>
      <c r="E95" s="33">
        <v>6.5040650000000005E-2</v>
      </c>
      <c r="F95" s="35">
        <v>894.9</v>
      </c>
      <c r="G95" s="31">
        <v>1000</v>
      </c>
      <c r="H95" s="35">
        <f t="shared" si="7"/>
        <v>0.89490000000000003</v>
      </c>
      <c r="I95" s="31">
        <f t="shared" si="8"/>
        <v>-0.12671761225686776</v>
      </c>
      <c r="J95" s="31">
        <f t="shared" si="9"/>
        <v>0.44958195282340746</v>
      </c>
      <c r="K95" s="31">
        <f t="shared" si="10"/>
        <v>-0.18290292377843068</v>
      </c>
      <c r="L95" s="31">
        <f t="shared" si="11"/>
        <v>0.42743709437736471</v>
      </c>
      <c r="M95" s="31">
        <f t="shared" si="12"/>
        <v>-2.5106204795697362E-2</v>
      </c>
      <c r="N95" s="35">
        <v>1.5</v>
      </c>
      <c r="O95" s="31">
        <f t="shared" si="13"/>
        <v>1.5E-3</v>
      </c>
    </row>
    <row r="96" spans="1:15" x14ac:dyDescent="0.25">
      <c r="A96" s="31">
        <f t="shared" si="14"/>
        <v>62</v>
      </c>
      <c r="B96" s="31">
        <v>3</v>
      </c>
      <c r="C96" s="31">
        <v>43</v>
      </c>
      <c r="D96" s="35">
        <v>0.22018559527293069</v>
      </c>
      <c r="E96" s="33">
        <v>0.162601626</v>
      </c>
      <c r="F96" s="35">
        <v>894.9</v>
      </c>
      <c r="G96" s="31">
        <v>1000</v>
      </c>
      <c r="H96" s="35">
        <f t="shared" si="7"/>
        <v>0.89490000000000003</v>
      </c>
      <c r="I96" s="31">
        <f t="shared" si="8"/>
        <v>-0.19614168075634392</v>
      </c>
      <c r="J96" s="31">
        <f t="shared" si="9"/>
        <v>0.42224963664703774</v>
      </c>
      <c r="K96" s="31">
        <f t="shared" si="10"/>
        <v>-0.28492908222918956</v>
      </c>
      <c r="L96" s="31">
        <f t="shared" si="11"/>
        <v>0.38784923734088872</v>
      </c>
      <c r="M96" s="31">
        <f t="shared" si="12"/>
        <v>-9.9780375054546178E-3</v>
      </c>
      <c r="N96" s="35">
        <v>6.35</v>
      </c>
      <c r="O96" s="31">
        <f t="shared" si="13"/>
        <v>6.3499999999999997E-3</v>
      </c>
    </row>
    <row r="97" spans="1:15" x14ac:dyDescent="0.25">
      <c r="A97" s="31">
        <f t="shared" si="14"/>
        <v>63</v>
      </c>
      <c r="B97" s="31">
        <v>4</v>
      </c>
      <c r="C97" s="31">
        <v>19</v>
      </c>
      <c r="D97" s="35">
        <v>0.22018559527293069</v>
      </c>
      <c r="E97" s="33">
        <v>6.097561E-2</v>
      </c>
      <c r="F97" s="35">
        <v>908.2</v>
      </c>
      <c r="G97" s="31">
        <v>1000</v>
      </c>
      <c r="H97" s="35">
        <f t="shared" si="7"/>
        <v>0.90820000000000001</v>
      </c>
      <c r="I97" s="31">
        <f t="shared" si="8"/>
        <v>-0.10632981182651829</v>
      </c>
      <c r="J97" s="31">
        <f t="shared" si="9"/>
        <v>0.45766033962162922</v>
      </c>
      <c r="K97" s="31">
        <f t="shared" si="10"/>
        <v>-0.1607007692370056</v>
      </c>
      <c r="L97" s="31">
        <f t="shared" si="11"/>
        <v>0.43616454177295233</v>
      </c>
      <c r="M97" s="31">
        <f t="shared" si="12"/>
        <v>-2.0517421328588692E-2</v>
      </c>
      <c r="N97" s="35">
        <v>1.7</v>
      </c>
      <c r="O97" s="31">
        <f t="shared" si="13"/>
        <v>1.6999999999999999E-3</v>
      </c>
    </row>
    <row r="98" spans="1:15" x14ac:dyDescent="0.25">
      <c r="A98" s="31">
        <f t="shared" si="14"/>
        <v>63</v>
      </c>
      <c r="B98" s="31">
        <v>4</v>
      </c>
      <c r="C98" s="31">
        <v>43</v>
      </c>
      <c r="D98" s="35">
        <v>0.2190422274010275</v>
      </c>
      <c r="E98" s="33">
        <v>0.15853658500000001</v>
      </c>
      <c r="F98" s="35">
        <v>908.2</v>
      </c>
      <c r="G98" s="31">
        <v>1000</v>
      </c>
      <c r="H98" s="35">
        <f t="shared" si="7"/>
        <v>0.90820000000000001</v>
      </c>
      <c r="I98" s="31">
        <f t="shared" si="8"/>
        <v>-0.16812004914789275</v>
      </c>
      <c r="J98" s="31">
        <f t="shared" si="9"/>
        <v>0.43324441844988021</v>
      </c>
      <c r="K98" s="31">
        <f t="shared" si="10"/>
        <v>-0.25533533258722563</v>
      </c>
      <c r="L98" s="31">
        <f t="shared" si="11"/>
        <v>0.39923205633010511</v>
      </c>
      <c r="M98" s="31">
        <f t="shared" si="12"/>
        <v>-5.7594754939239157E-3</v>
      </c>
      <c r="N98" s="35">
        <v>7</v>
      </c>
      <c r="O98" s="31">
        <f t="shared" si="13"/>
        <v>7.0000000000000001E-3</v>
      </c>
    </row>
    <row r="99" spans="1:15" x14ac:dyDescent="0.25">
      <c r="A99" s="31">
        <f t="shared" si="14"/>
        <v>64</v>
      </c>
      <c r="B99" s="31">
        <v>5</v>
      </c>
      <c r="C99" s="31">
        <v>19</v>
      </c>
      <c r="D99" s="35">
        <v>0.2190422274010275</v>
      </c>
      <c r="E99" s="33">
        <v>5.6910569000000001E-2</v>
      </c>
      <c r="F99" s="35">
        <v>911</v>
      </c>
      <c r="G99" s="31">
        <v>1000</v>
      </c>
      <c r="H99" s="35">
        <f t="shared" si="7"/>
        <v>0.91100000000000003</v>
      </c>
      <c r="I99" s="31">
        <f t="shared" si="8"/>
        <v>-0.10003088690548015</v>
      </c>
      <c r="J99" s="31">
        <f t="shared" si="9"/>
        <v>0.46015990210609359</v>
      </c>
      <c r="K99" s="31">
        <f t="shared" si="10"/>
        <v>-0.15228546083449784</v>
      </c>
      <c r="L99" s="31">
        <f t="shared" si="11"/>
        <v>0.43948089587316769</v>
      </c>
      <c r="M99" s="31">
        <f t="shared" si="12"/>
        <v>-2.0275225054516399E-2</v>
      </c>
      <c r="N99" s="35">
        <v>1.75</v>
      </c>
      <c r="O99" s="31">
        <f t="shared" si="13"/>
        <v>1.75E-3</v>
      </c>
    </row>
    <row r="100" spans="1:15" x14ac:dyDescent="0.25">
      <c r="A100" s="31">
        <f t="shared" si="14"/>
        <v>64</v>
      </c>
      <c r="B100" s="31">
        <v>5</v>
      </c>
      <c r="C100" s="31">
        <v>43</v>
      </c>
      <c r="D100" s="35">
        <v>0.21636935028656656</v>
      </c>
      <c r="E100" s="33">
        <v>0.15447154499999999</v>
      </c>
      <c r="F100" s="35">
        <v>911</v>
      </c>
      <c r="G100" s="31">
        <v>1000</v>
      </c>
      <c r="H100" s="35">
        <f t="shared" si="7"/>
        <v>0.91100000000000003</v>
      </c>
      <c r="I100" s="31">
        <f t="shared" si="8"/>
        <v>-0.16274952134821047</v>
      </c>
      <c r="J100" s="31">
        <f t="shared" si="9"/>
        <v>0.43535782717657801</v>
      </c>
      <c r="K100" s="31">
        <f t="shared" si="10"/>
        <v>-0.24778888195103779</v>
      </c>
      <c r="L100" s="31">
        <f t="shared" si="11"/>
        <v>0.40214887882032563</v>
      </c>
      <c r="M100" s="31">
        <f t="shared" si="12"/>
        <v>-5.5378982624630368E-3</v>
      </c>
      <c r="N100" s="35">
        <v>7.7</v>
      </c>
      <c r="O100" s="31">
        <f t="shared" si="13"/>
        <v>7.7000000000000002E-3</v>
      </c>
    </row>
    <row r="101" spans="1:15" x14ac:dyDescent="0.25">
      <c r="A101" s="31">
        <f t="shared" si="14"/>
        <v>64</v>
      </c>
      <c r="B101" s="31">
        <v>5</v>
      </c>
      <c r="C101" s="31">
        <v>63</v>
      </c>
      <c r="D101" s="35">
        <v>0.21636935028656656</v>
      </c>
      <c r="E101" s="33">
        <v>0.23577235799999999</v>
      </c>
      <c r="F101" s="35">
        <v>911</v>
      </c>
      <c r="G101" s="31">
        <v>1000</v>
      </c>
      <c r="H101" s="35">
        <f t="shared" si="7"/>
        <v>0.91100000000000003</v>
      </c>
      <c r="I101" s="31">
        <f t="shared" si="8"/>
        <v>-0.19679673981886947</v>
      </c>
      <c r="J101" s="31">
        <f t="shared" si="9"/>
        <v>0.42199330123820655</v>
      </c>
      <c r="K101" s="31">
        <f t="shared" si="10"/>
        <v>-0.30185789808794283</v>
      </c>
      <c r="L101" s="31">
        <f t="shared" si="11"/>
        <v>0.38138019595905781</v>
      </c>
      <c r="M101" s="31">
        <f t="shared" si="12"/>
        <v>3.0557014689483464E-3</v>
      </c>
      <c r="N101" s="35">
        <v>12.1</v>
      </c>
      <c r="O101" s="31">
        <f t="shared" si="13"/>
        <v>1.21E-2</v>
      </c>
    </row>
    <row r="102" spans="1:15" x14ac:dyDescent="0.25">
      <c r="A102" s="31">
        <f t="shared" si="14"/>
        <v>65</v>
      </c>
      <c r="B102" s="31">
        <v>6</v>
      </c>
      <c r="C102" s="31">
        <v>19</v>
      </c>
      <c r="D102" s="35">
        <v>0.21636935028656656</v>
      </c>
      <c r="E102" s="33">
        <v>5.2845528000000003E-2</v>
      </c>
      <c r="F102" s="35">
        <v>916</v>
      </c>
      <c r="G102" s="31">
        <v>1000</v>
      </c>
      <c r="H102" s="35">
        <f t="shared" si="7"/>
        <v>0.91600000000000004</v>
      </c>
      <c r="I102" s="31">
        <f t="shared" si="8"/>
        <v>-9.1903933143767838E-2</v>
      </c>
      <c r="J102" s="31">
        <f t="shared" si="9"/>
        <v>0.46338718324649641</v>
      </c>
      <c r="K102" s="31">
        <f t="shared" si="10"/>
        <v>-0.1416432552164395</v>
      </c>
      <c r="L102" s="31">
        <f t="shared" si="11"/>
        <v>0.44368089931932025</v>
      </c>
      <c r="M102" s="31">
        <f t="shared" si="12"/>
        <v>-1.921823946552953E-2</v>
      </c>
      <c r="N102" s="35">
        <v>2.0499999999999998</v>
      </c>
      <c r="O102" s="31">
        <f t="shared" si="13"/>
        <v>2.0499999999999997E-3</v>
      </c>
    </row>
    <row r="103" spans="1:15" x14ac:dyDescent="0.25">
      <c r="A103" s="31">
        <f t="shared" si="14"/>
        <v>65</v>
      </c>
      <c r="B103" s="31">
        <v>6</v>
      </c>
      <c r="C103" s="31">
        <v>43</v>
      </c>
      <c r="D103" s="35">
        <v>0.21632385231068366</v>
      </c>
      <c r="E103" s="33">
        <v>0.150406504</v>
      </c>
      <c r="F103" s="35">
        <v>916</v>
      </c>
      <c r="G103" s="31">
        <v>1000</v>
      </c>
      <c r="H103" s="35">
        <f t="shared" si="7"/>
        <v>0.91600000000000004</v>
      </c>
      <c r="I103" s="31">
        <f t="shared" si="8"/>
        <v>-0.15098805886410971</v>
      </c>
      <c r="J103" s="31">
        <f t="shared" si="9"/>
        <v>0.43999256777572004</v>
      </c>
      <c r="K103" s="31">
        <f t="shared" si="10"/>
        <v>-0.23488337534038645</v>
      </c>
      <c r="L103" s="31">
        <f t="shared" si="11"/>
        <v>0.40714962659987908</v>
      </c>
      <c r="M103" s="31">
        <f t="shared" si="12"/>
        <v>-4.1164345173195227E-3</v>
      </c>
      <c r="N103" s="35">
        <v>8.0500000000000007</v>
      </c>
      <c r="O103" s="31">
        <f t="shared" si="13"/>
        <v>8.0499999999999999E-3</v>
      </c>
    </row>
    <row r="104" spans="1:15" x14ac:dyDescent="0.25">
      <c r="A104" s="31">
        <f t="shared" si="14"/>
        <v>66</v>
      </c>
      <c r="B104" s="31">
        <v>7</v>
      </c>
      <c r="C104" s="31">
        <v>19</v>
      </c>
      <c r="D104" s="35">
        <v>0.21632385231068366</v>
      </c>
      <c r="E104" s="33">
        <v>4.8780487999999997E-2</v>
      </c>
      <c r="F104" s="35">
        <v>917.05</v>
      </c>
      <c r="G104" s="31">
        <v>1000</v>
      </c>
      <c r="H104" s="35">
        <f t="shared" si="7"/>
        <v>0.91704999999999992</v>
      </c>
      <c r="I104" s="31">
        <f t="shared" si="8"/>
        <v>-8.7244984441539178E-2</v>
      </c>
      <c r="J104" s="31">
        <f t="shared" si="9"/>
        <v>0.46523839161886049</v>
      </c>
      <c r="K104" s="31">
        <f t="shared" si="10"/>
        <v>-0.13502293081121211</v>
      </c>
      <c r="L104" s="31">
        <f t="shared" si="11"/>
        <v>0.44629687209265673</v>
      </c>
      <c r="M104" s="31">
        <f t="shared" si="12"/>
        <v>-1.9650005058580777E-2</v>
      </c>
      <c r="N104" s="35">
        <v>1.8</v>
      </c>
      <c r="O104" s="31">
        <f t="shared" si="13"/>
        <v>1.8E-3</v>
      </c>
    </row>
    <row r="105" spans="1:15" x14ac:dyDescent="0.25">
      <c r="A105" s="31">
        <f t="shared" si="14"/>
        <v>66</v>
      </c>
      <c r="B105" s="31">
        <v>7</v>
      </c>
      <c r="C105" s="31">
        <v>43</v>
      </c>
      <c r="D105" s="35">
        <v>0.21533340712851196</v>
      </c>
      <c r="E105" s="33">
        <v>0.146341463</v>
      </c>
      <c r="F105" s="35">
        <v>917.05</v>
      </c>
      <c r="G105" s="31">
        <v>1000</v>
      </c>
      <c r="H105" s="35">
        <f t="shared" si="7"/>
        <v>0.91704999999999992</v>
      </c>
      <c r="I105" s="31">
        <f t="shared" si="8"/>
        <v>-0.14780803705449341</v>
      </c>
      <c r="J105" s="31">
        <f t="shared" si="9"/>
        <v>0.44124713318052061</v>
      </c>
      <c r="K105" s="31">
        <f t="shared" si="10"/>
        <v>-0.23018297649563135</v>
      </c>
      <c r="L105" s="31">
        <f t="shared" si="11"/>
        <v>0.40897479475530668</v>
      </c>
      <c r="M105" s="31">
        <f t="shared" si="12"/>
        <v>-4.3291112721102754E-3</v>
      </c>
      <c r="N105" s="35">
        <v>7.95</v>
      </c>
      <c r="O105" s="31">
        <f t="shared" si="13"/>
        <v>7.9500000000000005E-3</v>
      </c>
    </row>
    <row r="106" spans="1:15" x14ac:dyDescent="0.25">
      <c r="A106" s="31">
        <f t="shared" si="14"/>
        <v>67</v>
      </c>
      <c r="B106" s="31">
        <v>8</v>
      </c>
      <c r="C106" s="31">
        <v>19</v>
      </c>
      <c r="D106" s="35">
        <v>0.21533340712851196</v>
      </c>
      <c r="E106" s="33">
        <v>4.4715446999999998E-2</v>
      </c>
      <c r="F106" s="35">
        <v>930.85</v>
      </c>
      <c r="G106" s="31">
        <v>1000</v>
      </c>
      <c r="H106" s="35">
        <f t="shared" si="7"/>
        <v>0.93085000000000007</v>
      </c>
      <c r="I106" s="31">
        <f t="shared" si="8"/>
        <v>-6.935021058456646E-2</v>
      </c>
      <c r="J106" s="31">
        <f t="shared" si="9"/>
        <v>0.47235542982127443</v>
      </c>
      <c r="K106" s="31">
        <f t="shared" si="10"/>
        <v>-0.11488467161284033</v>
      </c>
      <c r="L106" s="31">
        <f t="shared" si="11"/>
        <v>0.45426826746166549</v>
      </c>
      <c r="M106" s="31">
        <f t="shared" si="12"/>
        <v>-1.457621561253214E-2</v>
      </c>
      <c r="N106" s="35">
        <v>2</v>
      </c>
      <c r="O106" s="31">
        <f t="shared" si="13"/>
        <v>2E-3</v>
      </c>
    </row>
    <row r="107" spans="1:15" x14ac:dyDescent="0.25">
      <c r="A107" s="31">
        <f t="shared" si="14"/>
        <v>67</v>
      </c>
      <c r="B107" s="31">
        <v>8</v>
      </c>
      <c r="C107" s="31">
        <v>43</v>
      </c>
      <c r="D107" s="35">
        <v>0.21591327266269222</v>
      </c>
      <c r="E107" s="33">
        <v>0.14227642300000001</v>
      </c>
      <c r="F107" s="35">
        <v>930.85</v>
      </c>
      <c r="G107" s="31">
        <v>1000</v>
      </c>
      <c r="H107" s="35">
        <f t="shared" si="7"/>
        <v>0.93085000000000007</v>
      </c>
      <c r="I107" s="31">
        <f t="shared" si="8"/>
        <v>-0.1193897409665416</v>
      </c>
      <c r="J107" s="31">
        <f t="shared" si="9"/>
        <v>0.45248329434224827</v>
      </c>
      <c r="K107" s="31">
        <f t="shared" si="10"/>
        <v>-0.20083124944555286</v>
      </c>
      <c r="L107" s="31">
        <f t="shared" si="11"/>
        <v>0.42041526359437209</v>
      </c>
      <c r="M107" s="31">
        <f t="shared" si="12"/>
        <v>7.7881094410975349E-4</v>
      </c>
      <c r="N107" s="35">
        <v>9.3000000000000007</v>
      </c>
      <c r="O107" s="31">
        <f t="shared" si="13"/>
        <v>9.300000000000001E-3</v>
      </c>
    </row>
    <row r="108" spans="1:15" x14ac:dyDescent="0.25">
      <c r="A108" s="31">
        <f t="shared" si="14"/>
        <v>68</v>
      </c>
      <c r="B108" s="31">
        <v>9</v>
      </c>
      <c r="C108" s="31">
        <v>19</v>
      </c>
      <c r="D108" s="35">
        <v>0.21591327266269222</v>
      </c>
      <c r="E108" s="33">
        <v>4.0650407E-2</v>
      </c>
      <c r="F108" s="35">
        <v>928.7</v>
      </c>
      <c r="G108" s="31">
        <v>1000</v>
      </c>
      <c r="H108" s="35">
        <f t="shared" si="7"/>
        <v>0.92870000000000008</v>
      </c>
      <c r="I108" s="31">
        <f t="shared" si="8"/>
        <v>-6.8187813764299804E-2</v>
      </c>
      <c r="J108" s="31">
        <f t="shared" si="9"/>
        <v>0.47281806380012703</v>
      </c>
      <c r="K108" s="31">
        <f t="shared" si="10"/>
        <v>-0.11172013139242087</v>
      </c>
      <c r="L108" s="31">
        <f t="shared" si="11"/>
        <v>0.45552265835753364</v>
      </c>
      <c r="M108" s="31">
        <f t="shared" si="12"/>
        <v>-1.6416522506355613E-2</v>
      </c>
      <c r="N108" s="35">
        <v>1.7</v>
      </c>
      <c r="O108" s="31">
        <f t="shared" si="13"/>
        <v>1.6999999999999999E-3</v>
      </c>
    </row>
    <row r="109" spans="1:15" x14ac:dyDescent="0.25">
      <c r="A109" s="31">
        <f t="shared" si="14"/>
        <v>68</v>
      </c>
      <c r="B109" s="31">
        <v>9</v>
      </c>
      <c r="C109" s="31">
        <v>43</v>
      </c>
      <c r="D109" s="35">
        <v>0.21504388888754822</v>
      </c>
      <c r="E109" s="33">
        <v>0.13821138199999999</v>
      </c>
      <c r="F109" s="35">
        <v>928.7</v>
      </c>
      <c r="G109" s="31">
        <v>1000</v>
      </c>
      <c r="H109" s="35">
        <f t="shared" si="7"/>
        <v>0.92870000000000008</v>
      </c>
      <c r="I109" s="31">
        <f t="shared" si="8"/>
        <v>-0.12235376749459724</v>
      </c>
      <c r="J109" s="31">
        <f t="shared" si="9"/>
        <v>0.45130942576222943</v>
      </c>
      <c r="K109" s="31">
        <f t="shared" si="10"/>
        <v>-0.2023001855195006</v>
      </c>
      <c r="L109" s="31">
        <f t="shared" si="11"/>
        <v>0.41984102747483004</v>
      </c>
      <c r="M109" s="31">
        <f t="shared" si="12"/>
        <v>-7.0996376944754136E-4</v>
      </c>
      <c r="N109" s="35">
        <v>9.3000000000000007</v>
      </c>
      <c r="O109" s="31">
        <f t="shared" si="13"/>
        <v>9.300000000000001E-3</v>
      </c>
    </row>
    <row r="110" spans="1:15" x14ac:dyDescent="0.25">
      <c r="A110" s="31">
        <f t="shared" si="14"/>
        <v>69</v>
      </c>
      <c r="B110" s="31">
        <v>10</v>
      </c>
      <c r="C110" s="31">
        <v>19</v>
      </c>
      <c r="D110" s="35">
        <v>0.21504388888754822</v>
      </c>
      <c r="E110" s="33">
        <v>3.6585366000000001E-2</v>
      </c>
      <c r="F110" s="35">
        <v>938.85</v>
      </c>
      <c r="G110" s="31">
        <v>1000</v>
      </c>
      <c r="H110" s="35">
        <f t="shared" si="7"/>
        <v>0.93885000000000007</v>
      </c>
      <c r="I110" s="31">
        <f t="shared" si="8"/>
        <v>-5.5372138145486624E-2</v>
      </c>
      <c r="J110" s="31">
        <f t="shared" si="9"/>
        <v>0.47792099615573524</v>
      </c>
      <c r="K110" s="31">
        <f t="shared" si="10"/>
        <v>-9.6504230980135025E-2</v>
      </c>
      <c r="L110" s="31">
        <f t="shared" si="11"/>
        <v>0.46156005688801094</v>
      </c>
      <c r="M110" s="31">
        <f t="shared" si="12"/>
        <v>-1.2863929647198846E-2</v>
      </c>
      <c r="N110" s="35">
        <v>1.7</v>
      </c>
      <c r="O110" s="31">
        <f t="shared" si="13"/>
        <v>1.6999999999999999E-3</v>
      </c>
    </row>
    <row r="111" spans="1:15" x14ac:dyDescent="0.25">
      <c r="A111" s="31">
        <f t="shared" si="14"/>
        <v>69</v>
      </c>
      <c r="B111" s="31">
        <v>10</v>
      </c>
      <c r="C111" s="31">
        <v>43</v>
      </c>
      <c r="D111" s="35">
        <v>0.21541396836043325</v>
      </c>
      <c r="E111" s="33">
        <v>0.134146341</v>
      </c>
      <c r="F111" s="35">
        <v>938.85</v>
      </c>
      <c r="G111" s="31">
        <v>1000</v>
      </c>
      <c r="H111" s="35">
        <f t="shared" si="7"/>
        <v>0.93885000000000007</v>
      </c>
      <c r="I111" s="31">
        <f t="shared" si="8"/>
        <v>-0.10199380026302948</v>
      </c>
      <c r="J111" s="31">
        <f t="shared" si="9"/>
        <v>0.45938079804751442</v>
      </c>
      <c r="K111" s="31">
        <f t="shared" si="10"/>
        <v>-0.18089130661094333</v>
      </c>
      <c r="L111" s="31">
        <f t="shared" si="11"/>
        <v>0.42822644630340961</v>
      </c>
      <c r="M111" s="31">
        <f t="shared" si="12"/>
        <v>3.0632159434993422E-3</v>
      </c>
      <c r="N111" s="35">
        <v>9.8000000000000007</v>
      </c>
      <c r="O111" s="31">
        <f t="shared" si="13"/>
        <v>9.8000000000000014E-3</v>
      </c>
    </row>
    <row r="112" spans="1:15" x14ac:dyDescent="0.25">
      <c r="A112" s="31">
        <f t="shared" si="14"/>
        <v>70</v>
      </c>
      <c r="B112" s="31">
        <v>11</v>
      </c>
      <c r="C112" s="31">
        <v>19</v>
      </c>
      <c r="D112" s="35">
        <v>0.21541396836043325</v>
      </c>
      <c r="E112" s="33">
        <v>3.2520325000000003E-2</v>
      </c>
      <c r="F112" s="35">
        <v>937.05</v>
      </c>
      <c r="G112" s="31">
        <v>1000</v>
      </c>
      <c r="H112" s="35">
        <f t="shared" si="7"/>
        <v>0.93704999999999994</v>
      </c>
      <c r="I112" s="31">
        <f t="shared" si="8"/>
        <v>-5.3798738956710661E-2</v>
      </c>
      <c r="J112" s="31">
        <f t="shared" si="9"/>
        <v>0.47854775711654307</v>
      </c>
      <c r="K112" s="31">
        <f t="shared" si="10"/>
        <v>-9.2645185666078239E-2</v>
      </c>
      <c r="L112" s="31">
        <f t="shared" si="11"/>
        <v>0.46309272256052508</v>
      </c>
      <c r="M112" s="31">
        <f t="shared" si="12"/>
        <v>-1.466954675446841E-2</v>
      </c>
      <c r="N112" s="35">
        <v>1.5</v>
      </c>
      <c r="O112" s="31">
        <f t="shared" si="13"/>
        <v>1.5E-3</v>
      </c>
    </row>
    <row r="113" spans="1:15" x14ac:dyDescent="0.25">
      <c r="A113" s="31">
        <f t="shared" si="14"/>
        <v>70</v>
      </c>
      <c r="B113" s="31">
        <v>11</v>
      </c>
      <c r="C113" s="31">
        <v>43</v>
      </c>
      <c r="D113" s="35">
        <v>0.20898093934679154</v>
      </c>
      <c r="E113" s="33">
        <v>0.13008130100000001</v>
      </c>
      <c r="F113" s="35">
        <v>937.05</v>
      </c>
      <c r="G113" s="31">
        <v>1000</v>
      </c>
      <c r="H113" s="35">
        <f t="shared" si="7"/>
        <v>0.93704999999999994</v>
      </c>
      <c r="I113" s="31">
        <f t="shared" si="8"/>
        <v>-0.10730953255046553</v>
      </c>
      <c r="J113" s="31">
        <f t="shared" si="9"/>
        <v>0.45727171116550058</v>
      </c>
      <c r="K113" s="31">
        <f t="shared" si="10"/>
        <v>-0.18268223949795101</v>
      </c>
      <c r="L113" s="31">
        <f t="shared" si="11"/>
        <v>0.42752367603485575</v>
      </c>
      <c r="M113" s="31">
        <f t="shared" si="12"/>
        <v>9.6278091277651745E-4</v>
      </c>
      <c r="N113" s="35">
        <v>9.9</v>
      </c>
      <c r="O113" s="31">
        <f t="shared" si="13"/>
        <v>9.9000000000000008E-3</v>
      </c>
    </row>
    <row r="114" spans="1:15" x14ac:dyDescent="0.25">
      <c r="A114" s="31">
        <f t="shared" si="14"/>
        <v>71</v>
      </c>
      <c r="B114" s="31">
        <v>12</v>
      </c>
      <c r="C114" s="31">
        <v>19</v>
      </c>
      <c r="D114" s="35">
        <v>0.20898093934679154</v>
      </c>
      <c r="E114" s="33">
        <v>2.8455285E-2</v>
      </c>
      <c r="F114" s="35">
        <v>944.25</v>
      </c>
      <c r="G114" s="31">
        <v>1000</v>
      </c>
      <c r="H114" s="35">
        <f t="shared" si="7"/>
        <v>0.94425000000000003</v>
      </c>
      <c r="I114" s="31">
        <f t="shared" si="8"/>
        <v>-4.5802240947171891E-2</v>
      </c>
      <c r="J114" s="31">
        <f t="shared" si="9"/>
        <v>0.48173393633477823</v>
      </c>
      <c r="K114" s="31">
        <f t="shared" si="10"/>
        <v>-8.105459691271788E-2</v>
      </c>
      <c r="L114" s="31">
        <f t="shared" si="11"/>
        <v>0.4676992666197648</v>
      </c>
      <c r="M114" s="31">
        <f t="shared" si="12"/>
        <v>-1.2821997235650417E-2</v>
      </c>
      <c r="N114" s="35">
        <v>1.8</v>
      </c>
      <c r="O114" s="31">
        <f t="shared" si="13"/>
        <v>1.8E-3</v>
      </c>
    </row>
    <row r="115" spans="1:15" x14ac:dyDescent="0.25">
      <c r="A115" s="31">
        <f t="shared" si="14"/>
        <v>71</v>
      </c>
      <c r="B115" s="31">
        <v>12</v>
      </c>
      <c r="C115" s="31">
        <v>43</v>
      </c>
      <c r="D115" s="35">
        <v>0.20915368800777701</v>
      </c>
      <c r="E115" s="33">
        <v>0.12601625999999999</v>
      </c>
      <c r="F115" s="35">
        <v>944.25</v>
      </c>
      <c r="G115" s="31">
        <v>1000</v>
      </c>
      <c r="H115" s="35">
        <f t="shared" si="7"/>
        <v>0.94425000000000003</v>
      </c>
      <c r="I115" s="31">
        <f t="shared" si="8"/>
        <v>-9.2683860933171686E-2</v>
      </c>
      <c r="J115" s="31">
        <f t="shared" si="9"/>
        <v>0.46307735946233708</v>
      </c>
      <c r="K115" s="31">
        <f t="shared" si="10"/>
        <v>-0.16693084547885098</v>
      </c>
      <c r="L115" s="31">
        <f t="shared" si="11"/>
        <v>0.43371223124160019</v>
      </c>
      <c r="M115" s="31">
        <f t="shared" si="12"/>
        <v>3.5485654307116365E-3</v>
      </c>
      <c r="N115" s="35">
        <v>11.05</v>
      </c>
      <c r="O115" s="31">
        <f t="shared" si="13"/>
        <v>1.1050000000000001E-2</v>
      </c>
    </row>
    <row r="116" spans="1:15" x14ac:dyDescent="0.25">
      <c r="A116" s="31">
        <f t="shared" si="14"/>
        <v>72</v>
      </c>
      <c r="B116" s="31">
        <v>13</v>
      </c>
      <c r="C116" s="31">
        <v>19</v>
      </c>
      <c r="D116" s="35">
        <v>0.20915368800777701</v>
      </c>
      <c r="E116" s="33">
        <v>2.4390243999999998E-2</v>
      </c>
      <c r="F116" s="35">
        <v>938</v>
      </c>
      <c r="G116" s="31">
        <v>1000</v>
      </c>
      <c r="H116" s="35">
        <f t="shared" si="7"/>
        <v>0.93799999999999994</v>
      </c>
      <c r="I116" s="31">
        <f t="shared" si="8"/>
        <v>-4.7394037749069924E-2</v>
      </c>
      <c r="J116" s="31">
        <f t="shared" si="9"/>
        <v>0.48109959043467926</v>
      </c>
      <c r="K116" s="31">
        <f t="shared" si="10"/>
        <v>-8.0058356083448926E-2</v>
      </c>
      <c r="L116" s="31">
        <f t="shared" si="11"/>
        <v>0.46809542171038715</v>
      </c>
      <c r="M116" s="31">
        <f t="shared" si="12"/>
        <v>-1.6824005882658033E-2</v>
      </c>
      <c r="N116" s="35">
        <v>1.1000000000000001</v>
      </c>
      <c r="O116" s="31">
        <f t="shared" si="13"/>
        <v>1.1000000000000001E-3</v>
      </c>
    </row>
    <row r="117" spans="1:15" x14ac:dyDescent="0.25">
      <c r="A117" s="31">
        <f t="shared" si="14"/>
        <v>72</v>
      </c>
      <c r="B117" s="31">
        <v>13</v>
      </c>
      <c r="C117" s="31">
        <v>43</v>
      </c>
      <c r="D117" s="35">
        <v>0.20939790806631969</v>
      </c>
      <c r="E117" s="33">
        <v>0.12195122</v>
      </c>
      <c r="F117" s="35">
        <v>938</v>
      </c>
      <c r="G117" s="31">
        <v>1000</v>
      </c>
      <c r="H117" s="35">
        <f t="shared" si="7"/>
        <v>0.93799999999999994</v>
      </c>
      <c r="I117" s="31">
        <f t="shared" si="8"/>
        <v>-0.10228354207626447</v>
      </c>
      <c r="J117" s="31">
        <f t="shared" si="9"/>
        <v>0.45926580915504239</v>
      </c>
      <c r="K117" s="31">
        <f t="shared" si="10"/>
        <v>-0.17540846365465962</v>
      </c>
      <c r="L117" s="31">
        <f t="shared" si="11"/>
        <v>0.43037934532769695</v>
      </c>
      <c r="M117" s="31">
        <f t="shared" si="12"/>
        <v>4.1198365973277307E-4</v>
      </c>
      <c r="N117" s="35">
        <v>10.4</v>
      </c>
      <c r="O117" s="31">
        <f t="shared" si="13"/>
        <v>1.04E-2</v>
      </c>
    </row>
    <row r="118" spans="1:15" x14ac:dyDescent="0.25">
      <c r="A118" s="31">
        <f t="shared" si="14"/>
        <v>73</v>
      </c>
      <c r="B118" s="31">
        <v>14</v>
      </c>
      <c r="C118" s="31">
        <v>19</v>
      </c>
      <c r="D118" s="35">
        <v>0.20939790806631969</v>
      </c>
      <c r="E118" s="33">
        <v>2.0325203E-2</v>
      </c>
      <c r="F118" s="35">
        <v>942.3</v>
      </c>
      <c r="G118" s="31">
        <v>1000</v>
      </c>
      <c r="H118" s="35">
        <f t="shared" si="7"/>
        <v>0.94229999999999992</v>
      </c>
      <c r="I118" s="31">
        <f t="shared" si="8"/>
        <v>-4.01600182110637E-2</v>
      </c>
      <c r="J118" s="31">
        <f t="shared" si="9"/>
        <v>0.4839827763715564</v>
      </c>
      <c r="K118" s="31">
        <f t="shared" si="10"/>
        <v>-7.0013142190951949E-2</v>
      </c>
      <c r="L118" s="31">
        <f t="shared" si="11"/>
        <v>0.47209159967582459</v>
      </c>
      <c r="M118" s="31">
        <f t="shared" si="12"/>
        <v>-1.6034629500907061E-2</v>
      </c>
      <c r="N118" s="35">
        <v>0.75</v>
      </c>
      <c r="O118" s="31">
        <f t="shared" si="13"/>
        <v>7.5000000000000002E-4</v>
      </c>
    </row>
    <row r="119" spans="1:15" x14ac:dyDescent="0.25">
      <c r="A119" s="31">
        <f t="shared" si="14"/>
        <v>73</v>
      </c>
      <c r="B119" s="31">
        <v>14</v>
      </c>
      <c r="C119" s="31">
        <v>43</v>
      </c>
      <c r="D119" s="35">
        <v>0.20941997631889356</v>
      </c>
      <c r="E119" s="33">
        <v>0.11788617899999999</v>
      </c>
      <c r="F119" s="35">
        <v>942.3</v>
      </c>
      <c r="G119" s="31">
        <v>1000</v>
      </c>
      <c r="H119" s="35">
        <f t="shared" si="7"/>
        <v>0.94229999999999992</v>
      </c>
      <c r="I119" s="31">
        <f t="shared" si="8"/>
        <v>-9.3200302263250934E-2</v>
      </c>
      <c r="J119" s="31">
        <f t="shared" si="9"/>
        <v>0.46287221713225896</v>
      </c>
      <c r="K119" s="31">
        <f t="shared" si="10"/>
        <v>-0.16510372296311096</v>
      </c>
      <c r="L119" s="31">
        <f t="shared" si="11"/>
        <v>0.43443117136363985</v>
      </c>
      <c r="M119" s="31">
        <f t="shared" si="12"/>
        <v>1.7333188400877053E-3</v>
      </c>
      <c r="N119" s="35">
        <v>9.85</v>
      </c>
      <c r="O119" s="31">
        <f t="shared" si="13"/>
        <v>9.8499999999999994E-3</v>
      </c>
    </row>
    <row r="120" spans="1:15" x14ac:dyDescent="0.25">
      <c r="A120" s="31">
        <f t="shared" si="14"/>
        <v>74</v>
      </c>
      <c r="B120" s="31">
        <v>15</v>
      </c>
      <c r="C120" s="31">
        <v>19</v>
      </c>
      <c r="D120" s="35">
        <v>0.20941997631889356</v>
      </c>
      <c r="E120" s="33">
        <v>1.6260163000000001E-2</v>
      </c>
      <c r="F120" s="35">
        <v>927.9</v>
      </c>
      <c r="G120" s="31">
        <v>1000</v>
      </c>
      <c r="H120" s="35">
        <f t="shared" si="7"/>
        <v>0.92789999999999995</v>
      </c>
      <c r="I120" s="31">
        <f t="shared" si="8"/>
        <v>-4.5347505920824087E-2</v>
      </c>
      <c r="J120" s="31">
        <f t="shared" si="9"/>
        <v>0.48191516105571086</v>
      </c>
      <c r="K120" s="31">
        <f t="shared" si="10"/>
        <v>-7.2051766278191737E-2</v>
      </c>
      <c r="L120" s="31">
        <f t="shared" si="11"/>
        <v>0.47128035566773469</v>
      </c>
      <c r="M120" s="31">
        <f t="shared" si="12"/>
        <v>-2.4111277724140623E-2</v>
      </c>
      <c r="N120" s="35">
        <v>0.5</v>
      </c>
      <c r="O120" s="31">
        <f t="shared" si="13"/>
        <v>5.0000000000000001E-4</v>
      </c>
    </row>
    <row r="121" spans="1:15" x14ac:dyDescent="0.25">
      <c r="A121" s="31">
        <f t="shared" si="14"/>
        <v>74</v>
      </c>
      <c r="B121" s="31">
        <v>15</v>
      </c>
      <c r="C121" s="31">
        <v>43</v>
      </c>
      <c r="D121" s="35">
        <v>0.20110040215591746</v>
      </c>
      <c r="E121" s="33">
        <v>0.113821138</v>
      </c>
      <c r="F121" s="35">
        <v>927.9</v>
      </c>
      <c r="G121" s="31">
        <v>1000</v>
      </c>
      <c r="H121" s="35">
        <f t="shared" si="7"/>
        <v>0.92789999999999995</v>
      </c>
      <c r="I121" s="31">
        <f t="shared" si="8"/>
        <v>-0.12167877190905778</v>
      </c>
      <c r="J121" s="31">
        <f t="shared" si="9"/>
        <v>0.45157671292968432</v>
      </c>
      <c r="K121" s="31">
        <f t="shared" si="10"/>
        <v>-0.18952479577601344</v>
      </c>
      <c r="L121" s="31">
        <f t="shared" si="11"/>
        <v>0.42484076151627759</v>
      </c>
      <c r="M121" s="31">
        <f t="shared" si="12"/>
        <v>-5.8227295888235164E-3</v>
      </c>
      <c r="N121" s="35">
        <v>7.75</v>
      </c>
      <c r="O121" s="31">
        <f t="shared" si="13"/>
        <v>7.7499999999999999E-3</v>
      </c>
    </row>
    <row r="122" spans="1:15" x14ac:dyDescent="0.25">
      <c r="A122" s="31">
        <f t="shared" si="14"/>
        <v>75</v>
      </c>
      <c r="B122" s="31">
        <v>16</v>
      </c>
      <c r="C122" s="31">
        <v>19</v>
      </c>
      <c r="D122" s="35">
        <v>0.20110040215591746</v>
      </c>
      <c r="E122" s="33">
        <v>1.2195121999999999E-2</v>
      </c>
      <c r="F122" s="35">
        <v>936</v>
      </c>
      <c r="G122" s="31">
        <v>1000</v>
      </c>
      <c r="H122" s="35">
        <f t="shared" si="7"/>
        <v>0.93600000000000005</v>
      </c>
      <c r="I122" s="31">
        <f t="shared" si="8"/>
        <v>-3.6184351395407849E-2</v>
      </c>
      <c r="J122" s="31">
        <f t="shared" si="9"/>
        <v>0.4855676817980667</v>
      </c>
      <c r="K122" s="31">
        <f t="shared" si="10"/>
        <v>-5.8392175744166823E-2</v>
      </c>
      <c r="L122" s="31">
        <f t="shared" si="11"/>
        <v>0.47671812349578374</v>
      </c>
      <c r="M122" s="31">
        <f t="shared" si="12"/>
        <v>-2.222677333279327E-2</v>
      </c>
      <c r="N122" s="35">
        <v>0.45</v>
      </c>
      <c r="O122" s="31">
        <f t="shared" si="13"/>
        <v>4.4999999999999999E-4</v>
      </c>
    </row>
    <row r="123" spans="1:15" x14ac:dyDescent="0.25">
      <c r="A123" s="31">
        <f t="shared" si="14"/>
        <v>75</v>
      </c>
      <c r="B123" s="31">
        <v>16</v>
      </c>
      <c r="C123" s="31">
        <v>43</v>
      </c>
      <c r="D123" s="35">
        <v>0.20132246067575818</v>
      </c>
      <c r="E123" s="33">
        <v>0.109756098</v>
      </c>
      <c r="F123" s="35">
        <v>936</v>
      </c>
      <c r="G123" s="31">
        <v>1000</v>
      </c>
      <c r="H123" s="35">
        <f t="shared" si="7"/>
        <v>0.93600000000000005</v>
      </c>
      <c r="I123" s="31">
        <f t="shared" si="8"/>
        <v>-0.10517890943845622</v>
      </c>
      <c r="J123" s="31">
        <f t="shared" si="9"/>
        <v>0.45811692285770994</v>
      </c>
      <c r="K123" s="31">
        <f t="shared" si="10"/>
        <v>-0.17187594926855207</v>
      </c>
      <c r="L123" s="31">
        <f t="shared" si="11"/>
        <v>0.43176752744604885</v>
      </c>
      <c r="M123" s="31">
        <f t="shared" si="12"/>
        <v>-2.9700876512323005E-3</v>
      </c>
      <c r="N123" s="35">
        <v>9.85</v>
      </c>
      <c r="O123" s="31">
        <f t="shared" si="13"/>
        <v>9.8499999999999994E-3</v>
      </c>
    </row>
    <row r="124" spans="1:15" x14ac:dyDescent="0.25">
      <c r="A124" s="31">
        <f t="shared" si="14"/>
        <v>76</v>
      </c>
      <c r="B124" s="31">
        <v>17</v>
      </c>
      <c r="C124" s="31">
        <v>19</v>
      </c>
      <c r="D124" s="35">
        <v>0.20132246067575818</v>
      </c>
      <c r="E124" s="33">
        <v>8.1300810000000008E-3</v>
      </c>
      <c r="F124" s="35">
        <v>970.05</v>
      </c>
      <c r="G124" s="31">
        <v>1000</v>
      </c>
      <c r="H124" s="35">
        <f t="shared" si="7"/>
        <v>0.97004999999999997</v>
      </c>
      <c r="I124" s="31">
        <f t="shared" si="8"/>
        <v>-1.3544989972054021E-2</v>
      </c>
      <c r="J124" s="31">
        <f t="shared" si="9"/>
        <v>0.49459649604026079</v>
      </c>
      <c r="K124" s="31">
        <f t="shared" si="10"/>
        <v>-3.1697624593016213E-2</v>
      </c>
      <c r="L124" s="31">
        <f t="shared" si="11"/>
        <v>0.48735659461826492</v>
      </c>
      <c r="M124" s="31">
        <f t="shared" si="12"/>
        <v>-7.5732636344099657E-3</v>
      </c>
      <c r="N124" s="35">
        <v>3</v>
      </c>
      <c r="O124" s="31">
        <f t="shared" si="13"/>
        <v>3.0000000000000001E-3</v>
      </c>
    </row>
    <row r="125" spans="1:15" x14ac:dyDescent="0.25">
      <c r="A125" s="31">
        <f t="shared" si="14"/>
        <v>76</v>
      </c>
      <c r="B125" s="31">
        <v>17</v>
      </c>
      <c r="C125" s="31">
        <v>43</v>
      </c>
      <c r="D125" s="35">
        <v>0.20245897498115861</v>
      </c>
      <c r="E125" s="33">
        <v>0.105691057</v>
      </c>
      <c r="F125" s="35">
        <v>970.05</v>
      </c>
      <c r="G125" s="31">
        <v>1000</v>
      </c>
      <c r="H125" s="35">
        <f t="shared" si="7"/>
        <v>0.97004999999999997</v>
      </c>
      <c r="I125" s="31">
        <f t="shared" si="8"/>
        <v>-4.5349292327202369E-2</v>
      </c>
      <c r="J125" s="31">
        <f t="shared" si="9"/>
        <v>0.48191444911509795</v>
      </c>
      <c r="K125" s="31">
        <f t="shared" si="10"/>
        <v>-0.11116903110714491</v>
      </c>
      <c r="L125" s="31">
        <f t="shared" si="11"/>
        <v>0.45574115448814151</v>
      </c>
      <c r="M125" s="31">
        <f t="shared" si="12"/>
        <v>1.1739956875959245E-2</v>
      </c>
      <c r="N125" s="35">
        <v>20.5</v>
      </c>
      <c r="O125" s="31">
        <f t="shared" si="13"/>
        <v>2.0500000000000001E-2</v>
      </c>
    </row>
    <row r="126" spans="1:15" x14ac:dyDescent="0.25">
      <c r="A126" s="31">
        <f t="shared" si="14"/>
        <v>76</v>
      </c>
      <c r="B126" s="31">
        <v>17</v>
      </c>
      <c r="C126" s="31">
        <v>63</v>
      </c>
      <c r="D126" s="35">
        <v>0.20245897498115861</v>
      </c>
      <c r="E126" s="33">
        <v>0.18699187</v>
      </c>
      <c r="F126" s="35">
        <v>970.05</v>
      </c>
      <c r="G126" s="31">
        <v>1000</v>
      </c>
      <c r="H126" s="35">
        <f t="shared" si="7"/>
        <v>0.97004999999999997</v>
      </c>
      <c r="I126" s="31">
        <f t="shared" si="8"/>
        <v>-5.6761318128446321E-2</v>
      </c>
      <c r="J126" s="31">
        <f t="shared" si="9"/>
        <v>0.47736766394750496</v>
      </c>
      <c r="K126" s="31">
        <f t="shared" si="10"/>
        <v>-0.14430975494592266</v>
      </c>
      <c r="L126" s="31">
        <f t="shared" si="11"/>
        <v>0.44262793780308574</v>
      </c>
      <c r="M126" s="31">
        <f t="shared" si="12"/>
        <v>2.0442564609191416E-2</v>
      </c>
      <c r="N126" s="35">
        <v>24</v>
      </c>
      <c r="O126" s="31">
        <f t="shared" si="13"/>
        <v>2.4E-2</v>
      </c>
    </row>
    <row r="127" spans="1:15" x14ac:dyDescent="0.25">
      <c r="A127" s="31">
        <f t="shared" si="14"/>
        <v>77</v>
      </c>
      <c r="B127" s="31">
        <v>18</v>
      </c>
      <c r="C127" s="31">
        <v>19</v>
      </c>
      <c r="D127" s="35">
        <v>0.20245897498115861</v>
      </c>
      <c r="E127" s="33">
        <v>4.0650410000000001E-3</v>
      </c>
      <c r="F127" s="35">
        <v>970.5</v>
      </c>
      <c r="G127" s="31">
        <v>1000</v>
      </c>
      <c r="H127" s="35">
        <f t="shared" si="7"/>
        <v>0.97050000000000003</v>
      </c>
      <c r="I127" s="31">
        <f t="shared" si="8"/>
        <v>-9.4035846656261492E-3</v>
      </c>
      <c r="J127" s="31">
        <f t="shared" si="9"/>
        <v>0.49624856777786441</v>
      </c>
      <c r="K127" s="31">
        <f t="shared" si="10"/>
        <v>-2.2311898000549561E-2</v>
      </c>
      <c r="L127" s="31">
        <f t="shared" si="11"/>
        <v>0.49109957900680812</v>
      </c>
      <c r="M127" s="31">
        <f t="shared" si="12"/>
        <v>-9.490343978390714E-3</v>
      </c>
      <c r="N127" s="35">
        <v>1.3</v>
      </c>
      <c r="O127" s="31">
        <f t="shared" si="13"/>
        <v>1.2999999999999999E-3</v>
      </c>
    </row>
    <row r="128" spans="1:15" x14ac:dyDescent="0.25">
      <c r="A128" s="31">
        <f t="shared" si="14"/>
        <v>77</v>
      </c>
      <c r="B128" s="31">
        <v>18</v>
      </c>
      <c r="C128" s="31">
        <v>43</v>
      </c>
      <c r="D128" s="35">
        <v>0.20227528934918212</v>
      </c>
      <c r="E128" s="33">
        <v>0.101626016</v>
      </c>
      <c r="F128" s="35">
        <v>970.5</v>
      </c>
      <c r="G128" s="31">
        <v>1000</v>
      </c>
      <c r="H128" s="35">
        <f t="shared" si="7"/>
        <v>0.97050000000000003</v>
      </c>
      <c r="I128" s="31">
        <f t="shared" si="8"/>
        <v>-4.391534371897117E-2</v>
      </c>
      <c r="J128" s="31">
        <f t="shared" si="9"/>
        <v>0.48248594229063635</v>
      </c>
      <c r="K128" s="31">
        <f t="shared" si="10"/>
        <v>-0.10839835069502653</v>
      </c>
      <c r="L128" s="31">
        <f t="shared" si="11"/>
        <v>0.45683985469123628</v>
      </c>
      <c r="M128" s="31">
        <f t="shared" si="12"/>
        <v>1.1412752301826312E-2</v>
      </c>
      <c r="N128" s="35">
        <v>21.5</v>
      </c>
      <c r="O128" s="31">
        <f t="shared" si="13"/>
        <v>2.1499999999999998E-2</v>
      </c>
    </row>
    <row r="129" spans="1:15" x14ac:dyDescent="0.25">
      <c r="A129" s="31">
        <f t="shared" si="14"/>
        <v>78</v>
      </c>
      <c r="B129" s="31">
        <v>19</v>
      </c>
      <c r="C129" s="31">
        <v>43</v>
      </c>
      <c r="D129" s="35">
        <v>0.20227528934918212</v>
      </c>
      <c r="E129" s="33">
        <v>9.7560975999999994E-2</v>
      </c>
      <c r="F129" s="35">
        <v>975.35</v>
      </c>
      <c r="G129" s="31">
        <v>1000</v>
      </c>
      <c r="H129" s="35">
        <f t="shared" si="7"/>
        <v>0.97535000000000005</v>
      </c>
      <c r="I129" s="31">
        <f t="shared" si="8"/>
        <v>-3.5458832499066083E-2</v>
      </c>
      <c r="J129" s="31">
        <f t="shared" si="9"/>
        <v>0.48585693631142424</v>
      </c>
      <c r="K129" s="31">
        <f t="shared" si="10"/>
        <v>-9.8639018374962584E-2</v>
      </c>
      <c r="L129" s="31">
        <f t="shared" si="11"/>
        <v>0.4607124444441541</v>
      </c>
      <c r="M129" s="31">
        <f t="shared" si="12"/>
        <v>1.3168118387193561E-2</v>
      </c>
      <c r="N129" s="35">
        <v>24.2</v>
      </c>
      <c r="O129" s="31">
        <f t="shared" si="13"/>
        <v>2.4199999999999999E-2</v>
      </c>
    </row>
    <row r="130" spans="1:15" x14ac:dyDescent="0.25">
      <c r="A130" s="31">
        <f t="shared" si="14"/>
        <v>79</v>
      </c>
      <c r="B130" s="31">
        <v>20</v>
      </c>
      <c r="C130" s="31">
        <v>43</v>
      </c>
      <c r="D130" s="35">
        <v>0.20222237218588032</v>
      </c>
      <c r="E130" s="33">
        <v>9.3495935000000002E-2</v>
      </c>
      <c r="F130" s="35">
        <v>996.3</v>
      </c>
      <c r="G130" s="31">
        <v>1000</v>
      </c>
      <c r="H130" s="35">
        <f t="shared" si="7"/>
        <v>0.99629999999999996</v>
      </c>
      <c r="I130" s="31">
        <f t="shared" si="8"/>
        <v>-2.7143716381538238E-3</v>
      </c>
      <c r="J130" s="31">
        <f t="shared" si="9"/>
        <v>0.49891712371855651</v>
      </c>
      <c r="K130" s="31">
        <f t="shared" si="10"/>
        <v>-6.454811870893519E-2</v>
      </c>
      <c r="L130" s="31">
        <f t="shared" si="11"/>
        <v>0.4742668968886844</v>
      </c>
      <c r="M130" s="31">
        <f t="shared" si="12"/>
        <v>2.2804233472113411E-2</v>
      </c>
      <c r="N130" s="35">
        <v>30.2</v>
      </c>
      <c r="O130" s="31">
        <f t="shared" si="13"/>
        <v>3.0199999999999998E-2</v>
      </c>
    </row>
    <row r="131" spans="1:15" x14ac:dyDescent="0.25">
      <c r="A131" s="31">
        <f t="shared" si="14"/>
        <v>80</v>
      </c>
      <c r="B131" s="31">
        <v>21</v>
      </c>
      <c r="C131" s="31">
        <v>43</v>
      </c>
      <c r="D131" s="35">
        <v>0.20405910870599486</v>
      </c>
      <c r="E131" s="33">
        <v>8.9430893999999997E-2</v>
      </c>
      <c r="F131" s="35">
        <v>963.3</v>
      </c>
      <c r="G131" s="31">
        <v>1000</v>
      </c>
      <c r="H131" s="35">
        <f t="shared" ref="H131:H194" si="15">F131/G131</f>
        <v>0.96329999999999993</v>
      </c>
      <c r="I131" s="31">
        <f t="shared" ref="I131:I194" si="16">(LN(H131)+(D131^2/2)*E131)/D131*(E131^0.5)</f>
        <v>-5.2067155175760833E-2</v>
      </c>
      <c r="J131" s="31">
        <f t="shared" ref="J131:J194" si="17">NORMSDIST(I131)</f>
        <v>0.47923759191250581</v>
      </c>
      <c r="K131" s="31">
        <f t="shared" ref="K131:K194" si="18">I131-(D131*E131^0.5)</f>
        <v>-0.11309102873426775</v>
      </c>
      <c r="L131" s="31">
        <f t="shared" ref="L131:L194" si="19">NORMSDIST(K131)</f>
        <v>0.45497919369792966</v>
      </c>
      <c r="M131" s="31">
        <f t="shared" ref="M131:M194" si="20">(H131*J131)-L131</f>
        <v>6.6703785913871383E-3</v>
      </c>
      <c r="N131" s="35">
        <v>14.2</v>
      </c>
      <c r="O131" s="31">
        <f t="shared" ref="O131:O194" si="21">N131/G131</f>
        <v>1.4199999999999999E-2</v>
      </c>
    </row>
    <row r="132" spans="1:15" x14ac:dyDescent="0.25">
      <c r="A132" s="31">
        <f t="shared" si="14"/>
        <v>80</v>
      </c>
      <c r="B132" s="31">
        <v>21</v>
      </c>
      <c r="C132" s="31">
        <v>63</v>
      </c>
      <c r="D132" s="35">
        <v>0.20785844822798138</v>
      </c>
      <c r="E132" s="33">
        <v>0.17073170700000001</v>
      </c>
      <c r="F132" s="35">
        <v>963.3</v>
      </c>
      <c r="G132" s="31">
        <v>1000</v>
      </c>
      <c r="H132" s="35">
        <f t="shared" si="15"/>
        <v>0.96329999999999993</v>
      </c>
      <c r="I132" s="31">
        <f t="shared" si="16"/>
        <v>-6.6995705779939463E-2</v>
      </c>
      <c r="J132" s="31">
        <f t="shared" si="17"/>
        <v>0.47329256090627259</v>
      </c>
      <c r="K132" s="31">
        <f t="shared" si="18"/>
        <v>-0.15288217947810662</v>
      </c>
      <c r="L132" s="31">
        <f t="shared" si="19"/>
        <v>0.43924559470512375</v>
      </c>
      <c r="M132" s="31">
        <f t="shared" si="20"/>
        <v>1.6677129215888598E-2</v>
      </c>
      <c r="N132" s="35">
        <v>24</v>
      </c>
      <c r="O132" s="31">
        <f t="shared" si="21"/>
        <v>2.4E-2</v>
      </c>
    </row>
    <row r="133" spans="1:15" x14ac:dyDescent="0.25">
      <c r="A133" s="31">
        <f t="shared" si="14"/>
        <v>81</v>
      </c>
      <c r="B133" s="31">
        <v>22</v>
      </c>
      <c r="C133" s="31">
        <v>43</v>
      </c>
      <c r="D133" s="35">
        <v>0.20785844822798138</v>
      </c>
      <c r="E133" s="33">
        <v>8.5365854000000005E-2</v>
      </c>
      <c r="F133" s="35">
        <v>972.7</v>
      </c>
      <c r="G133" s="31">
        <v>1000</v>
      </c>
      <c r="H133" s="35">
        <f t="shared" si="15"/>
        <v>0.97270000000000001</v>
      </c>
      <c r="I133" s="31">
        <f t="shared" si="16"/>
        <v>-3.6315364074041311E-2</v>
      </c>
      <c r="J133" s="31">
        <f t="shared" si="17"/>
        <v>0.48551544963050181</v>
      </c>
      <c r="K133" s="31">
        <f t="shared" si="18"/>
        <v>-9.7046272216070151E-2</v>
      </c>
      <c r="L133" s="31">
        <f t="shared" si="19"/>
        <v>0.46134482396391124</v>
      </c>
      <c r="M133" s="31">
        <f t="shared" si="20"/>
        <v>1.0916053891677879E-2</v>
      </c>
      <c r="N133" s="35">
        <v>13.85</v>
      </c>
      <c r="O133" s="31">
        <f t="shared" si="21"/>
        <v>1.3849999999999999E-2</v>
      </c>
    </row>
    <row r="134" spans="1:15" x14ac:dyDescent="0.25">
      <c r="A134" s="31">
        <f t="shared" si="14"/>
        <v>81</v>
      </c>
      <c r="B134" s="31">
        <v>22</v>
      </c>
      <c r="C134" s="31">
        <v>63</v>
      </c>
      <c r="D134" s="35">
        <v>0.20744970577248628</v>
      </c>
      <c r="E134" s="33">
        <v>0.16666666699999999</v>
      </c>
      <c r="F134" s="35">
        <v>972.7</v>
      </c>
      <c r="G134" s="31">
        <v>1000</v>
      </c>
      <c r="H134" s="35">
        <f t="shared" si="15"/>
        <v>0.97270000000000001</v>
      </c>
      <c r="I134" s="31">
        <f t="shared" si="16"/>
        <v>-4.7414111120980332E-2</v>
      </c>
      <c r="J134" s="31">
        <f t="shared" si="17"/>
        <v>0.48109159131056611</v>
      </c>
      <c r="K134" s="31">
        <f t="shared" si="18"/>
        <v>-0.13210509894452022</v>
      </c>
      <c r="L134" s="31">
        <f t="shared" si="19"/>
        <v>0.4474505814439792</v>
      </c>
      <c r="M134" s="31">
        <f t="shared" si="20"/>
        <v>2.0507209423808459E-2</v>
      </c>
      <c r="N134" s="35">
        <v>23</v>
      </c>
      <c r="O134" s="31">
        <f t="shared" si="21"/>
        <v>2.3E-2</v>
      </c>
    </row>
    <row r="135" spans="1:15" x14ac:dyDescent="0.25">
      <c r="A135" s="31">
        <f t="shared" si="14"/>
        <v>82</v>
      </c>
      <c r="B135" s="31">
        <v>23</v>
      </c>
      <c r="C135" s="31">
        <v>43</v>
      </c>
      <c r="D135" s="35">
        <v>0.20744970577248628</v>
      </c>
      <c r="E135" s="33">
        <v>8.1300813E-2</v>
      </c>
      <c r="F135" s="35">
        <v>961.6</v>
      </c>
      <c r="G135" s="31">
        <v>1000</v>
      </c>
      <c r="H135" s="35">
        <f t="shared" si="15"/>
        <v>0.96160000000000001</v>
      </c>
      <c r="I135" s="31">
        <f t="shared" si="16"/>
        <v>-5.1415148430390994E-2</v>
      </c>
      <c r="J135" s="31">
        <f t="shared" si="17"/>
        <v>0.47949735701826157</v>
      </c>
      <c r="K135" s="31">
        <f t="shared" si="18"/>
        <v>-0.1105659000428954</v>
      </c>
      <c r="L135" s="31">
        <f t="shared" si="19"/>
        <v>0.45598029473364959</v>
      </c>
      <c r="M135" s="31">
        <f t="shared" si="20"/>
        <v>5.104363775110754E-3</v>
      </c>
      <c r="N135" s="35">
        <v>11.2</v>
      </c>
      <c r="O135" s="31">
        <f t="shared" si="21"/>
        <v>1.12E-2</v>
      </c>
    </row>
    <row r="136" spans="1:15" x14ac:dyDescent="0.25">
      <c r="A136" s="31">
        <f t="shared" si="14"/>
        <v>82</v>
      </c>
      <c r="B136" s="31">
        <v>23</v>
      </c>
      <c r="C136" s="31">
        <v>63</v>
      </c>
      <c r="D136" s="35">
        <v>0.20807869173737448</v>
      </c>
      <c r="E136" s="33">
        <v>0.162601626</v>
      </c>
      <c r="F136" s="35">
        <v>961.6</v>
      </c>
      <c r="G136" s="31">
        <v>1000</v>
      </c>
      <c r="H136" s="35">
        <f t="shared" si="15"/>
        <v>0.96160000000000001</v>
      </c>
      <c r="I136" s="31">
        <f t="shared" si="16"/>
        <v>-6.906082540023846E-2</v>
      </c>
      <c r="J136" s="31">
        <f t="shared" si="17"/>
        <v>0.47247060167347921</v>
      </c>
      <c r="K136" s="31">
        <f t="shared" si="18"/>
        <v>-0.152966252175911</v>
      </c>
      <c r="L136" s="31">
        <f t="shared" si="19"/>
        <v>0.43921244444931773</v>
      </c>
      <c r="M136" s="31">
        <f t="shared" si="20"/>
        <v>1.5115286119899873E-2</v>
      </c>
      <c r="N136" s="35">
        <v>21.6</v>
      </c>
      <c r="O136" s="31">
        <f t="shared" si="21"/>
        <v>2.1600000000000001E-2</v>
      </c>
    </row>
    <row r="137" spans="1:15" x14ac:dyDescent="0.25">
      <c r="A137" s="31">
        <f t="shared" si="14"/>
        <v>83</v>
      </c>
      <c r="B137" s="31">
        <v>24</v>
      </c>
      <c r="C137" s="31">
        <v>43</v>
      </c>
      <c r="D137" s="35">
        <v>0.20807869173737448</v>
      </c>
      <c r="E137" s="33">
        <v>7.7235771999999994E-2</v>
      </c>
      <c r="F137" s="35">
        <v>953.95</v>
      </c>
      <c r="G137" s="31">
        <v>1000</v>
      </c>
      <c r="H137" s="35">
        <f t="shared" si="15"/>
        <v>0.95395000000000008</v>
      </c>
      <c r="I137" s="31">
        <f t="shared" si="16"/>
        <v>-6.0733122340291032E-2</v>
      </c>
      <c r="J137" s="31">
        <f t="shared" si="17"/>
        <v>0.47578587627347269</v>
      </c>
      <c r="K137" s="31">
        <f t="shared" si="18"/>
        <v>-0.11856094687130567</v>
      </c>
      <c r="L137" s="31">
        <f t="shared" si="19"/>
        <v>0.45281160346742355</v>
      </c>
      <c r="M137" s="31">
        <f t="shared" si="20"/>
        <v>1.0643332036557318E-3</v>
      </c>
      <c r="N137" s="35">
        <v>9.0500000000000007</v>
      </c>
      <c r="O137" s="31">
        <f t="shared" si="21"/>
        <v>9.0500000000000008E-3</v>
      </c>
    </row>
    <row r="138" spans="1:15" x14ac:dyDescent="0.25">
      <c r="A138" s="31">
        <f t="shared" si="14"/>
        <v>83</v>
      </c>
      <c r="B138" s="31">
        <v>24</v>
      </c>
      <c r="C138" s="31">
        <v>63</v>
      </c>
      <c r="D138" s="35">
        <v>0.2076756051746379</v>
      </c>
      <c r="E138" s="33">
        <v>0.15853658500000001</v>
      </c>
      <c r="F138" s="35">
        <v>953.95</v>
      </c>
      <c r="G138" s="31">
        <v>1000</v>
      </c>
      <c r="H138" s="35">
        <f t="shared" si="15"/>
        <v>0.95395000000000008</v>
      </c>
      <c r="I138" s="31">
        <f t="shared" si="16"/>
        <v>-8.3832326370439497E-2</v>
      </c>
      <c r="J138" s="31">
        <f t="shared" si="17"/>
        <v>0.46659487287463519</v>
      </c>
      <c r="K138" s="31">
        <f t="shared" si="18"/>
        <v>-0.16652180128880889</v>
      </c>
      <c r="L138" s="31">
        <f t="shared" si="19"/>
        <v>0.43387316387009967</v>
      </c>
      <c r="M138" s="31">
        <f t="shared" si="20"/>
        <v>1.1235015108658597E-2</v>
      </c>
      <c r="N138" s="35">
        <v>17.399999999999999</v>
      </c>
      <c r="O138" s="31">
        <f t="shared" si="21"/>
        <v>1.7399999999999999E-2</v>
      </c>
    </row>
    <row r="139" spans="1:15" x14ac:dyDescent="0.25">
      <c r="A139" s="31">
        <f t="shared" si="14"/>
        <v>84</v>
      </c>
      <c r="B139" s="31">
        <v>25</v>
      </c>
      <c r="C139" s="31">
        <v>43</v>
      </c>
      <c r="D139" s="35">
        <v>0.2076756051746379</v>
      </c>
      <c r="E139" s="33">
        <v>7.3170732000000002E-2</v>
      </c>
      <c r="F139" s="35">
        <v>971</v>
      </c>
      <c r="G139" s="31">
        <v>1000</v>
      </c>
      <c r="H139" s="35">
        <f t="shared" si="15"/>
        <v>0.97099999999999997</v>
      </c>
      <c r="I139" s="31">
        <f t="shared" si="16"/>
        <v>-3.6276274398242887E-2</v>
      </c>
      <c r="J139" s="31">
        <f t="shared" si="17"/>
        <v>0.48553103388627838</v>
      </c>
      <c r="K139" s="31">
        <f t="shared" si="18"/>
        <v>-9.2452710624741863E-2</v>
      </c>
      <c r="L139" s="31">
        <f t="shared" si="19"/>
        <v>0.46316918084577757</v>
      </c>
      <c r="M139" s="31">
        <f t="shared" si="20"/>
        <v>8.2814530577987044E-3</v>
      </c>
      <c r="N139" s="35">
        <v>12.5</v>
      </c>
      <c r="O139" s="31">
        <f t="shared" si="21"/>
        <v>1.2500000000000001E-2</v>
      </c>
    </row>
    <row r="140" spans="1:15" x14ac:dyDescent="0.25">
      <c r="A140" s="31">
        <f t="shared" si="14"/>
        <v>84</v>
      </c>
      <c r="B140" s="31">
        <v>25</v>
      </c>
      <c r="C140" s="31">
        <v>63</v>
      </c>
      <c r="D140" s="35">
        <v>0.20894817476448807</v>
      </c>
      <c r="E140" s="33">
        <v>0.15447154499999999</v>
      </c>
      <c r="F140" s="35">
        <v>971</v>
      </c>
      <c r="G140" s="31">
        <v>1000</v>
      </c>
      <c r="H140" s="35">
        <f t="shared" si="15"/>
        <v>0.97099999999999997</v>
      </c>
      <c r="I140" s="31">
        <f t="shared" si="16"/>
        <v>-4.9012389239895919E-2</v>
      </c>
      <c r="J140" s="31">
        <f t="shared" si="17"/>
        <v>0.48045471131047945</v>
      </c>
      <c r="K140" s="31">
        <f t="shared" si="18"/>
        <v>-0.1311350150072067</v>
      </c>
      <c r="L140" s="31">
        <f t="shared" si="19"/>
        <v>0.44783425117599263</v>
      </c>
      <c r="M140" s="31">
        <f t="shared" si="20"/>
        <v>1.8687273506482915E-2</v>
      </c>
      <c r="N140" s="35">
        <v>20</v>
      </c>
      <c r="O140" s="31">
        <f t="shared" si="21"/>
        <v>0.02</v>
      </c>
    </row>
    <row r="141" spans="1:15" x14ac:dyDescent="0.25">
      <c r="A141" s="31">
        <f t="shared" si="14"/>
        <v>85</v>
      </c>
      <c r="B141" s="31">
        <v>26</v>
      </c>
      <c r="C141" s="31">
        <v>43</v>
      </c>
      <c r="D141" s="35">
        <v>0.20894817476448807</v>
      </c>
      <c r="E141" s="33">
        <v>6.9105690999999997E-2</v>
      </c>
      <c r="F141" s="35">
        <v>967.1</v>
      </c>
      <c r="G141" s="31">
        <v>1000</v>
      </c>
      <c r="H141" s="35">
        <f t="shared" si="15"/>
        <v>0.96710000000000007</v>
      </c>
      <c r="I141" s="31">
        <f t="shared" si="16"/>
        <v>-4.0190073045393397E-2</v>
      </c>
      <c r="J141" s="31">
        <f t="shared" si="17"/>
        <v>0.48397079589976078</v>
      </c>
      <c r="K141" s="31">
        <f t="shared" si="18"/>
        <v>-9.5118288391948663E-2</v>
      </c>
      <c r="L141" s="31">
        <f t="shared" si="19"/>
        <v>0.46211043595029144</v>
      </c>
      <c r="M141" s="31">
        <f t="shared" si="20"/>
        <v>5.9377207643672159E-3</v>
      </c>
      <c r="N141" s="35">
        <v>11.35</v>
      </c>
      <c r="O141" s="31">
        <f t="shared" si="21"/>
        <v>1.1349999999999999E-2</v>
      </c>
    </row>
    <row r="142" spans="1:15" x14ac:dyDescent="0.25">
      <c r="A142" s="31">
        <f t="shared" si="14"/>
        <v>85</v>
      </c>
      <c r="B142" s="31">
        <v>26</v>
      </c>
      <c r="C142" s="31">
        <v>63</v>
      </c>
      <c r="D142" s="35">
        <v>0.20902036286084544</v>
      </c>
      <c r="E142" s="33">
        <v>0.150406504</v>
      </c>
      <c r="F142" s="35">
        <v>967.1</v>
      </c>
      <c r="G142" s="31">
        <v>1000</v>
      </c>
      <c r="H142" s="35">
        <f t="shared" si="15"/>
        <v>0.96710000000000007</v>
      </c>
      <c r="I142" s="31">
        <f t="shared" si="16"/>
        <v>-5.5974226995502717E-2</v>
      </c>
      <c r="J142" s="31">
        <f t="shared" si="17"/>
        <v>0.47768116942054423</v>
      </c>
      <c r="K142" s="31">
        <f t="shared" si="18"/>
        <v>-0.13703708393377473</v>
      </c>
      <c r="L142" s="31">
        <f t="shared" si="19"/>
        <v>0.44550074143201979</v>
      </c>
      <c r="M142" s="31">
        <f t="shared" si="20"/>
        <v>1.6464717514588556E-2</v>
      </c>
      <c r="N142" s="35">
        <v>20.2</v>
      </c>
      <c r="O142" s="31">
        <f t="shared" si="21"/>
        <v>2.0199999999999999E-2</v>
      </c>
    </row>
    <row r="143" spans="1:15" x14ac:dyDescent="0.25">
      <c r="A143" s="31">
        <f t="shared" si="14"/>
        <v>86</v>
      </c>
      <c r="B143" s="31">
        <v>27</v>
      </c>
      <c r="C143" s="31">
        <v>43</v>
      </c>
      <c r="D143" s="35">
        <v>0.20902036286084544</v>
      </c>
      <c r="E143" s="33">
        <v>6.5040650000000005E-2</v>
      </c>
      <c r="F143" s="35">
        <v>976.7</v>
      </c>
      <c r="G143" s="31">
        <v>1000</v>
      </c>
      <c r="H143" s="35">
        <f t="shared" si="15"/>
        <v>0.97670000000000001</v>
      </c>
      <c r="I143" s="31">
        <f t="shared" si="16"/>
        <v>-2.7031765137172533E-2</v>
      </c>
      <c r="J143" s="31">
        <f t="shared" si="17"/>
        <v>0.48921719918365714</v>
      </c>
      <c r="K143" s="31">
        <f t="shared" si="18"/>
        <v>-8.0338371337039027E-2</v>
      </c>
      <c r="L143" s="31">
        <f t="shared" si="19"/>
        <v>0.46798407045659379</v>
      </c>
      <c r="M143" s="31">
        <f t="shared" si="20"/>
        <v>9.8343679860841138E-3</v>
      </c>
      <c r="N143" s="35">
        <v>13.35</v>
      </c>
      <c r="O143" s="31">
        <f t="shared" si="21"/>
        <v>1.3349999999999999E-2</v>
      </c>
    </row>
    <row r="144" spans="1:15" x14ac:dyDescent="0.25">
      <c r="A144" s="31">
        <f t="shared" si="14"/>
        <v>86</v>
      </c>
      <c r="B144" s="31">
        <v>27</v>
      </c>
      <c r="C144" s="31">
        <v>63</v>
      </c>
      <c r="D144" s="35">
        <v>0.20854295534045289</v>
      </c>
      <c r="E144" s="33">
        <v>0.146341463</v>
      </c>
      <c r="F144" s="35">
        <v>976.7</v>
      </c>
      <c r="G144" s="31">
        <v>1000</v>
      </c>
      <c r="H144" s="35">
        <f t="shared" si="15"/>
        <v>0.97670000000000001</v>
      </c>
      <c r="I144" s="31">
        <f t="shared" si="16"/>
        <v>-3.7409384755263834E-2</v>
      </c>
      <c r="J144" s="31">
        <f t="shared" si="17"/>
        <v>0.48507929497858021</v>
      </c>
      <c r="K144" s="31">
        <f t="shared" si="18"/>
        <v>-0.11718666384133433</v>
      </c>
      <c r="L144" s="31">
        <f t="shared" si="19"/>
        <v>0.45335606740702866</v>
      </c>
      <c r="M144" s="31">
        <f t="shared" si="20"/>
        <v>2.0420879998550634E-2</v>
      </c>
      <c r="N144" s="35">
        <v>24.05</v>
      </c>
      <c r="O144" s="31">
        <f t="shared" si="21"/>
        <v>2.4050000000000002E-2</v>
      </c>
    </row>
    <row r="145" spans="1:15" x14ac:dyDescent="0.25">
      <c r="A145" s="31">
        <f t="shared" si="14"/>
        <v>87</v>
      </c>
      <c r="B145" s="31">
        <v>28</v>
      </c>
      <c r="C145" s="31">
        <v>43</v>
      </c>
      <c r="D145" s="35">
        <v>0.20854295534045289</v>
      </c>
      <c r="E145" s="33">
        <v>6.097561E-2</v>
      </c>
      <c r="F145" s="35">
        <v>981.15</v>
      </c>
      <c r="G145" s="31">
        <v>1000</v>
      </c>
      <c r="H145" s="35">
        <f t="shared" si="15"/>
        <v>0.98114999999999997</v>
      </c>
      <c r="I145" s="31">
        <f t="shared" si="16"/>
        <v>-2.0963032495240203E-2</v>
      </c>
      <c r="J145" s="31">
        <f t="shared" si="17"/>
        <v>0.49163757249306478</v>
      </c>
      <c r="K145" s="31">
        <f t="shared" si="18"/>
        <v>-7.2459044888866952E-2</v>
      </c>
      <c r="L145" s="31">
        <f t="shared" si="19"/>
        <v>0.47111829860108656</v>
      </c>
      <c r="M145" s="31">
        <f t="shared" si="20"/>
        <v>1.1251905650483951E-2</v>
      </c>
      <c r="N145" s="35">
        <v>14.05</v>
      </c>
      <c r="O145" s="31">
        <f t="shared" si="21"/>
        <v>1.405E-2</v>
      </c>
    </row>
    <row r="146" spans="1:15" x14ac:dyDescent="0.25">
      <c r="A146" s="31">
        <f t="shared" si="14"/>
        <v>87</v>
      </c>
      <c r="B146" s="31">
        <v>28</v>
      </c>
      <c r="C146" s="31">
        <v>63</v>
      </c>
      <c r="D146" s="35">
        <v>0.20473713887642161</v>
      </c>
      <c r="E146" s="33">
        <v>0.14227642300000001</v>
      </c>
      <c r="F146" s="35">
        <v>981.15</v>
      </c>
      <c r="G146" s="31">
        <v>1000</v>
      </c>
      <c r="H146" s="35">
        <f t="shared" si="15"/>
        <v>0.98114999999999997</v>
      </c>
      <c r="I146" s="31">
        <f t="shared" si="16"/>
        <v>-2.9565884420133404E-2</v>
      </c>
      <c r="J146" s="31">
        <f t="shared" si="17"/>
        <v>0.48820663685044119</v>
      </c>
      <c r="K146" s="31">
        <f t="shared" si="18"/>
        <v>-0.10679180585675346</v>
      </c>
      <c r="L146" s="31">
        <f t="shared" si="19"/>
        <v>0.45747707413934174</v>
      </c>
      <c r="M146" s="31">
        <f t="shared" si="20"/>
        <v>2.1526867606468603E-2</v>
      </c>
      <c r="N146" s="35">
        <v>27</v>
      </c>
      <c r="O146" s="31">
        <f t="shared" si="21"/>
        <v>2.7E-2</v>
      </c>
    </row>
    <row r="147" spans="1:15" x14ac:dyDescent="0.25">
      <c r="A147" s="31">
        <f t="shared" si="14"/>
        <v>88</v>
      </c>
      <c r="B147" s="31">
        <v>29</v>
      </c>
      <c r="C147" s="31">
        <v>43</v>
      </c>
      <c r="D147" s="35">
        <v>0.20473713887642161</v>
      </c>
      <c r="E147" s="33">
        <v>5.6910569000000001E-2</v>
      </c>
      <c r="F147" s="35">
        <v>989.25</v>
      </c>
      <c r="G147" s="31">
        <v>1000</v>
      </c>
      <c r="H147" s="35">
        <f t="shared" si="15"/>
        <v>0.98924999999999996</v>
      </c>
      <c r="I147" s="31">
        <f t="shared" si="16"/>
        <v>-1.1203882628982757E-2</v>
      </c>
      <c r="J147" s="31">
        <f t="shared" si="17"/>
        <v>0.49553039102426311</v>
      </c>
      <c r="K147" s="31">
        <f t="shared" si="18"/>
        <v>-6.0045843772148846E-2</v>
      </c>
      <c r="L147" s="31">
        <f t="shared" si="19"/>
        <v>0.47605956124262794</v>
      </c>
      <c r="M147" s="31">
        <f t="shared" si="20"/>
        <v>1.4143878078124339E-2</v>
      </c>
      <c r="N147" s="35">
        <v>15.7</v>
      </c>
      <c r="O147" s="31">
        <f t="shared" si="21"/>
        <v>1.5699999999999999E-2</v>
      </c>
    </row>
    <row r="148" spans="1:15" x14ac:dyDescent="0.25">
      <c r="A148" s="31">
        <f t="shared" si="14"/>
        <v>88</v>
      </c>
      <c r="B148" s="31">
        <v>29</v>
      </c>
      <c r="C148" s="31">
        <v>63</v>
      </c>
      <c r="D148" s="35">
        <v>0.20270858093923844</v>
      </c>
      <c r="E148" s="33">
        <v>0.13821138199999999</v>
      </c>
      <c r="F148" s="35">
        <v>989.25</v>
      </c>
      <c r="G148" s="31">
        <v>1000</v>
      </c>
      <c r="H148" s="35">
        <f t="shared" si="15"/>
        <v>0.98924999999999996</v>
      </c>
      <c r="I148" s="31">
        <f t="shared" si="16"/>
        <v>-1.4614413905018882E-2</v>
      </c>
      <c r="J148" s="31">
        <f t="shared" si="17"/>
        <v>0.4941698999239319</v>
      </c>
      <c r="K148" s="31">
        <f t="shared" si="18"/>
        <v>-8.9974960223439218E-2</v>
      </c>
      <c r="L148" s="31">
        <f t="shared" si="19"/>
        <v>0.46415355647624101</v>
      </c>
      <c r="M148" s="31">
        <f t="shared" si="20"/>
        <v>2.4704017023508607E-2</v>
      </c>
      <c r="N148" s="35">
        <v>29.05</v>
      </c>
      <c r="O148" s="31">
        <f t="shared" si="21"/>
        <v>2.9049999999999999E-2</v>
      </c>
    </row>
    <row r="149" spans="1:15" x14ac:dyDescent="0.25">
      <c r="A149" s="31">
        <f t="shared" si="14"/>
        <v>89</v>
      </c>
      <c r="B149" s="31">
        <v>30</v>
      </c>
      <c r="C149" s="31">
        <v>43</v>
      </c>
      <c r="D149" s="35">
        <v>0.20270858093923844</v>
      </c>
      <c r="E149" s="33">
        <v>5.2845528000000003E-2</v>
      </c>
      <c r="F149" s="35">
        <v>986.6</v>
      </c>
      <c r="G149" s="31">
        <v>1000</v>
      </c>
      <c r="H149" s="35">
        <f t="shared" si="15"/>
        <v>0.98660000000000003</v>
      </c>
      <c r="I149" s="31">
        <f t="shared" si="16"/>
        <v>-1.406772279497342E-2</v>
      </c>
      <c r="J149" s="31">
        <f t="shared" si="17"/>
        <v>0.49438797569276832</v>
      </c>
      <c r="K149" s="31">
        <f t="shared" si="18"/>
        <v>-6.0666686007079494E-2</v>
      </c>
      <c r="L149" s="31">
        <f t="shared" si="19"/>
        <v>0.47581233175349835</v>
      </c>
      <c r="M149" s="31">
        <f t="shared" si="20"/>
        <v>1.1950845064986892E-2</v>
      </c>
      <c r="N149" s="35">
        <v>13.75</v>
      </c>
      <c r="O149" s="31">
        <f t="shared" si="21"/>
        <v>1.375E-2</v>
      </c>
    </row>
    <row r="150" spans="1:15" x14ac:dyDescent="0.25">
      <c r="A150" s="31">
        <f t="shared" si="14"/>
        <v>89</v>
      </c>
      <c r="B150" s="31">
        <v>30</v>
      </c>
      <c r="C150" s="31">
        <v>63</v>
      </c>
      <c r="D150" s="35">
        <v>0.20189338306124163</v>
      </c>
      <c r="E150" s="33">
        <v>0.134146341</v>
      </c>
      <c r="F150" s="35">
        <v>986.6</v>
      </c>
      <c r="G150" s="31">
        <v>1000</v>
      </c>
      <c r="H150" s="35">
        <f t="shared" si="15"/>
        <v>0.98660000000000003</v>
      </c>
      <c r="I150" s="31">
        <f t="shared" si="16"/>
        <v>-1.9513867498755937E-2</v>
      </c>
      <c r="J150" s="31">
        <f t="shared" si="17"/>
        <v>0.49221558724281517</v>
      </c>
      <c r="K150" s="31">
        <f t="shared" si="18"/>
        <v>-9.3459325135113624E-2</v>
      </c>
      <c r="L150" s="31">
        <f t="shared" si="19"/>
        <v>0.46276933102690876</v>
      </c>
      <c r="M150" s="31">
        <f t="shared" si="20"/>
        <v>2.2850567346852702E-2</v>
      </c>
      <c r="N150" s="35">
        <v>26.6</v>
      </c>
      <c r="O150" s="31">
        <f t="shared" si="21"/>
        <v>2.6600000000000002E-2</v>
      </c>
    </row>
    <row r="151" spans="1:15" x14ac:dyDescent="0.25">
      <c r="A151" s="31">
        <f t="shared" si="14"/>
        <v>90</v>
      </c>
      <c r="B151" s="31">
        <v>31</v>
      </c>
      <c r="C151" s="31">
        <v>43</v>
      </c>
      <c r="D151" s="35">
        <v>0.20189338306124163</v>
      </c>
      <c r="E151" s="33">
        <v>4.8780487999999997E-2</v>
      </c>
      <c r="F151" s="35">
        <v>978.95</v>
      </c>
      <c r="G151" s="31">
        <v>1000</v>
      </c>
      <c r="H151" s="35">
        <f t="shared" si="15"/>
        <v>0.9789500000000001</v>
      </c>
      <c r="I151" s="31">
        <f t="shared" si="16"/>
        <v>-2.2186077310257988E-2</v>
      </c>
      <c r="J151" s="31">
        <f t="shared" si="17"/>
        <v>0.49114976177767072</v>
      </c>
      <c r="K151" s="31">
        <f t="shared" si="18"/>
        <v>-6.677686619117254E-2</v>
      </c>
      <c r="L151" s="31">
        <f t="shared" si="19"/>
        <v>0.4733796701988896</v>
      </c>
      <c r="M151" s="31">
        <f t="shared" si="20"/>
        <v>7.4313890933612181E-3</v>
      </c>
      <c r="N151" s="35">
        <v>11.05</v>
      </c>
      <c r="O151" s="31">
        <f t="shared" si="21"/>
        <v>1.1050000000000001E-2</v>
      </c>
    </row>
    <row r="152" spans="1:15" x14ac:dyDescent="0.25">
      <c r="A152" s="31">
        <f t="shared" si="14"/>
        <v>90</v>
      </c>
      <c r="B152" s="31">
        <v>31</v>
      </c>
      <c r="C152" s="31">
        <v>63</v>
      </c>
      <c r="D152" s="35">
        <v>0.20040355986806224</v>
      </c>
      <c r="E152" s="33">
        <v>0.13008130100000001</v>
      </c>
      <c r="F152" s="35">
        <v>978.95</v>
      </c>
      <c r="G152" s="31">
        <v>1000</v>
      </c>
      <c r="H152" s="35">
        <f t="shared" si="15"/>
        <v>0.9789500000000001</v>
      </c>
      <c r="I152" s="31">
        <f t="shared" si="16"/>
        <v>-3.3587181380628744E-2</v>
      </c>
      <c r="J152" s="31">
        <f t="shared" si="17"/>
        <v>0.48660317213923365</v>
      </c>
      <c r="K152" s="31">
        <f t="shared" si="18"/>
        <v>-0.1058663032774948</v>
      </c>
      <c r="L152" s="31">
        <f t="shared" si="19"/>
        <v>0.45784421493595379</v>
      </c>
      <c r="M152" s="31">
        <f t="shared" si="20"/>
        <v>1.8515960429749068E-2</v>
      </c>
      <c r="N152" s="35">
        <v>23.5</v>
      </c>
      <c r="O152" s="31">
        <f t="shared" si="21"/>
        <v>2.35E-2</v>
      </c>
    </row>
    <row r="153" spans="1:15" x14ac:dyDescent="0.25">
      <c r="A153" s="31">
        <f t="shared" si="14"/>
        <v>91</v>
      </c>
      <c r="B153" s="31">
        <v>32</v>
      </c>
      <c r="C153" s="31">
        <v>43</v>
      </c>
      <c r="D153" s="35">
        <v>0.20040355986806224</v>
      </c>
      <c r="E153" s="33">
        <v>4.4715446999999998E-2</v>
      </c>
      <c r="F153" s="35">
        <v>956.15</v>
      </c>
      <c r="G153" s="31">
        <v>1000</v>
      </c>
      <c r="H153" s="35">
        <f t="shared" si="15"/>
        <v>0.95614999999999994</v>
      </c>
      <c r="I153" s="31">
        <f t="shared" si="16"/>
        <v>-4.6366961823440009E-2</v>
      </c>
      <c r="J153" s="31">
        <f t="shared" si="17"/>
        <v>0.48150888441209444</v>
      </c>
      <c r="K153" s="31">
        <f t="shared" si="18"/>
        <v>-8.8744353276191346E-2</v>
      </c>
      <c r="L153" s="31">
        <f t="shared" si="19"/>
        <v>0.46464254137630229</v>
      </c>
      <c r="M153" s="31">
        <f t="shared" si="20"/>
        <v>-4.2478215456782098E-3</v>
      </c>
      <c r="N153" s="35">
        <v>5.6</v>
      </c>
      <c r="O153" s="31">
        <f t="shared" si="21"/>
        <v>5.5999999999999999E-3</v>
      </c>
    </row>
    <row r="154" spans="1:15" x14ac:dyDescent="0.25">
      <c r="A154" s="31">
        <f t="shared" si="14"/>
        <v>91</v>
      </c>
      <c r="B154" s="31">
        <v>32</v>
      </c>
      <c r="C154" s="31">
        <v>63</v>
      </c>
      <c r="D154" s="35">
        <v>0.20275041142070122</v>
      </c>
      <c r="E154" s="33">
        <v>0.12601625999999999</v>
      </c>
      <c r="F154" s="35">
        <v>956.15</v>
      </c>
      <c r="G154" s="31">
        <v>1000</v>
      </c>
      <c r="H154" s="35">
        <f t="shared" si="15"/>
        <v>0.95614999999999994</v>
      </c>
      <c r="I154" s="31">
        <f t="shared" si="16"/>
        <v>-7.3974475407428353E-2</v>
      </c>
      <c r="J154" s="31">
        <f t="shared" si="17"/>
        <v>0.47051534763737335</v>
      </c>
      <c r="K154" s="31">
        <f t="shared" si="18"/>
        <v>-0.14594837558949533</v>
      </c>
      <c r="L154" s="31">
        <f t="shared" si="19"/>
        <v>0.44198107111281815</v>
      </c>
      <c r="M154" s="31">
        <f t="shared" si="20"/>
        <v>7.9021785306563341E-3</v>
      </c>
      <c r="N154" s="35">
        <v>16.399999999999999</v>
      </c>
      <c r="O154" s="31">
        <f t="shared" si="21"/>
        <v>1.6399999999999998E-2</v>
      </c>
    </row>
    <row r="155" spans="1:15" x14ac:dyDescent="0.25">
      <c r="A155" s="31">
        <f t="shared" ref="A155:A194" si="22">$A$89+B155</f>
        <v>92</v>
      </c>
      <c r="B155" s="31">
        <v>33</v>
      </c>
      <c r="C155" s="31">
        <v>43</v>
      </c>
      <c r="D155" s="35">
        <v>0.20275041142070122</v>
      </c>
      <c r="E155" s="33">
        <v>4.0650407E-2</v>
      </c>
      <c r="F155" s="35">
        <v>945.35</v>
      </c>
      <c r="G155" s="31">
        <v>1000</v>
      </c>
      <c r="H155" s="35">
        <f t="shared" si="15"/>
        <v>0.94535000000000002</v>
      </c>
      <c r="I155" s="31">
        <f t="shared" si="16"/>
        <v>-5.5055701002106418E-2</v>
      </c>
      <c r="J155" s="31">
        <f t="shared" si="17"/>
        <v>0.47804704403096493</v>
      </c>
      <c r="K155" s="31">
        <f t="shared" si="18"/>
        <v>-9.5934129643159921E-2</v>
      </c>
      <c r="L155" s="31">
        <f t="shared" si="19"/>
        <v>0.46178644402227126</v>
      </c>
      <c r="M155" s="31">
        <f t="shared" si="20"/>
        <v>-9.864670947598575E-3</v>
      </c>
      <c r="N155" s="35">
        <v>3.35</v>
      </c>
      <c r="O155" s="31">
        <f t="shared" si="21"/>
        <v>3.3500000000000001E-3</v>
      </c>
    </row>
    <row r="156" spans="1:15" x14ac:dyDescent="0.25">
      <c r="A156" s="31">
        <f t="shared" si="22"/>
        <v>92</v>
      </c>
      <c r="B156" s="31">
        <v>33</v>
      </c>
      <c r="C156" s="31">
        <v>63</v>
      </c>
      <c r="D156" s="35">
        <v>0.20270100080195647</v>
      </c>
      <c r="E156" s="33">
        <v>0.12195122</v>
      </c>
      <c r="F156" s="35">
        <v>945.35</v>
      </c>
      <c r="G156" s="31">
        <v>1000</v>
      </c>
      <c r="H156" s="35">
        <f t="shared" si="15"/>
        <v>0.94535000000000002</v>
      </c>
      <c r="I156" s="31">
        <f t="shared" si="16"/>
        <v>-9.250572712917704E-2</v>
      </c>
      <c r="J156" s="31">
        <f t="shared" si="17"/>
        <v>0.46314812057143717</v>
      </c>
      <c r="K156" s="31">
        <f t="shared" si="18"/>
        <v>-0.16329198724219954</v>
      </c>
      <c r="L156" s="31">
        <f t="shared" si="19"/>
        <v>0.43514427124202171</v>
      </c>
      <c r="M156" s="31">
        <f t="shared" si="20"/>
        <v>2.6928045401864442E-3</v>
      </c>
      <c r="N156" s="35">
        <v>12.7</v>
      </c>
      <c r="O156" s="31">
        <f t="shared" si="21"/>
        <v>1.2699999999999999E-2</v>
      </c>
    </row>
    <row r="157" spans="1:15" x14ac:dyDescent="0.25">
      <c r="A157" s="31">
        <f t="shared" si="22"/>
        <v>93</v>
      </c>
      <c r="B157" s="31">
        <v>34</v>
      </c>
      <c r="C157" s="31">
        <v>43</v>
      </c>
      <c r="D157" s="35">
        <v>0.20270100080195647</v>
      </c>
      <c r="E157" s="33">
        <v>3.6585366000000001E-2</v>
      </c>
      <c r="F157" s="35">
        <v>933.85</v>
      </c>
      <c r="G157" s="31">
        <v>1000</v>
      </c>
      <c r="H157" s="35">
        <f t="shared" si="15"/>
        <v>0.93385000000000007</v>
      </c>
      <c r="I157" s="31">
        <f t="shared" si="16"/>
        <v>-6.3871706919154822E-2</v>
      </c>
      <c r="J157" s="31">
        <f t="shared" si="17"/>
        <v>0.47453619043595746</v>
      </c>
      <c r="K157" s="31">
        <f t="shared" si="18"/>
        <v>-0.10264293834448543</v>
      </c>
      <c r="L157" s="31">
        <f t="shared" si="19"/>
        <v>0.45912318146134024</v>
      </c>
      <c r="M157" s="31">
        <f t="shared" si="20"/>
        <v>-1.5977560022721327E-2</v>
      </c>
      <c r="N157" s="35">
        <v>2.35</v>
      </c>
      <c r="O157" s="31">
        <f t="shared" si="21"/>
        <v>2.3500000000000001E-3</v>
      </c>
    </row>
    <row r="158" spans="1:15" x14ac:dyDescent="0.25">
      <c r="A158" s="31">
        <f t="shared" si="22"/>
        <v>93</v>
      </c>
      <c r="B158" s="31">
        <v>34</v>
      </c>
      <c r="C158" s="31">
        <v>63</v>
      </c>
      <c r="D158" s="35">
        <v>0.20341219189113305</v>
      </c>
      <c r="E158" s="33">
        <v>0.11788617899999999</v>
      </c>
      <c r="F158" s="35">
        <v>933.85</v>
      </c>
      <c r="G158" s="31">
        <v>1000</v>
      </c>
      <c r="H158" s="35">
        <f t="shared" si="15"/>
        <v>0.93385000000000007</v>
      </c>
      <c r="I158" s="31">
        <f t="shared" si="16"/>
        <v>-0.11140439018011056</v>
      </c>
      <c r="J158" s="31">
        <f t="shared" si="17"/>
        <v>0.45564783943682291</v>
      </c>
      <c r="K158" s="31">
        <f t="shared" si="18"/>
        <v>-0.18124506472377039</v>
      </c>
      <c r="L158" s="31">
        <f t="shared" si="19"/>
        <v>0.42808761188337302</v>
      </c>
      <c r="M158" s="31">
        <f t="shared" si="20"/>
        <v>-2.5808770252959135E-3</v>
      </c>
      <c r="N158" s="35">
        <v>9.9499999999999993</v>
      </c>
      <c r="O158" s="31">
        <f t="shared" si="21"/>
        <v>9.9499999999999988E-3</v>
      </c>
    </row>
    <row r="159" spans="1:15" x14ac:dyDescent="0.25">
      <c r="A159" s="31">
        <f t="shared" si="22"/>
        <v>94</v>
      </c>
      <c r="B159" s="31">
        <v>35</v>
      </c>
      <c r="C159" s="31">
        <v>43</v>
      </c>
      <c r="D159" s="35">
        <v>0.20341219189113305</v>
      </c>
      <c r="E159" s="33">
        <v>3.2520325000000003E-2</v>
      </c>
      <c r="F159" s="35">
        <v>931.35</v>
      </c>
      <c r="G159" s="31">
        <v>1000</v>
      </c>
      <c r="H159" s="35">
        <f t="shared" si="15"/>
        <v>0.93135000000000001</v>
      </c>
      <c r="I159" s="31">
        <f t="shared" si="16"/>
        <v>-6.2454693348117651E-2</v>
      </c>
      <c r="J159" s="31">
        <f t="shared" si="17"/>
        <v>0.47510037046753456</v>
      </c>
      <c r="K159" s="31">
        <f t="shared" si="18"/>
        <v>-9.9136812583361947E-2</v>
      </c>
      <c r="L159" s="31">
        <f t="shared" si="19"/>
        <v>0.46051482191314669</v>
      </c>
      <c r="M159" s="31">
        <f t="shared" si="20"/>
        <v>-1.8030091878208365E-2</v>
      </c>
      <c r="N159" s="35">
        <v>1.9</v>
      </c>
      <c r="O159" s="31">
        <f t="shared" si="21"/>
        <v>1.9E-3</v>
      </c>
    </row>
    <row r="160" spans="1:15" x14ac:dyDescent="0.25">
      <c r="A160" s="31">
        <f t="shared" si="22"/>
        <v>94</v>
      </c>
      <c r="B160" s="31">
        <v>35</v>
      </c>
      <c r="C160" s="31">
        <v>63</v>
      </c>
      <c r="D160" s="35">
        <v>0.20105752951888198</v>
      </c>
      <c r="E160" s="33">
        <v>0.113821138</v>
      </c>
      <c r="F160" s="35">
        <v>931.35</v>
      </c>
      <c r="G160" s="31">
        <v>1000</v>
      </c>
      <c r="H160" s="35">
        <f t="shared" si="15"/>
        <v>0.93135000000000001</v>
      </c>
      <c r="I160" s="31">
        <f t="shared" si="16"/>
        <v>-0.11547901977206061</v>
      </c>
      <c r="J160" s="31">
        <f t="shared" si="17"/>
        <v>0.45403272450624155</v>
      </c>
      <c r="K160" s="31">
        <f t="shared" si="18"/>
        <v>-0.1833105795309172</v>
      </c>
      <c r="L160" s="31">
        <f t="shared" si="19"/>
        <v>0.42727716689245276</v>
      </c>
      <c r="M160" s="31">
        <f t="shared" si="20"/>
        <v>-4.4137889235646988E-3</v>
      </c>
      <c r="N160" s="35">
        <v>8.6999999999999993</v>
      </c>
      <c r="O160" s="31">
        <f t="shared" si="21"/>
        <v>8.6999999999999994E-3</v>
      </c>
    </row>
    <row r="161" spans="1:15" x14ac:dyDescent="0.25">
      <c r="A161" s="31">
        <f t="shared" si="22"/>
        <v>95</v>
      </c>
      <c r="B161" s="31">
        <v>36</v>
      </c>
      <c r="C161" s="31">
        <v>43</v>
      </c>
      <c r="D161" s="35">
        <v>0.20105752951888198</v>
      </c>
      <c r="E161" s="33">
        <v>2.8455285E-2</v>
      </c>
      <c r="F161" s="35">
        <v>926.75</v>
      </c>
      <c r="G161" s="31">
        <v>1000</v>
      </c>
      <c r="H161" s="35">
        <f t="shared" si="15"/>
        <v>0.92674999999999996</v>
      </c>
      <c r="I161" s="31">
        <f t="shared" si="16"/>
        <v>-6.3341271611421862E-2</v>
      </c>
      <c r="J161" s="31">
        <f t="shared" si="17"/>
        <v>0.47474737586689747</v>
      </c>
      <c r="K161" s="31">
        <f t="shared" si="18"/>
        <v>-9.7257051788824517E-2</v>
      </c>
      <c r="L161" s="31">
        <f t="shared" si="19"/>
        <v>0.46126113097991361</v>
      </c>
      <c r="M161" s="31">
        <f t="shared" si="20"/>
        <v>-2.1289000395266378E-2</v>
      </c>
      <c r="N161" s="35">
        <v>1.35</v>
      </c>
      <c r="O161" s="31">
        <f t="shared" si="21"/>
        <v>1.3500000000000001E-3</v>
      </c>
    </row>
    <row r="162" spans="1:15" x14ac:dyDescent="0.25">
      <c r="A162" s="31">
        <f t="shared" si="22"/>
        <v>95</v>
      </c>
      <c r="B162" s="31">
        <v>36</v>
      </c>
      <c r="C162" s="31">
        <v>63</v>
      </c>
      <c r="D162" s="35">
        <v>0.20081753585457499</v>
      </c>
      <c r="E162" s="33">
        <v>0.109756098</v>
      </c>
      <c r="F162" s="35">
        <v>926.75</v>
      </c>
      <c r="G162" s="31">
        <v>1000</v>
      </c>
      <c r="H162" s="35">
        <f t="shared" si="15"/>
        <v>0.92674999999999996</v>
      </c>
      <c r="I162" s="31">
        <f t="shared" si="16"/>
        <v>-0.12184625723470573</v>
      </c>
      <c r="J162" s="31">
        <f t="shared" si="17"/>
        <v>0.45151038943856103</v>
      </c>
      <c r="K162" s="31">
        <f t="shared" si="18"/>
        <v>-0.18837601820879801</v>
      </c>
      <c r="L162" s="31">
        <f t="shared" si="19"/>
        <v>0.42529094892350683</v>
      </c>
      <c r="M162" s="31">
        <f t="shared" si="20"/>
        <v>-6.8536955113204234E-3</v>
      </c>
      <c r="N162" s="35">
        <v>7.45</v>
      </c>
      <c r="O162" s="31">
        <f t="shared" si="21"/>
        <v>7.45E-3</v>
      </c>
    </row>
    <row r="163" spans="1:15" x14ac:dyDescent="0.25">
      <c r="A163" s="31">
        <f t="shared" si="22"/>
        <v>96</v>
      </c>
      <c r="B163" s="31">
        <v>37</v>
      </c>
      <c r="C163" s="31">
        <v>43</v>
      </c>
      <c r="D163" s="35">
        <v>0.20081753585457499</v>
      </c>
      <c r="E163" s="33">
        <v>2.4390243999999998E-2</v>
      </c>
      <c r="F163" s="35">
        <v>912.25</v>
      </c>
      <c r="G163" s="31">
        <v>1000</v>
      </c>
      <c r="H163" s="35">
        <f t="shared" si="15"/>
        <v>0.91225000000000001</v>
      </c>
      <c r="I163" s="31">
        <f t="shared" si="16"/>
        <v>-7.1041504551532172E-2</v>
      </c>
      <c r="J163" s="31">
        <f t="shared" si="17"/>
        <v>0.47168236153171939</v>
      </c>
      <c r="K163" s="31">
        <f t="shared" si="18"/>
        <v>-0.10240393464186603</v>
      </c>
      <c r="L163" s="31">
        <f t="shared" si="19"/>
        <v>0.45921803035013031</v>
      </c>
      <c r="M163" s="31">
        <f t="shared" si="20"/>
        <v>-2.8925796042819307E-2</v>
      </c>
      <c r="N163" s="35">
        <v>0.85</v>
      </c>
      <c r="O163" s="31">
        <f t="shared" si="21"/>
        <v>8.4999999999999995E-4</v>
      </c>
    </row>
    <row r="164" spans="1:15" x14ac:dyDescent="0.25">
      <c r="A164" s="31">
        <f t="shared" si="22"/>
        <v>96</v>
      </c>
      <c r="B164" s="31">
        <v>37</v>
      </c>
      <c r="C164" s="31">
        <v>63</v>
      </c>
      <c r="D164" s="35">
        <v>0.20157402805821886</v>
      </c>
      <c r="E164" s="33">
        <v>0.105691057</v>
      </c>
      <c r="F164" s="35">
        <v>912.25</v>
      </c>
      <c r="G164" s="31">
        <v>1000</v>
      </c>
      <c r="H164" s="35">
        <f t="shared" si="15"/>
        <v>0.91225000000000001</v>
      </c>
      <c r="I164" s="31">
        <f t="shared" si="16"/>
        <v>-0.1446597929043637</v>
      </c>
      <c r="J164" s="31">
        <f t="shared" si="17"/>
        <v>0.44248974288504767</v>
      </c>
      <c r="K164" s="31">
        <f t="shared" si="18"/>
        <v>-0.21019183401465524</v>
      </c>
      <c r="L164" s="31">
        <f t="shared" si="19"/>
        <v>0.41675897635984216</v>
      </c>
      <c r="M164" s="31">
        <f t="shared" si="20"/>
        <v>-1.3097708412957432E-2</v>
      </c>
      <c r="N164" s="35">
        <v>5.5</v>
      </c>
      <c r="O164" s="31">
        <f t="shared" si="21"/>
        <v>5.4999999999999997E-3</v>
      </c>
    </row>
    <row r="165" spans="1:15" x14ac:dyDescent="0.25">
      <c r="A165" s="31">
        <f t="shared" si="22"/>
        <v>97</v>
      </c>
      <c r="B165" s="31">
        <v>38</v>
      </c>
      <c r="C165" s="31">
        <v>43</v>
      </c>
      <c r="D165" s="35">
        <v>0.20157402805821886</v>
      </c>
      <c r="E165" s="33">
        <v>2.0325203E-2</v>
      </c>
      <c r="F165" s="35">
        <v>915.85</v>
      </c>
      <c r="G165" s="31">
        <v>1000</v>
      </c>
      <c r="H165" s="35">
        <f t="shared" si="15"/>
        <v>0.91585000000000005</v>
      </c>
      <c r="I165" s="31">
        <f t="shared" si="16"/>
        <v>-6.1878542275220577E-2</v>
      </c>
      <c r="J165" s="31">
        <f t="shared" si="17"/>
        <v>0.47532977776481394</v>
      </c>
      <c r="K165" s="31">
        <f t="shared" si="18"/>
        <v>-9.0616243173558125E-2</v>
      </c>
      <c r="L165" s="31">
        <f t="shared" si="19"/>
        <v>0.46389876242380884</v>
      </c>
      <c r="M165" s="31">
        <f t="shared" si="20"/>
        <v>-2.8567985457903955E-2</v>
      </c>
      <c r="N165" s="35">
        <v>0.7</v>
      </c>
      <c r="O165" s="31">
        <f t="shared" si="21"/>
        <v>6.9999999999999999E-4</v>
      </c>
    </row>
    <row r="166" spans="1:15" x14ac:dyDescent="0.25">
      <c r="A166" s="31">
        <f t="shared" si="22"/>
        <v>97</v>
      </c>
      <c r="B166" s="31">
        <v>38</v>
      </c>
      <c r="C166" s="31">
        <v>63</v>
      </c>
      <c r="D166" s="35">
        <v>0.20086102239721476</v>
      </c>
      <c r="E166" s="33">
        <v>0.101626016</v>
      </c>
      <c r="F166" s="35">
        <v>915.85</v>
      </c>
      <c r="G166" s="31">
        <v>1000</v>
      </c>
      <c r="H166" s="35">
        <f t="shared" si="15"/>
        <v>0.91585000000000005</v>
      </c>
      <c r="I166" s="31">
        <f t="shared" si="16"/>
        <v>-0.13625748181474984</v>
      </c>
      <c r="J166" s="31">
        <f t="shared" si="17"/>
        <v>0.44580886746205589</v>
      </c>
      <c r="K166" s="31">
        <f t="shared" si="18"/>
        <v>-0.20028963695406754</v>
      </c>
      <c r="L166" s="31">
        <f t="shared" si="19"/>
        <v>0.42062703342806385</v>
      </c>
      <c r="M166" s="31">
        <f t="shared" si="20"/>
        <v>-1.2332982162939932E-2</v>
      </c>
      <c r="N166" s="35">
        <v>5.2</v>
      </c>
      <c r="O166" s="31">
        <f t="shared" si="21"/>
        <v>5.1999999999999998E-3</v>
      </c>
    </row>
    <row r="167" spans="1:15" x14ac:dyDescent="0.25">
      <c r="A167" s="31">
        <f t="shared" si="22"/>
        <v>98</v>
      </c>
      <c r="B167" s="31">
        <v>39</v>
      </c>
      <c r="C167" s="31">
        <v>43</v>
      </c>
      <c r="D167" s="35">
        <v>0.20086102239721476</v>
      </c>
      <c r="E167" s="33">
        <v>1.6260163000000001E-2</v>
      </c>
      <c r="F167" s="35">
        <v>920.8</v>
      </c>
      <c r="G167" s="31">
        <v>1000</v>
      </c>
      <c r="H167" s="35">
        <f t="shared" si="15"/>
        <v>0.92079999999999995</v>
      </c>
      <c r="I167" s="31">
        <f t="shared" si="16"/>
        <v>-5.2174252048628203E-2</v>
      </c>
      <c r="J167" s="31">
        <f t="shared" si="17"/>
        <v>0.47919492443576334</v>
      </c>
      <c r="K167" s="31">
        <f t="shared" si="18"/>
        <v>-7.778711445089731E-2</v>
      </c>
      <c r="L167" s="31">
        <f t="shared" si="19"/>
        <v>0.46899869828414731</v>
      </c>
      <c r="M167" s="31">
        <f t="shared" si="20"/>
        <v>-2.7756011863696473E-2</v>
      </c>
      <c r="N167" s="35">
        <v>0.6</v>
      </c>
      <c r="O167" s="31">
        <f t="shared" si="21"/>
        <v>5.9999999999999995E-4</v>
      </c>
    </row>
    <row r="168" spans="1:15" x14ac:dyDescent="0.25">
      <c r="A168" s="31">
        <f t="shared" si="22"/>
        <v>98</v>
      </c>
      <c r="B168" s="31">
        <v>39</v>
      </c>
      <c r="C168" s="31">
        <v>63</v>
      </c>
      <c r="D168" s="35">
        <v>0.20099329934918433</v>
      </c>
      <c r="E168" s="33">
        <v>9.7560975999999994E-2</v>
      </c>
      <c r="F168" s="35">
        <v>920.8</v>
      </c>
      <c r="G168" s="31">
        <v>1000</v>
      </c>
      <c r="H168" s="35">
        <f t="shared" si="15"/>
        <v>0.92079999999999995</v>
      </c>
      <c r="I168" s="31">
        <f t="shared" si="16"/>
        <v>-0.12516349214066927</v>
      </c>
      <c r="J168" s="31">
        <f t="shared" si="17"/>
        <v>0.45019705948066313</v>
      </c>
      <c r="K168" s="31">
        <f t="shared" si="18"/>
        <v>-0.18794325161375847</v>
      </c>
      <c r="L168" s="31">
        <f t="shared" si="19"/>
        <v>0.42546056847154096</v>
      </c>
      <c r="M168" s="31">
        <f t="shared" si="20"/>
        <v>-1.091911610174634E-2</v>
      </c>
      <c r="N168" s="35">
        <v>5.3</v>
      </c>
      <c r="O168" s="31">
        <f t="shared" si="21"/>
        <v>5.3E-3</v>
      </c>
    </row>
    <row r="169" spans="1:15" x14ac:dyDescent="0.25">
      <c r="A169" s="31">
        <f t="shared" si="22"/>
        <v>99</v>
      </c>
      <c r="B169" s="31">
        <v>40</v>
      </c>
      <c r="C169" s="31">
        <v>43</v>
      </c>
      <c r="D169" s="35">
        <v>0.20099329934918433</v>
      </c>
      <c r="E169" s="33">
        <v>1.2195121999999999E-2</v>
      </c>
      <c r="F169" s="35">
        <v>920.4</v>
      </c>
      <c r="G169" s="31">
        <v>1000</v>
      </c>
      <c r="H169" s="35">
        <f t="shared" si="15"/>
        <v>0.9204</v>
      </c>
      <c r="I169" s="31">
        <f t="shared" si="16"/>
        <v>-4.5438093577603117E-2</v>
      </c>
      <c r="J169" s="31">
        <f t="shared" si="17"/>
        <v>0.48187905902275052</v>
      </c>
      <c r="K169" s="31">
        <f t="shared" si="18"/>
        <v>-6.7634090399944002E-2</v>
      </c>
      <c r="L169" s="31">
        <f t="shared" si="19"/>
        <v>0.47303845865336447</v>
      </c>
      <c r="M169" s="31">
        <f t="shared" si="20"/>
        <v>-2.9516972728824864E-2</v>
      </c>
      <c r="N169" s="35">
        <v>0.4</v>
      </c>
      <c r="O169" s="31">
        <f t="shared" si="21"/>
        <v>4.0000000000000002E-4</v>
      </c>
    </row>
    <row r="170" spans="1:15" x14ac:dyDescent="0.25">
      <c r="A170" s="31">
        <f t="shared" si="22"/>
        <v>99</v>
      </c>
      <c r="B170" s="31">
        <v>40</v>
      </c>
      <c r="C170" s="31">
        <v>63</v>
      </c>
      <c r="D170" s="35">
        <v>0.19949472011820152</v>
      </c>
      <c r="E170" s="33">
        <v>9.3495935000000002E-2</v>
      </c>
      <c r="F170" s="35">
        <v>920.4</v>
      </c>
      <c r="G170" s="31">
        <v>1000</v>
      </c>
      <c r="H170" s="35">
        <f t="shared" si="15"/>
        <v>0.9204</v>
      </c>
      <c r="I170" s="31">
        <f t="shared" si="16"/>
        <v>-0.1242834167566281</v>
      </c>
      <c r="J170" s="31">
        <f t="shared" si="17"/>
        <v>0.45054543850325568</v>
      </c>
      <c r="K170" s="31">
        <f t="shared" si="18"/>
        <v>-0.1852831267907214</v>
      </c>
      <c r="L170" s="31">
        <f t="shared" si="19"/>
        <v>0.42650348588240961</v>
      </c>
      <c r="M170" s="31">
        <f t="shared" si="20"/>
        <v>-1.1821464284013095E-2</v>
      </c>
      <c r="N170" s="35">
        <v>5.05</v>
      </c>
      <c r="O170" s="31">
        <f t="shared" si="21"/>
        <v>5.0499999999999998E-3</v>
      </c>
    </row>
    <row r="171" spans="1:15" x14ac:dyDescent="0.25">
      <c r="A171" s="31">
        <f t="shared" si="22"/>
        <v>100</v>
      </c>
      <c r="B171" s="31">
        <v>41</v>
      </c>
      <c r="C171" s="31">
        <v>43</v>
      </c>
      <c r="D171" s="35">
        <v>0.19949472011820152</v>
      </c>
      <c r="E171" s="33">
        <v>8.1300810000000008E-3</v>
      </c>
      <c r="F171" s="35">
        <v>917.45</v>
      </c>
      <c r="G171" s="31">
        <v>1000</v>
      </c>
      <c r="H171" s="35">
        <f t="shared" si="15"/>
        <v>0.9174500000000001</v>
      </c>
      <c r="I171" s="31">
        <f t="shared" si="16"/>
        <v>-3.8867922566721322E-2</v>
      </c>
      <c r="J171" s="31">
        <f t="shared" si="17"/>
        <v>0.48449784565889942</v>
      </c>
      <c r="K171" s="31">
        <f t="shared" si="18"/>
        <v>-5.6855755374652449E-2</v>
      </c>
      <c r="L171" s="31">
        <f t="shared" si="19"/>
        <v>0.47733004968072357</v>
      </c>
      <c r="M171" s="31">
        <f t="shared" si="20"/>
        <v>-3.2827501180966223E-2</v>
      </c>
      <c r="N171" s="35">
        <v>0.25</v>
      </c>
      <c r="O171" s="31">
        <f t="shared" si="21"/>
        <v>2.5000000000000001E-4</v>
      </c>
    </row>
    <row r="172" spans="1:15" x14ac:dyDescent="0.25">
      <c r="A172" s="31">
        <f t="shared" si="22"/>
        <v>100</v>
      </c>
      <c r="B172" s="31">
        <v>41</v>
      </c>
      <c r="C172" s="31">
        <v>63</v>
      </c>
      <c r="D172" s="35">
        <v>0.19943431825215049</v>
      </c>
      <c r="E172" s="33">
        <v>8.9430893999999997E-2</v>
      </c>
      <c r="F172" s="35">
        <v>917.45</v>
      </c>
      <c r="G172" s="31">
        <v>1000</v>
      </c>
      <c r="H172" s="35">
        <f t="shared" si="15"/>
        <v>0.9174500000000001</v>
      </c>
      <c r="I172" s="31">
        <f t="shared" si="16"/>
        <v>-0.12652508313582037</v>
      </c>
      <c r="J172" s="31">
        <f t="shared" si="17"/>
        <v>0.44965814756123174</v>
      </c>
      <c r="K172" s="31">
        <f t="shared" si="18"/>
        <v>-0.18616591317483111</v>
      </c>
      <c r="L172" s="31">
        <f t="shared" si="19"/>
        <v>0.42615732699302694</v>
      </c>
      <c r="M172" s="31">
        <f t="shared" si="20"/>
        <v>-1.3618459512974856E-2</v>
      </c>
      <c r="N172" s="35">
        <v>4.3499999999999996</v>
      </c>
      <c r="O172" s="31">
        <f t="shared" si="21"/>
        <v>4.3499999999999997E-3</v>
      </c>
    </row>
    <row r="173" spans="1:15" x14ac:dyDescent="0.25">
      <c r="A173" s="31">
        <f t="shared" si="22"/>
        <v>101</v>
      </c>
      <c r="B173" s="31">
        <v>42</v>
      </c>
      <c r="C173" s="31">
        <v>43</v>
      </c>
      <c r="D173" s="35">
        <v>0.19943431825215049</v>
      </c>
      <c r="E173" s="33">
        <v>4.0650410000000001E-3</v>
      </c>
      <c r="F173" s="35">
        <v>916.1</v>
      </c>
      <c r="G173" s="31">
        <v>1000</v>
      </c>
      <c r="H173" s="35">
        <f t="shared" si="15"/>
        <v>0.91610000000000003</v>
      </c>
      <c r="I173" s="31">
        <f t="shared" si="16"/>
        <v>-2.798873741282705E-2</v>
      </c>
      <c r="J173" s="31">
        <f t="shared" si="17"/>
        <v>0.4888355669359099</v>
      </c>
      <c r="K173" s="31">
        <f t="shared" si="18"/>
        <v>-4.0704205669915533E-2</v>
      </c>
      <c r="L173" s="31">
        <f t="shared" si="19"/>
        <v>0.483765854368152</v>
      </c>
      <c r="M173" s="31">
        <f t="shared" si="20"/>
        <v>-3.5943591498164951E-2</v>
      </c>
      <c r="N173" s="35">
        <v>0.15</v>
      </c>
      <c r="O173" s="31">
        <f t="shared" si="21"/>
        <v>1.4999999999999999E-4</v>
      </c>
    </row>
    <row r="174" spans="1:15" x14ac:dyDescent="0.25">
      <c r="A174" s="31">
        <f t="shared" si="22"/>
        <v>101</v>
      </c>
      <c r="B174" s="31">
        <v>42</v>
      </c>
      <c r="C174" s="31">
        <v>63</v>
      </c>
      <c r="D174" s="35">
        <v>0.1994396226112537</v>
      </c>
      <c r="E174" s="33">
        <v>8.5365854000000005E-2</v>
      </c>
      <c r="F174" s="35">
        <v>916.1</v>
      </c>
      <c r="G174" s="31">
        <v>1000</v>
      </c>
      <c r="H174" s="35">
        <f t="shared" si="15"/>
        <v>0.91610000000000003</v>
      </c>
      <c r="I174" s="31">
        <f t="shared" si="16"/>
        <v>-0.1258883393271194</v>
      </c>
      <c r="J174" s="31">
        <f t="shared" si="17"/>
        <v>0.44991015655431743</v>
      </c>
      <c r="K174" s="31">
        <f t="shared" si="18"/>
        <v>-0.18415948252068454</v>
      </c>
      <c r="L174" s="31">
        <f t="shared" si="19"/>
        <v>0.42694417202638812</v>
      </c>
      <c r="M174" s="31">
        <f t="shared" si="20"/>
        <v>-1.47814776069779E-2</v>
      </c>
      <c r="N174" s="35">
        <v>4.2</v>
      </c>
      <c r="O174" s="31">
        <f t="shared" si="21"/>
        <v>4.2000000000000006E-3</v>
      </c>
    </row>
    <row r="175" spans="1:15" x14ac:dyDescent="0.25">
      <c r="A175" s="31">
        <f t="shared" si="22"/>
        <v>102</v>
      </c>
      <c r="B175" s="31">
        <v>43</v>
      </c>
      <c r="C175" s="31">
        <v>63</v>
      </c>
      <c r="D175" s="35">
        <v>0.19928312191953337</v>
      </c>
      <c r="E175" s="33">
        <v>8.1300813E-2</v>
      </c>
      <c r="F175" s="35">
        <v>921.35</v>
      </c>
      <c r="G175" s="31">
        <v>1000</v>
      </c>
      <c r="H175" s="35">
        <f t="shared" si="15"/>
        <v>0.92135</v>
      </c>
      <c r="I175" s="31">
        <f t="shared" si="16"/>
        <v>-0.11489401523190183</v>
      </c>
      <c r="J175" s="31">
        <f t="shared" si="17"/>
        <v>0.45426456441707647</v>
      </c>
      <c r="K175" s="31">
        <f t="shared" si="18"/>
        <v>-0.17171620450101838</v>
      </c>
      <c r="L175" s="31">
        <f t="shared" si="19"/>
        <v>0.43183032284830897</v>
      </c>
      <c r="M175" s="31">
        <f t="shared" si="20"/>
        <v>-1.3293666422635575E-2</v>
      </c>
      <c r="N175" s="35">
        <v>4.0999999999999996</v>
      </c>
      <c r="O175" s="31">
        <f t="shared" si="21"/>
        <v>4.0999999999999995E-3</v>
      </c>
    </row>
    <row r="176" spans="1:15" x14ac:dyDescent="0.25">
      <c r="A176" s="31">
        <f t="shared" si="22"/>
        <v>103</v>
      </c>
      <c r="B176" s="31">
        <v>44</v>
      </c>
      <c r="C176" s="31">
        <v>63</v>
      </c>
      <c r="D176" s="35">
        <v>0.19928312191953337</v>
      </c>
      <c r="E176" s="33">
        <v>7.7235771999999994E-2</v>
      </c>
      <c r="F176" s="35">
        <v>930.55</v>
      </c>
      <c r="G176" s="31">
        <v>1000</v>
      </c>
      <c r="H176" s="35">
        <f t="shared" si="15"/>
        <v>0.93054999999999999</v>
      </c>
      <c r="I176" s="31">
        <f t="shared" si="16"/>
        <v>-9.8241250970182117E-2</v>
      </c>
      <c r="J176" s="31">
        <f t="shared" si="17"/>
        <v>0.46087036366701206</v>
      </c>
      <c r="K176" s="31">
        <f t="shared" si="18"/>
        <v>-0.1536246701474839</v>
      </c>
      <c r="L176" s="31">
        <f t="shared" si="19"/>
        <v>0.43895284194158563</v>
      </c>
      <c r="M176" s="31">
        <f t="shared" si="20"/>
        <v>-1.008992503124756E-2</v>
      </c>
      <c r="N176" s="35">
        <v>4.45</v>
      </c>
      <c r="O176" s="31">
        <f t="shared" si="21"/>
        <v>4.45E-3</v>
      </c>
    </row>
    <row r="177" spans="1:15" x14ac:dyDescent="0.25">
      <c r="A177" s="31">
        <f t="shared" si="22"/>
        <v>104</v>
      </c>
      <c r="B177" s="31">
        <v>45</v>
      </c>
      <c r="C177" s="31">
        <v>63</v>
      </c>
      <c r="D177" s="35">
        <v>0.19974247446402546</v>
      </c>
      <c r="E177" s="33">
        <v>7.3170732000000002E-2</v>
      </c>
      <c r="F177" s="35">
        <v>940.85</v>
      </c>
      <c r="G177" s="31">
        <v>1000</v>
      </c>
      <c r="H177" s="35">
        <f t="shared" si="15"/>
        <v>0.94085000000000008</v>
      </c>
      <c r="I177" s="31">
        <f t="shared" si="16"/>
        <v>-8.0593896409995577E-2</v>
      </c>
      <c r="J177" s="31">
        <f t="shared" si="17"/>
        <v>0.46788246018763424</v>
      </c>
      <c r="K177" s="31">
        <f t="shared" si="18"/>
        <v>-0.13462441371132064</v>
      </c>
      <c r="L177" s="31">
        <f t="shared" si="19"/>
        <v>0.44645441898717947</v>
      </c>
      <c r="M177" s="31">
        <f t="shared" si="20"/>
        <v>-6.2472063196437611E-3</v>
      </c>
      <c r="N177" s="35">
        <v>4.3499999999999996</v>
      </c>
      <c r="O177" s="31">
        <f t="shared" si="21"/>
        <v>4.3499999999999997E-3</v>
      </c>
    </row>
    <row r="178" spans="1:15" x14ac:dyDescent="0.25">
      <c r="A178" s="31">
        <f t="shared" si="22"/>
        <v>105</v>
      </c>
      <c r="B178" s="31">
        <v>46</v>
      </c>
      <c r="C178" s="31">
        <v>63</v>
      </c>
      <c r="D178" s="35">
        <v>0.19693554722968529</v>
      </c>
      <c r="E178" s="33">
        <v>6.9105690999999997E-2</v>
      </c>
      <c r="F178" s="35">
        <v>947.65</v>
      </c>
      <c r="G178" s="31">
        <v>1000</v>
      </c>
      <c r="H178" s="35">
        <f t="shared" si="15"/>
        <v>0.94764999999999999</v>
      </c>
      <c r="I178" s="31">
        <f t="shared" si="16"/>
        <v>-6.9986183639530783E-2</v>
      </c>
      <c r="J178" s="31">
        <f t="shared" si="17"/>
        <v>0.47210232826478987</v>
      </c>
      <c r="K178" s="31">
        <f t="shared" si="18"/>
        <v>-0.1217565241070481</v>
      </c>
      <c r="L178" s="31">
        <f t="shared" si="19"/>
        <v>0.45154592321503473</v>
      </c>
      <c r="M178" s="31">
        <f t="shared" si="20"/>
        <v>-4.1581518349065871E-3</v>
      </c>
      <c r="N178" s="35">
        <v>4.2</v>
      </c>
      <c r="O178" s="31">
        <f t="shared" si="21"/>
        <v>4.2000000000000006E-3</v>
      </c>
    </row>
    <row r="179" spans="1:15" x14ac:dyDescent="0.25">
      <c r="A179" s="31">
        <f t="shared" si="22"/>
        <v>106</v>
      </c>
      <c r="B179" s="31">
        <v>47</v>
      </c>
      <c r="C179" s="31">
        <v>63</v>
      </c>
      <c r="D179" s="35">
        <v>0.19636465041924464</v>
      </c>
      <c r="E179" s="33">
        <v>6.5040650000000005E-2</v>
      </c>
      <c r="F179" s="35">
        <v>954.4</v>
      </c>
      <c r="G179" s="31">
        <v>1000</v>
      </c>
      <c r="H179" s="35">
        <f t="shared" si="15"/>
        <v>0.95440000000000003</v>
      </c>
      <c r="I179" s="31">
        <f t="shared" si="16"/>
        <v>-5.8987702300325635E-2</v>
      </c>
      <c r="J179" s="31">
        <f t="shared" si="17"/>
        <v>0.47648095159923509</v>
      </c>
      <c r="K179" s="31">
        <f t="shared" si="18"/>
        <v>-0.10906671349428211</v>
      </c>
      <c r="L179" s="31">
        <f t="shared" si="19"/>
        <v>0.45657478806731883</v>
      </c>
      <c r="M179" s="31">
        <f t="shared" si="20"/>
        <v>-1.821367861008838E-3</v>
      </c>
      <c r="N179" s="35">
        <v>3.95</v>
      </c>
      <c r="O179" s="31">
        <f t="shared" si="21"/>
        <v>3.9500000000000004E-3</v>
      </c>
    </row>
    <row r="180" spans="1:15" x14ac:dyDescent="0.25">
      <c r="A180" s="31">
        <f t="shared" si="22"/>
        <v>107</v>
      </c>
      <c r="B180" s="31">
        <v>48</v>
      </c>
      <c r="C180" s="31">
        <v>63</v>
      </c>
      <c r="D180" s="35">
        <v>0.19611138420454585</v>
      </c>
      <c r="E180" s="33">
        <v>6.097561E-2</v>
      </c>
      <c r="F180" s="35">
        <v>971.35</v>
      </c>
      <c r="G180" s="31">
        <v>1000</v>
      </c>
      <c r="H180" s="35">
        <f t="shared" si="15"/>
        <v>0.97135000000000005</v>
      </c>
      <c r="I180" s="31">
        <f t="shared" si="16"/>
        <v>-3.5124908732107343E-2</v>
      </c>
      <c r="J180" s="31">
        <f t="shared" si="17"/>
        <v>0.48599006968417341</v>
      </c>
      <c r="K180" s="31">
        <f t="shared" si="18"/>
        <v>-8.3551163433647047E-2</v>
      </c>
      <c r="L180" s="31">
        <f t="shared" si="19"/>
        <v>0.46670664851564947</v>
      </c>
      <c r="M180" s="31">
        <f t="shared" si="20"/>
        <v>5.359805672072393E-3</v>
      </c>
      <c r="N180" s="35">
        <v>6.45</v>
      </c>
      <c r="O180" s="31">
        <f t="shared" si="21"/>
        <v>6.45E-3</v>
      </c>
    </row>
    <row r="181" spans="1:15" x14ac:dyDescent="0.25">
      <c r="A181" s="31">
        <f t="shared" si="22"/>
        <v>108</v>
      </c>
      <c r="B181" s="31">
        <v>49</v>
      </c>
      <c r="C181" s="31">
        <v>63</v>
      </c>
      <c r="D181" s="35">
        <v>0.19675328010617277</v>
      </c>
      <c r="E181" s="33">
        <v>5.6910569000000001E-2</v>
      </c>
      <c r="F181" s="35">
        <v>984.35</v>
      </c>
      <c r="G181" s="31">
        <v>1000</v>
      </c>
      <c r="H181" s="35">
        <f t="shared" si="15"/>
        <v>0.98435000000000006</v>
      </c>
      <c r="I181" s="31">
        <f t="shared" si="16"/>
        <v>-1.7789741668016619E-2</v>
      </c>
      <c r="J181" s="31">
        <f t="shared" si="17"/>
        <v>0.49290329421473578</v>
      </c>
      <c r="K181" s="31">
        <f t="shared" si="18"/>
        <v>-6.4727078559964707E-2</v>
      </c>
      <c r="L181" s="31">
        <f t="shared" si="19"/>
        <v>0.47419565122614565</v>
      </c>
      <c r="M181" s="31">
        <f t="shared" si="20"/>
        <v>1.0993706434129558E-2</v>
      </c>
      <c r="N181" s="35">
        <v>10.95</v>
      </c>
      <c r="O181" s="31">
        <f t="shared" si="21"/>
        <v>1.095E-2</v>
      </c>
    </row>
    <row r="182" spans="1:15" x14ac:dyDescent="0.25">
      <c r="A182" s="31">
        <f t="shared" si="22"/>
        <v>109</v>
      </c>
      <c r="B182" s="31">
        <v>50</v>
      </c>
      <c r="C182" s="31">
        <v>63</v>
      </c>
      <c r="D182" s="35">
        <v>0.19665042143764011</v>
      </c>
      <c r="E182" s="33">
        <v>5.2845528000000003E-2</v>
      </c>
      <c r="F182" s="35">
        <v>982.65</v>
      </c>
      <c r="G182" s="31">
        <v>1000</v>
      </c>
      <c r="H182" s="35">
        <f t="shared" si="15"/>
        <v>0.98265000000000002</v>
      </c>
      <c r="I182" s="31">
        <f t="shared" si="16"/>
        <v>-1.9265435764923927E-2</v>
      </c>
      <c r="J182" s="31">
        <f t="shared" si="17"/>
        <v>0.4923146785361171</v>
      </c>
      <c r="K182" s="31">
        <f t="shared" si="18"/>
        <v>-6.4471739867879269E-2</v>
      </c>
      <c r="L182" s="31">
        <f t="shared" si="19"/>
        <v>0.47429730430113642</v>
      </c>
      <c r="M182" s="31">
        <f t="shared" si="20"/>
        <v>9.4757145623790562E-3</v>
      </c>
      <c r="N182" s="35">
        <v>10.3</v>
      </c>
      <c r="O182" s="31">
        <f t="shared" si="21"/>
        <v>1.03E-2</v>
      </c>
    </row>
    <row r="183" spans="1:15" x14ac:dyDescent="0.25">
      <c r="A183" s="31">
        <f t="shared" si="22"/>
        <v>110</v>
      </c>
      <c r="B183" s="31">
        <v>51</v>
      </c>
      <c r="C183" s="31">
        <v>63</v>
      </c>
      <c r="D183" s="35">
        <v>0.1965580742657978</v>
      </c>
      <c r="E183" s="33">
        <v>4.8780487999999997E-2</v>
      </c>
      <c r="F183" s="35">
        <v>997.15</v>
      </c>
      <c r="G183" s="31">
        <v>1000</v>
      </c>
      <c r="H183" s="35">
        <f t="shared" si="15"/>
        <v>0.99714999999999998</v>
      </c>
      <c r="I183" s="31">
        <f t="shared" si="16"/>
        <v>-2.1481434986072214E-3</v>
      </c>
      <c r="J183" s="31">
        <f t="shared" si="17"/>
        <v>0.49914301539313166</v>
      </c>
      <c r="K183" s="31">
        <f t="shared" si="18"/>
        <v>-4.5560559792442203E-2</v>
      </c>
      <c r="L183" s="31">
        <f t="shared" si="19"/>
        <v>0.48183025261715146</v>
      </c>
      <c r="M183" s="31">
        <f t="shared" si="20"/>
        <v>1.5890205182109762E-2</v>
      </c>
      <c r="N183" s="35">
        <v>14.4</v>
      </c>
      <c r="O183" s="31">
        <f t="shared" si="21"/>
        <v>1.44E-2</v>
      </c>
    </row>
    <row r="184" spans="1:15" x14ac:dyDescent="0.25">
      <c r="A184" s="31">
        <f t="shared" si="22"/>
        <v>111</v>
      </c>
      <c r="B184" s="31">
        <v>52</v>
      </c>
      <c r="C184" s="31">
        <v>63</v>
      </c>
      <c r="D184" s="35">
        <v>0.19684406650593242</v>
      </c>
      <c r="E184" s="33">
        <v>4.4715446999999998E-2</v>
      </c>
      <c r="F184" s="35">
        <v>1002.5</v>
      </c>
      <c r="G184" s="31">
        <v>1000</v>
      </c>
      <c r="H184" s="35">
        <f t="shared" si="15"/>
        <v>1.0024999999999999</v>
      </c>
      <c r="I184" s="31">
        <f t="shared" si="16"/>
        <v>3.6129138659316729E-3</v>
      </c>
      <c r="J184" s="31">
        <f t="shared" si="17"/>
        <v>0.50144134096089554</v>
      </c>
      <c r="K184" s="31">
        <f t="shared" si="18"/>
        <v>-3.8011786149203718E-2</v>
      </c>
      <c r="L184" s="31">
        <f t="shared" si="19"/>
        <v>0.48483914241618564</v>
      </c>
      <c r="M184" s="31">
        <f t="shared" si="20"/>
        <v>1.7855801897112111E-2</v>
      </c>
      <c r="N184" s="35">
        <v>16.45</v>
      </c>
      <c r="O184" s="31">
        <f t="shared" si="21"/>
        <v>1.6449999999999999E-2</v>
      </c>
    </row>
    <row r="185" spans="1:15" x14ac:dyDescent="0.25">
      <c r="A185" s="31">
        <f t="shared" si="22"/>
        <v>112</v>
      </c>
      <c r="B185" s="31">
        <v>53</v>
      </c>
      <c r="C185" s="31">
        <v>63</v>
      </c>
      <c r="D185" s="35">
        <v>0.19677576197157526</v>
      </c>
      <c r="E185" s="33">
        <v>4.0650407E-2</v>
      </c>
      <c r="F185" s="35">
        <v>1007.95</v>
      </c>
      <c r="G185" s="31">
        <v>1000</v>
      </c>
      <c r="H185" s="35">
        <f t="shared" si="15"/>
        <v>1.0079500000000001</v>
      </c>
      <c r="I185" s="31">
        <f t="shared" si="16"/>
        <v>8.9198618105931458E-3</v>
      </c>
      <c r="J185" s="31">
        <f t="shared" si="17"/>
        <v>0.50355846282397043</v>
      </c>
      <c r="K185" s="31">
        <f t="shared" si="18"/>
        <v>-3.0753961229662705E-2</v>
      </c>
      <c r="L185" s="31">
        <f t="shared" si="19"/>
        <v>0.48773287832595114</v>
      </c>
      <c r="M185" s="31">
        <f t="shared" si="20"/>
        <v>1.9828874277469932E-2</v>
      </c>
      <c r="N185" s="35">
        <v>20.6</v>
      </c>
      <c r="O185" s="31">
        <f t="shared" si="21"/>
        <v>2.06E-2</v>
      </c>
    </row>
    <row r="186" spans="1:15" x14ac:dyDescent="0.25">
      <c r="A186" s="31">
        <f t="shared" si="22"/>
        <v>113</v>
      </c>
      <c r="B186" s="31">
        <v>54</v>
      </c>
      <c r="C186" s="31">
        <v>63</v>
      </c>
      <c r="D186" s="35">
        <v>0.19687607373406857</v>
      </c>
      <c r="E186" s="33">
        <v>3.6585366000000001E-2</v>
      </c>
      <c r="F186" s="35">
        <v>1014.2</v>
      </c>
      <c r="G186" s="31">
        <v>1000</v>
      </c>
      <c r="H186" s="35">
        <f t="shared" si="15"/>
        <v>1.0142</v>
      </c>
      <c r="I186" s="31">
        <f t="shared" si="16"/>
        <v>1.4387686275598848E-2</v>
      </c>
      <c r="J186" s="31">
        <f t="shared" si="17"/>
        <v>0.50573965834831469</v>
      </c>
      <c r="K186" s="31">
        <f t="shared" si="18"/>
        <v>-2.3269393791370177E-2</v>
      </c>
      <c r="L186" s="31">
        <f t="shared" si="19"/>
        <v>0.49071769265847748</v>
      </c>
      <c r="M186" s="31">
        <f t="shared" si="20"/>
        <v>2.2203468838383256E-2</v>
      </c>
      <c r="N186" s="35">
        <v>22.4</v>
      </c>
      <c r="O186" s="31">
        <f t="shared" si="21"/>
        <v>2.24E-2</v>
      </c>
    </row>
    <row r="187" spans="1:15" x14ac:dyDescent="0.25">
      <c r="A187" s="31">
        <f t="shared" si="22"/>
        <v>114</v>
      </c>
      <c r="B187" s="31">
        <v>55</v>
      </c>
      <c r="C187" s="31">
        <v>63</v>
      </c>
      <c r="D187" s="35">
        <v>0.19700406620480004</v>
      </c>
      <c r="E187" s="33">
        <v>3.2520325000000003E-2</v>
      </c>
      <c r="F187" s="35">
        <v>1015.55</v>
      </c>
      <c r="G187" s="31">
        <v>1000</v>
      </c>
      <c r="H187" s="35">
        <f t="shared" si="15"/>
        <v>1.01555</v>
      </c>
      <c r="I187" s="31">
        <f t="shared" si="16"/>
        <v>1.4702316381860063E-2</v>
      </c>
      <c r="J187" s="31">
        <f t="shared" si="17"/>
        <v>0.50586516432333184</v>
      </c>
      <c r="K187" s="31">
        <f t="shared" si="18"/>
        <v>-2.082420038769571E-2</v>
      </c>
      <c r="L187" s="31">
        <f t="shared" si="19"/>
        <v>0.49169294640272582</v>
      </c>
      <c r="M187" s="31">
        <f t="shared" si="20"/>
        <v>2.2038421225833826E-2</v>
      </c>
      <c r="N187" s="35">
        <v>21.1</v>
      </c>
      <c r="O187" s="31">
        <f t="shared" si="21"/>
        <v>2.1100000000000001E-2</v>
      </c>
    </row>
    <row r="188" spans="1:15" x14ac:dyDescent="0.25">
      <c r="A188" s="31">
        <f t="shared" si="22"/>
        <v>115</v>
      </c>
      <c r="B188" s="31">
        <v>56</v>
      </c>
      <c r="C188" s="31">
        <v>63</v>
      </c>
      <c r="D188" s="35">
        <v>0.19678383429997584</v>
      </c>
      <c r="E188" s="33">
        <v>2.8455285E-2</v>
      </c>
      <c r="F188" s="35">
        <v>996.05</v>
      </c>
      <c r="G188" s="31">
        <v>1000</v>
      </c>
      <c r="H188" s="35">
        <f t="shared" si="15"/>
        <v>0.99604999999999999</v>
      </c>
      <c r="I188" s="31">
        <f t="shared" si="16"/>
        <v>-2.9204374940188754E-3</v>
      </c>
      <c r="J188" s="31">
        <f t="shared" si="17"/>
        <v>0.49883491566252519</v>
      </c>
      <c r="K188" s="31">
        <f t="shared" si="18"/>
        <v>-3.6115301086320314E-2</v>
      </c>
      <c r="L188" s="31">
        <f t="shared" si="19"/>
        <v>0.48559521089230617</v>
      </c>
      <c r="M188" s="31">
        <f t="shared" si="20"/>
        <v>1.1269306853352035E-2</v>
      </c>
      <c r="N188" s="35">
        <v>12</v>
      </c>
      <c r="O188" s="31">
        <f t="shared" si="21"/>
        <v>1.2E-2</v>
      </c>
    </row>
    <row r="189" spans="1:15" x14ac:dyDescent="0.25">
      <c r="A189" s="31">
        <f t="shared" si="22"/>
        <v>116</v>
      </c>
      <c r="B189" s="31">
        <v>57</v>
      </c>
      <c r="C189" s="31">
        <v>63</v>
      </c>
      <c r="D189" s="35">
        <v>0.19875924405177595</v>
      </c>
      <c r="E189" s="33">
        <v>2.4390243999999998E-2</v>
      </c>
      <c r="F189" s="35">
        <v>1019.25</v>
      </c>
      <c r="G189" s="31">
        <v>1000</v>
      </c>
      <c r="H189" s="35">
        <f t="shared" si="15"/>
        <v>1.01925</v>
      </c>
      <c r="I189" s="31">
        <f t="shared" si="16"/>
        <v>1.5360367020297824E-2</v>
      </c>
      <c r="J189" s="31">
        <f t="shared" si="17"/>
        <v>0.50612765888506661</v>
      </c>
      <c r="K189" s="31">
        <f t="shared" si="18"/>
        <v>-1.568061189548553E-2</v>
      </c>
      <c r="L189" s="31">
        <f t="shared" si="19"/>
        <v>0.4937445972814361</v>
      </c>
      <c r="M189" s="31">
        <f t="shared" si="20"/>
        <v>2.2126019037167988E-2</v>
      </c>
      <c r="N189" s="35">
        <v>23.65</v>
      </c>
      <c r="O189" s="31">
        <f t="shared" si="21"/>
        <v>2.3649999999999997E-2</v>
      </c>
    </row>
    <row r="190" spans="1:15" x14ac:dyDescent="0.25">
      <c r="A190" s="31">
        <f t="shared" si="22"/>
        <v>117</v>
      </c>
      <c r="B190" s="31">
        <v>58</v>
      </c>
      <c r="C190" s="31">
        <v>63</v>
      </c>
      <c r="D190" s="35">
        <v>0.20120429993969477</v>
      </c>
      <c r="E190" s="33">
        <v>2.0325203E-2</v>
      </c>
      <c r="F190" s="35">
        <v>1031.95</v>
      </c>
      <c r="G190" s="31">
        <v>1000</v>
      </c>
      <c r="H190" s="35">
        <f t="shared" si="15"/>
        <v>1.0319500000000001</v>
      </c>
      <c r="I190" s="31">
        <f t="shared" si="16"/>
        <v>2.2576061854039917E-2</v>
      </c>
      <c r="J190" s="31">
        <f t="shared" si="17"/>
        <v>0.50900578058314372</v>
      </c>
      <c r="K190" s="31">
        <f t="shared" si="18"/>
        <v>-6.1089282055740018E-3</v>
      </c>
      <c r="L190" s="31">
        <f t="shared" si="19"/>
        <v>0.49756290540919285</v>
      </c>
      <c r="M190" s="31">
        <f t="shared" si="20"/>
        <v>2.7705609863582337E-2</v>
      </c>
      <c r="N190" s="35">
        <v>28.55</v>
      </c>
      <c r="O190" s="31">
        <f t="shared" si="21"/>
        <v>2.8549999999999999E-2</v>
      </c>
    </row>
    <row r="191" spans="1:15" x14ac:dyDescent="0.25">
      <c r="A191" s="31">
        <f t="shared" si="22"/>
        <v>118</v>
      </c>
      <c r="B191" s="31">
        <v>59</v>
      </c>
      <c r="C191" s="31">
        <v>63</v>
      </c>
      <c r="D191" s="35">
        <v>0.2017553285187686</v>
      </c>
      <c r="E191" s="33">
        <v>1.6260163000000001E-2</v>
      </c>
      <c r="F191" s="35">
        <v>1012.5</v>
      </c>
      <c r="G191" s="31">
        <v>1000</v>
      </c>
      <c r="H191" s="35">
        <f t="shared" si="15"/>
        <v>1.0125</v>
      </c>
      <c r="I191" s="31">
        <f t="shared" si="16"/>
        <v>8.0605624234938722E-3</v>
      </c>
      <c r="J191" s="31">
        <f t="shared" si="17"/>
        <v>0.50321566433279463</v>
      </c>
      <c r="K191" s="31">
        <f t="shared" si="18"/>
        <v>-1.7666337731662745E-2</v>
      </c>
      <c r="L191" s="31">
        <f t="shared" si="19"/>
        <v>0.49295251752684155</v>
      </c>
      <c r="M191" s="31">
        <f t="shared" si="20"/>
        <v>1.6553342610112987E-2</v>
      </c>
      <c r="N191" s="35">
        <v>16.7</v>
      </c>
      <c r="O191" s="31">
        <f t="shared" si="21"/>
        <v>1.67E-2</v>
      </c>
    </row>
    <row r="192" spans="1:15" x14ac:dyDescent="0.25">
      <c r="A192" s="31">
        <f t="shared" si="22"/>
        <v>119</v>
      </c>
      <c r="B192" s="31">
        <v>60</v>
      </c>
      <c r="C192" s="31">
        <v>63</v>
      </c>
      <c r="D192" s="35">
        <v>0.20325158692127301</v>
      </c>
      <c r="E192" s="33">
        <v>1.2195121999999999E-2</v>
      </c>
      <c r="F192" s="35">
        <v>1004.45</v>
      </c>
      <c r="G192" s="31">
        <v>1000</v>
      </c>
      <c r="H192" s="35">
        <f t="shared" si="15"/>
        <v>1.0044500000000001</v>
      </c>
      <c r="I192" s="31">
        <f t="shared" si="16"/>
        <v>2.5492915458057803E-3</v>
      </c>
      <c r="J192" s="31">
        <f t="shared" si="17"/>
        <v>0.50101701908110963</v>
      </c>
      <c r="K192" s="31">
        <f t="shared" si="18"/>
        <v>-1.9896091419935483E-2</v>
      </c>
      <c r="L192" s="31">
        <f t="shared" si="19"/>
        <v>0.49206313156209669</v>
      </c>
      <c r="M192" s="31">
        <f t="shared" si="20"/>
        <v>1.1183413253923913E-2</v>
      </c>
      <c r="N192" s="35">
        <v>9.6</v>
      </c>
      <c r="O192" s="31">
        <f t="shared" si="21"/>
        <v>9.5999999999999992E-3</v>
      </c>
    </row>
    <row r="193" spans="1:15" x14ac:dyDescent="0.25">
      <c r="A193" s="31">
        <f t="shared" si="22"/>
        <v>120</v>
      </c>
      <c r="B193" s="31">
        <v>61</v>
      </c>
      <c r="C193" s="31">
        <v>63</v>
      </c>
      <c r="D193" s="35">
        <v>0.2034210657523062</v>
      </c>
      <c r="E193" s="33">
        <v>8.1300810000000008E-3</v>
      </c>
      <c r="F193" s="35">
        <v>978.95</v>
      </c>
      <c r="G193" s="31">
        <v>1000</v>
      </c>
      <c r="H193" s="35">
        <f t="shared" si="15"/>
        <v>0.9789500000000001</v>
      </c>
      <c r="I193" s="31">
        <f t="shared" si="16"/>
        <v>-9.3555150033383435E-3</v>
      </c>
      <c r="J193" s="31">
        <f t="shared" si="17"/>
        <v>0.496267743955014</v>
      </c>
      <c r="K193" s="31">
        <f t="shared" si="18"/>
        <v>-2.7697374468068102E-2</v>
      </c>
      <c r="L193" s="31">
        <f t="shared" si="19"/>
        <v>0.48895175888629805</v>
      </c>
      <c r="M193" s="31">
        <f t="shared" si="20"/>
        <v>-3.1304509415370219E-3</v>
      </c>
      <c r="N193" s="35">
        <v>2.0499999999999998</v>
      </c>
      <c r="O193" s="31">
        <f t="shared" si="21"/>
        <v>2.0499999999999997E-3</v>
      </c>
    </row>
    <row r="194" spans="1:15" x14ac:dyDescent="0.25">
      <c r="A194" s="31">
        <f t="shared" si="22"/>
        <v>121</v>
      </c>
      <c r="B194" s="31">
        <v>62</v>
      </c>
      <c r="C194" s="31">
        <v>63</v>
      </c>
      <c r="D194" s="35">
        <v>0.20648301554024687</v>
      </c>
      <c r="E194" s="33">
        <v>4.0650410000000001E-3</v>
      </c>
      <c r="F194" s="35">
        <v>965.85</v>
      </c>
      <c r="G194" s="31">
        <v>1000</v>
      </c>
      <c r="H194" s="35">
        <f t="shared" si="15"/>
        <v>0.96584999999999999</v>
      </c>
      <c r="I194" s="31">
        <f t="shared" si="16"/>
        <v>-1.070231386927456E-2</v>
      </c>
      <c r="J194" s="31">
        <f t="shared" si="17"/>
        <v>0.49573047600444836</v>
      </c>
      <c r="K194" s="31">
        <f t="shared" si="18"/>
        <v>-2.3867190670519907E-2</v>
      </c>
      <c r="L194" s="31">
        <f t="shared" si="19"/>
        <v>0.49047927243801009</v>
      </c>
      <c r="M194" s="31">
        <f t="shared" si="20"/>
        <v>-1.167799218911364E-2</v>
      </c>
      <c r="N194" s="35">
        <v>0.55000000000000004</v>
      </c>
      <c r="O194" s="31">
        <f t="shared" si="21"/>
        <v>5.5000000000000003E-4</v>
      </c>
    </row>
    <row r="195" spans="1:15" x14ac:dyDescent="0.25">
      <c r="A195" s="31">
        <f>$A$194+B195</f>
        <v>122</v>
      </c>
      <c r="B195" s="31">
        <v>1</v>
      </c>
      <c r="C195" s="31">
        <v>19</v>
      </c>
      <c r="D195" s="35">
        <v>0.2069452232862096</v>
      </c>
      <c r="E195" s="33">
        <v>7.3170732000000002E-2</v>
      </c>
      <c r="F195" s="35">
        <v>960.6</v>
      </c>
      <c r="G195" s="31">
        <v>1160</v>
      </c>
      <c r="H195" s="35">
        <f t="shared" ref="H195:H258" si="23">F195/G195</f>
        <v>0.82810344827586213</v>
      </c>
      <c r="I195" s="31">
        <f t="shared" ref="I195:I258" si="24">(LN(H195)+(D195^2/2)*E195)/D195*(E195^0.5)</f>
        <v>-0.24449607059199746</v>
      </c>
      <c r="J195" s="31">
        <f t="shared" ref="J195:J258" si="25">NORMSDIST(I195)</f>
        <v>0.40342332243075529</v>
      </c>
      <c r="K195" s="31">
        <f t="shared" ref="K195:K258" si="26">I195-(D195*E195^0.5)</f>
        <v>-0.30047493786694923</v>
      </c>
      <c r="L195" s="31">
        <f t="shared" ref="L195:L258" si="27">NORMSDIST(K195)</f>
        <v>0.38190745520590547</v>
      </c>
      <c r="M195" s="31">
        <f t="shared" ref="M195:M258" si="28">(H195*J195)-L195</f>
        <v>-4.7831210786092038E-2</v>
      </c>
      <c r="N195" s="35">
        <v>0.95</v>
      </c>
      <c r="O195" s="31">
        <f t="shared" ref="O195:O258" si="29">N195/G195</f>
        <v>8.1896551724137923E-4</v>
      </c>
    </row>
    <row r="196" spans="1:15" x14ac:dyDescent="0.25">
      <c r="A196" s="31">
        <f t="shared" ref="A196:A259" si="30">$A$194+B196</f>
        <v>123</v>
      </c>
      <c r="B196" s="31">
        <v>2</v>
      </c>
      <c r="C196" s="31">
        <v>19</v>
      </c>
      <c r="D196" s="35">
        <v>0.21280357768170505</v>
      </c>
      <c r="E196" s="33">
        <v>6.9105690999999997E-2</v>
      </c>
      <c r="F196" s="35">
        <v>971.3</v>
      </c>
      <c r="G196" s="31">
        <v>1160</v>
      </c>
      <c r="H196" s="35">
        <f t="shared" si="23"/>
        <v>0.83732758620689651</v>
      </c>
      <c r="I196" s="31">
        <f t="shared" si="24"/>
        <v>-0.21738489524015286</v>
      </c>
      <c r="J196" s="31">
        <f t="shared" si="25"/>
        <v>0.41395420080483619</v>
      </c>
      <c r="K196" s="31">
        <f t="shared" si="26"/>
        <v>-0.27332661741405095</v>
      </c>
      <c r="L196" s="31">
        <f t="shared" si="27"/>
        <v>0.39230107815218507</v>
      </c>
      <c r="M196" s="31">
        <f t="shared" si="28"/>
        <v>-4.5685806392066652E-2</v>
      </c>
      <c r="N196" s="35">
        <v>1</v>
      </c>
      <c r="O196" s="31">
        <f t="shared" si="29"/>
        <v>8.6206896551724137E-4</v>
      </c>
    </row>
    <row r="197" spans="1:15" x14ac:dyDescent="0.25">
      <c r="A197" s="31">
        <f t="shared" si="30"/>
        <v>124</v>
      </c>
      <c r="B197" s="31">
        <v>3</v>
      </c>
      <c r="C197" s="31">
        <v>19</v>
      </c>
      <c r="D197" s="35">
        <v>0.21347411796182517</v>
      </c>
      <c r="E197" s="33">
        <v>6.5040650000000005E-2</v>
      </c>
      <c r="F197" s="35">
        <v>990.1</v>
      </c>
      <c r="G197" s="31">
        <v>1160</v>
      </c>
      <c r="H197" s="35">
        <f t="shared" si="23"/>
        <v>0.85353448275862076</v>
      </c>
      <c r="I197" s="31">
        <f t="shared" si="24"/>
        <v>-0.1874282819458884</v>
      </c>
      <c r="J197" s="31">
        <f t="shared" si="25"/>
        <v>0.42566242485755013</v>
      </c>
      <c r="K197" s="31">
        <f t="shared" si="26"/>
        <v>-0.24187073235743406</v>
      </c>
      <c r="L197" s="31">
        <f t="shared" si="27"/>
        <v>0.40444016453866877</v>
      </c>
      <c r="M197" s="31">
        <f t="shared" si="28"/>
        <v>-4.1122606908099435E-2</v>
      </c>
      <c r="N197" s="35">
        <v>1.25</v>
      </c>
      <c r="O197" s="31">
        <f t="shared" si="29"/>
        <v>1.0775862068965517E-3</v>
      </c>
    </row>
    <row r="198" spans="1:15" x14ac:dyDescent="0.25">
      <c r="A198" s="31">
        <f t="shared" si="30"/>
        <v>125</v>
      </c>
      <c r="B198" s="31">
        <v>4</v>
      </c>
      <c r="C198" s="31">
        <v>19</v>
      </c>
      <c r="D198" s="35">
        <v>0.21324433054743563</v>
      </c>
      <c r="E198" s="33">
        <v>6.097561E-2</v>
      </c>
      <c r="F198" s="35">
        <v>964.5</v>
      </c>
      <c r="G198" s="31">
        <v>1160</v>
      </c>
      <c r="H198" s="35">
        <f t="shared" si="23"/>
        <v>0.83146551724137929</v>
      </c>
      <c r="I198" s="31">
        <f t="shared" si="24"/>
        <v>-0.21211747359122551</v>
      </c>
      <c r="J198" s="31">
        <f t="shared" si="25"/>
        <v>0.41600769395883641</v>
      </c>
      <c r="K198" s="31">
        <f t="shared" si="26"/>
        <v>-0.264774407846397</v>
      </c>
      <c r="L198" s="31">
        <f t="shared" si="27"/>
        <v>0.39559162652397656</v>
      </c>
      <c r="M198" s="31">
        <f t="shared" si="28"/>
        <v>-4.9695574090099226E-2</v>
      </c>
      <c r="N198" s="35">
        <v>1.1000000000000001</v>
      </c>
      <c r="O198" s="31">
        <f t="shared" si="29"/>
        <v>9.4827586206896563E-4</v>
      </c>
    </row>
    <row r="199" spans="1:15" x14ac:dyDescent="0.25">
      <c r="A199" s="31">
        <f t="shared" si="30"/>
        <v>126</v>
      </c>
      <c r="B199" s="31">
        <v>5</v>
      </c>
      <c r="C199" s="31">
        <v>19</v>
      </c>
      <c r="D199" s="35">
        <v>0.2148266952742317</v>
      </c>
      <c r="E199" s="33">
        <v>5.6910569000000001E-2</v>
      </c>
      <c r="F199" s="35">
        <v>977.55</v>
      </c>
      <c r="G199" s="31">
        <v>1160</v>
      </c>
      <c r="H199" s="35">
        <f t="shared" si="23"/>
        <v>0.84271551724137927</v>
      </c>
      <c r="I199" s="31">
        <f t="shared" si="24"/>
        <v>-0.18857241833444349</v>
      </c>
      <c r="J199" s="31">
        <f t="shared" si="25"/>
        <v>0.42521397596011357</v>
      </c>
      <c r="K199" s="31">
        <f t="shared" si="26"/>
        <v>-0.23982133761055033</v>
      </c>
      <c r="L199" s="31">
        <f t="shared" si="27"/>
        <v>0.40523438229724384</v>
      </c>
      <c r="M199" s="31">
        <f t="shared" si="28"/>
        <v>-4.6899966607753307E-2</v>
      </c>
      <c r="N199" s="35">
        <v>0.9</v>
      </c>
      <c r="O199" s="31">
        <f t="shared" si="29"/>
        <v>7.7586206896551721E-4</v>
      </c>
    </row>
    <row r="200" spans="1:15" x14ac:dyDescent="0.25">
      <c r="A200" s="31">
        <f t="shared" si="30"/>
        <v>127</v>
      </c>
      <c r="B200" s="31">
        <v>6</v>
      </c>
      <c r="C200" s="31">
        <v>19</v>
      </c>
      <c r="D200" s="35">
        <v>0.21802343770555022</v>
      </c>
      <c r="E200" s="33">
        <v>5.2845528000000003E-2</v>
      </c>
      <c r="F200" s="35">
        <v>997.1</v>
      </c>
      <c r="G200" s="31">
        <v>1160</v>
      </c>
      <c r="H200" s="35">
        <f t="shared" si="23"/>
        <v>0.85956896551724138</v>
      </c>
      <c r="I200" s="31">
        <f t="shared" si="24"/>
        <v>-0.15823031983380037</v>
      </c>
      <c r="J200" s="31">
        <f t="shared" si="25"/>
        <v>0.43713765646189084</v>
      </c>
      <c r="K200" s="31">
        <f t="shared" si="26"/>
        <v>-0.20834988608967181</v>
      </c>
      <c r="L200" s="31">
        <f t="shared" si="27"/>
        <v>0.41747789135963359</v>
      </c>
      <c r="M200" s="31">
        <f t="shared" si="28"/>
        <v>-4.172792820605481E-2</v>
      </c>
      <c r="N200" s="35">
        <v>1</v>
      </c>
      <c r="O200" s="31">
        <f t="shared" si="29"/>
        <v>8.6206896551724137E-4</v>
      </c>
    </row>
    <row r="201" spans="1:15" x14ac:dyDescent="0.25">
      <c r="A201" s="31">
        <f t="shared" si="30"/>
        <v>128</v>
      </c>
      <c r="B201" s="31">
        <v>7</v>
      </c>
      <c r="C201" s="31">
        <v>19</v>
      </c>
      <c r="D201" s="35">
        <v>0.21864514155870013</v>
      </c>
      <c r="E201" s="33">
        <v>4.8780487999999997E-2</v>
      </c>
      <c r="F201" s="35">
        <v>1025.7</v>
      </c>
      <c r="G201" s="31">
        <v>1160</v>
      </c>
      <c r="H201" s="35">
        <f t="shared" si="23"/>
        <v>0.88422413793103449</v>
      </c>
      <c r="I201" s="31">
        <f t="shared" si="24"/>
        <v>-0.12311502965162779</v>
      </c>
      <c r="J201" s="31">
        <f t="shared" si="25"/>
        <v>0.45100800494102533</v>
      </c>
      <c r="K201" s="31">
        <f t="shared" si="26"/>
        <v>-0.17140566305056526</v>
      </c>
      <c r="L201" s="31">
        <f t="shared" si="27"/>
        <v>0.43195240110338895</v>
      </c>
      <c r="M201" s="31">
        <f t="shared" si="28"/>
        <v>-3.3160236734415094E-2</v>
      </c>
      <c r="N201" s="35">
        <v>0.95</v>
      </c>
      <c r="O201" s="31">
        <f t="shared" si="29"/>
        <v>8.1896551724137923E-4</v>
      </c>
    </row>
    <row r="202" spans="1:15" x14ac:dyDescent="0.25">
      <c r="A202" s="31">
        <f t="shared" si="30"/>
        <v>129</v>
      </c>
      <c r="B202" s="31">
        <v>8</v>
      </c>
      <c r="C202" s="31">
        <v>19</v>
      </c>
      <c r="D202" s="35">
        <v>0.22027554598161167</v>
      </c>
      <c r="E202" s="33">
        <v>4.4715446999999998E-2</v>
      </c>
      <c r="F202" s="35">
        <v>1038.8</v>
      </c>
      <c r="G202" s="31">
        <v>1160</v>
      </c>
      <c r="H202" s="35">
        <f t="shared" si="23"/>
        <v>0.89551724137931032</v>
      </c>
      <c r="I202" s="31">
        <f t="shared" si="24"/>
        <v>-0.1048961101444011</v>
      </c>
      <c r="J202" s="31">
        <f t="shared" si="25"/>
        <v>0.45822912279812389</v>
      </c>
      <c r="K202" s="31">
        <f t="shared" si="26"/>
        <v>-0.15147563720308652</v>
      </c>
      <c r="L202" s="31">
        <f t="shared" si="27"/>
        <v>0.43980026388324855</v>
      </c>
      <c r="M202" s="31">
        <f t="shared" si="28"/>
        <v>-2.944818391541143E-2</v>
      </c>
      <c r="N202" s="35">
        <v>1.05</v>
      </c>
      <c r="O202" s="31">
        <f t="shared" si="29"/>
        <v>9.051724137931035E-4</v>
      </c>
    </row>
    <row r="203" spans="1:15" x14ac:dyDescent="0.25">
      <c r="A203" s="31">
        <f t="shared" si="30"/>
        <v>130</v>
      </c>
      <c r="B203" s="31">
        <v>9</v>
      </c>
      <c r="C203" s="31">
        <v>19</v>
      </c>
      <c r="D203" s="35">
        <v>0.22353532456933714</v>
      </c>
      <c r="E203" s="33">
        <v>4.0650407E-2</v>
      </c>
      <c r="F203" s="35">
        <v>1082.3499999999999</v>
      </c>
      <c r="G203" s="31">
        <v>1160</v>
      </c>
      <c r="H203" s="35">
        <f t="shared" si="23"/>
        <v>0.93306034482758615</v>
      </c>
      <c r="I203" s="31">
        <f t="shared" si="24"/>
        <v>-6.1576480366820029E-2</v>
      </c>
      <c r="J203" s="31">
        <f t="shared" si="25"/>
        <v>0.47545005366972626</v>
      </c>
      <c r="K203" s="31">
        <f t="shared" si="26"/>
        <v>-0.10664555199105347</v>
      </c>
      <c r="L203" s="31">
        <f t="shared" si="27"/>
        <v>0.45753508968165679</v>
      </c>
      <c r="M203" s="31">
        <f t="shared" si="28"/>
        <v>-1.3911498656287657E-2</v>
      </c>
      <c r="N203" s="35">
        <v>6.05</v>
      </c>
      <c r="O203" s="31">
        <f t="shared" si="29"/>
        <v>5.21551724137931E-3</v>
      </c>
    </row>
    <row r="204" spans="1:15" x14ac:dyDescent="0.25">
      <c r="A204" s="31">
        <f t="shared" si="30"/>
        <v>130</v>
      </c>
      <c r="B204" s="31">
        <v>9</v>
      </c>
      <c r="C204" s="31">
        <v>42</v>
      </c>
      <c r="D204" s="35">
        <v>0.22347364717369664</v>
      </c>
      <c r="E204" s="33">
        <v>0.134146341</v>
      </c>
      <c r="F204" s="35">
        <v>1082.3499999999999</v>
      </c>
      <c r="G204" s="31">
        <v>1160</v>
      </c>
      <c r="H204" s="35">
        <f t="shared" si="23"/>
        <v>0.93306034482758615</v>
      </c>
      <c r="I204" s="31">
        <f t="shared" si="24"/>
        <v>-0.10806472647804606</v>
      </c>
      <c r="J204" s="31">
        <f t="shared" si="25"/>
        <v>0.4569721742226498</v>
      </c>
      <c r="K204" s="31">
        <f t="shared" si="26"/>
        <v>-0.1899141702753811</v>
      </c>
      <c r="L204" s="31">
        <f t="shared" si="27"/>
        <v>0.42468819413797698</v>
      </c>
      <c r="M204" s="31">
        <f t="shared" si="28"/>
        <v>1.6944203188203888E-3</v>
      </c>
      <c r="N204" s="35">
        <v>20.5</v>
      </c>
      <c r="O204" s="31">
        <f t="shared" si="29"/>
        <v>1.7672413793103449E-2</v>
      </c>
    </row>
    <row r="205" spans="1:15" x14ac:dyDescent="0.25">
      <c r="A205" s="31">
        <f t="shared" si="30"/>
        <v>131</v>
      </c>
      <c r="B205" s="31">
        <v>10</v>
      </c>
      <c r="C205" s="31">
        <v>19</v>
      </c>
      <c r="D205" s="35">
        <v>0.22347364717369664</v>
      </c>
      <c r="E205" s="33">
        <v>3.6585366000000001E-2</v>
      </c>
      <c r="F205" s="35">
        <v>1099.8</v>
      </c>
      <c r="G205" s="31">
        <v>1160</v>
      </c>
      <c r="H205" s="35">
        <f t="shared" si="23"/>
        <v>0.94810344827586202</v>
      </c>
      <c r="I205" s="31">
        <f t="shared" si="24"/>
        <v>-4.4830878415304309E-2</v>
      </c>
      <c r="J205" s="31">
        <f t="shared" si="25"/>
        <v>0.48212105620613166</v>
      </c>
      <c r="K205" s="31">
        <f t="shared" si="26"/>
        <v>-8.7575356527177767E-2</v>
      </c>
      <c r="L205" s="31">
        <f t="shared" si="27"/>
        <v>0.46510709477481066</v>
      </c>
      <c r="M205" s="31">
        <f t="shared" si="28"/>
        <v>-8.0064588993765673E-3</v>
      </c>
      <c r="N205" s="35">
        <v>7.8</v>
      </c>
      <c r="O205" s="31">
        <f t="shared" si="29"/>
        <v>6.7241379310344828E-3</v>
      </c>
    </row>
    <row r="206" spans="1:15" x14ac:dyDescent="0.25">
      <c r="A206" s="31">
        <f t="shared" si="30"/>
        <v>131</v>
      </c>
      <c r="B206" s="31">
        <v>10</v>
      </c>
      <c r="C206" s="31">
        <v>42</v>
      </c>
      <c r="D206" s="35">
        <v>0.2304504445059343</v>
      </c>
      <c r="E206" s="33">
        <v>0.13008130100000001</v>
      </c>
      <c r="F206" s="35">
        <v>1099.8</v>
      </c>
      <c r="G206" s="31">
        <v>1160</v>
      </c>
      <c r="H206" s="35">
        <f t="shared" si="23"/>
        <v>0.94810344827586202</v>
      </c>
      <c r="I206" s="31">
        <f t="shared" si="24"/>
        <v>-7.7998509941844138E-2</v>
      </c>
      <c r="J206" s="31">
        <f t="shared" si="25"/>
        <v>0.46891461913864774</v>
      </c>
      <c r="K206" s="31">
        <f t="shared" si="26"/>
        <v>-0.16111457724422906</v>
      </c>
      <c r="L206" s="31">
        <f t="shared" si="27"/>
        <v>0.43600157962775488</v>
      </c>
      <c r="M206" s="31">
        <f t="shared" si="28"/>
        <v>8.5779877245595881E-3</v>
      </c>
      <c r="N206" s="35">
        <v>21.25</v>
      </c>
      <c r="O206" s="31">
        <f t="shared" si="29"/>
        <v>1.8318965517241378E-2</v>
      </c>
    </row>
    <row r="207" spans="1:15" x14ac:dyDescent="0.25">
      <c r="A207" s="31">
        <f t="shared" si="30"/>
        <v>132</v>
      </c>
      <c r="B207" s="31">
        <v>11</v>
      </c>
      <c r="C207" s="31">
        <v>19</v>
      </c>
      <c r="D207" s="35">
        <v>0.2304504445059343</v>
      </c>
      <c r="E207" s="33">
        <v>3.2520325000000003E-2</v>
      </c>
      <c r="F207" s="35">
        <v>1076.2</v>
      </c>
      <c r="G207" s="31">
        <v>1160</v>
      </c>
      <c r="H207" s="35">
        <f t="shared" si="23"/>
        <v>0.9277586206896552</v>
      </c>
      <c r="I207" s="31">
        <f t="shared" si="24"/>
        <v>-5.8001094581393436E-2</v>
      </c>
      <c r="J207" s="31">
        <f t="shared" si="25"/>
        <v>0.4768738783232479</v>
      </c>
      <c r="K207" s="31">
        <f t="shared" si="26"/>
        <v>-9.9559128072847211E-2</v>
      </c>
      <c r="L207" s="31">
        <f t="shared" si="27"/>
        <v>0.46034717180969742</v>
      </c>
      <c r="M207" s="31">
        <f t="shared" si="28"/>
        <v>-1.7923320213594496E-2</v>
      </c>
      <c r="N207" s="35">
        <v>4</v>
      </c>
      <c r="O207" s="31">
        <f t="shared" si="29"/>
        <v>3.4482758620689655E-3</v>
      </c>
    </row>
    <row r="208" spans="1:15" x14ac:dyDescent="0.25">
      <c r="A208" s="31">
        <f t="shared" si="30"/>
        <v>132</v>
      </c>
      <c r="B208" s="31">
        <v>11</v>
      </c>
      <c r="C208" s="31">
        <v>42</v>
      </c>
      <c r="D208" s="35">
        <v>0.23122657655393158</v>
      </c>
      <c r="E208" s="33">
        <v>0.12601625999999999</v>
      </c>
      <c r="F208" s="35">
        <v>1076.2</v>
      </c>
      <c r="G208" s="31">
        <v>1160</v>
      </c>
      <c r="H208" s="35">
        <f t="shared" si="23"/>
        <v>0.9277586206896552</v>
      </c>
      <c r="I208" s="31">
        <f t="shared" si="24"/>
        <v>-0.10994589090997181</v>
      </c>
      <c r="J208" s="31">
        <f t="shared" si="25"/>
        <v>0.45622614372181269</v>
      </c>
      <c r="K208" s="31">
        <f t="shared" si="26"/>
        <v>-0.19202847917067573</v>
      </c>
      <c r="L208" s="31">
        <f t="shared" si="27"/>
        <v>0.42385994869554261</v>
      </c>
      <c r="M208" s="31">
        <f t="shared" si="28"/>
        <v>-5.9221087363325875E-4</v>
      </c>
      <c r="N208" s="35">
        <v>15.5</v>
      </c>
      <c r="O208" s="31">
        <f t="shared" si="29"/>
        <v>1.3362068965517242E-2</v>
      </c>
    </row>
    <row r="209" spans="1:15" x14ac:dyDescent="0.25">
      <c r="A209" s="31">
        <f t="shared" si="30"/>
        <v>133</v>
      </c>
      <c r="B209" s="31">
        <v>12</v>
      </c>
      <c r="C209" s="31">
        <v>19</v>
      </c>
      <c r="D209" s="35">
        <v>0.23122657655393158</v>
      </c>
      <c r="E209" s="33">
        <v>2.8455285E-2</v>
      </c>
      <c r="F209" s="35">
        <v>1092.3499999999999</v>
      </c>
      <c r="G209" s="31">
        <v>1160</v>
      </c>
      <c r="H209" s="35">
        <f t="shared" si="23"/>
        <v>0.94168103448275853</v>
      </c>
      <c r="I209" s="31">
        <f t="shared" si="24"/>
        <v>-4.328159391966635E-2</v>
      </c>
      <c r="J209" s="31">
        <f t="shared" si="25"/>
        <v>0.48273853169811803</v>
      </c>
      <c r="K209" s="31">
        <f t="shared" si="26"/>
        <v>-8.2286498438002328E-2</v>
      </c>
      <c r="L209" s="31">
        <f t="shared" si="27"/>
        <v>0.46720944534708764</v>
      </c>
      <c r="M209" s="31">
        <f t="shared" si="28"/>
        <v>-1.2623725432915955E-2</v>
      </c>
      <c r="N209" s="35">
        <v>4.2</v>
      </c>
      <c r="O209" s="31">
        <f t="shared" si="29"/>
        <v>3.620689655172414E-3</v>
      </c>
    </row>
    <row r="210" spans="1:15" x14ac:dyDescent="0.25">
      <c r="A210" s="31">
        <f t="shared" si="30"/>
        <v>133</v>
      </c>
      <c r="B210" s="31">
        <v>12</v>
      </c>
      <c r="C210" s="31">
        <v>42</v>
      </c>
      <c r="D210" s="35">
        <v>0.23294381324229063</v>
      </c>
      <c r="E210" s="33">
        <v>0.12195122</v>
      </c>
      <c r="F210" s="35">
        <v>1092.3499999999999</v>
      </c>
      <c r="G210" s="31">
        <v>1160</v>
      </c>
      <c r="H210" s="35">
        <f t="shared" si="23"/>
        <v>0.94168103448275853</v>
      </c>
      <c r="I210" s="31">
        <f t="shared" si="24"/>
        <v>-8.5121047489753091E-2</v>
      </c>
      <c r="J210" s="31">
        <f t="shared" si="25"/>
        <v>0.46608257877780196</v>
      </c>
      <c r="K210" s="31">
        <f t="shared" si="26"/>
        <v>-0.16646855584270132</v>
      </c>
      <c r="L210" s="31">
        <f t="shared" si="27"/>
        <v>0.4338941133417451</v>
      </c>
      <c r="M210" s="31">
        <f t="shared" si="28"/>
        <v>5.0070115961272643E-3</v>
      </c>
      <c r="N210" s="35">
        <v>16.75</v>
      </c>
      <c r="O210" s="31">
        <f t="shared" si="29"/>
        <v>1.4439655172413792E-2</v>
      </c>
    </row>
    <row r="211" spans="1:15" x14ac:dyDescent="0.25">
      <c r="A211" s="31">
        <f t="shared" si="30"/>
        <v>134</v>
      </c>
      <c r="B211" s="31">
        <v>13</v>
      </c>
      <c r="C211" s="31">
        <v>19</v>
      </c>
      <c r="D211" s="35">
        <v>0.23294381324229063</v>
      </c>
      <c r="E211" s="33">
        <v>2.4390243999999998E-2</v>
      </c>
      <c r="F211" s="35">
        <v>1092.55</v>
      </c>
      <c r="G211" s="31">
        <v>1160</v>
      </c>
      <c r="H211" s="35">
        <f t="shared" si="23"/>
        <v>0.94185344827586204</v>
      </c>
      <c r="I211" s="31">
        <f t="shared" si="24"/>
        <v>-3.9719170016254503E-2</v>
      </c>
      <c r="J211" s="31">
        <f t="shared" si="25"/>
        <v>0.48415850913645131</v>
      </c>
      <c r="K211" s="31">
        <f t="shared" si="26"/>
        <v>-7.6098881711739341E-2</v>
      </c>
      <c r="L211" s="31">
        <f t="shared" si="27"/>
        <v>0.46967021491378375</v>
      </c>
      <c r="M211" s="31">
        <f t="shared" si="28"/>
        <v>-1.3663853571516615E-2</v>
      </c>
      <c r="N211" s="35">
        <v>2.95</v>
      </c>
      <c r="O211" s="31">
        <f t="shared" si="29"/>
        <v>2.5431034482758623E-3</v>
      </c>
    </row>
    <row r="212" spans="1:15" x14ac:dyDescent="0.25">
      <c r="A212" s="31">
        <f t="shared" si="30"/>
        <v>134</v>
      </c>
      <c r="B212" s="31">
        <v>13</v>
      </c>
      <c r="C212" s="31">
        <v>42</v>
      </c>
      <c r="D212" s="35">
        <v>0.23374688758171111</v>
      </c>
      <c r="E212" s="33">
        <v>0.11788617899999999</v>
      </c>
      <c r="F212" s="35">
        <v>1092.55</v>
      </c>
      <c r="G212" s="31">
        <v>1160</v>
      </c>
      <c r="H212" s="35">
        <f t="shared" si="23"/>
        <v>0.94185344827586204</v>
      </c>
      <c r="I212" s="31">
        <f t="shared" si="24"/>
        <v>-8.3263447661277037E-2</v>
      </c>
      <c r="J212" s="31">
        <f t="shared" si="25"/>
        <v>0.46682103193874053</v>
      </c>
      <c r="K212" s="31">
        <f t="shared" si="26"/>
        <v>-0.16351940552404345</v>
      </c>
      <c r="L212" s="31">
        <f t="shared" si="27"/>
        <v>0.43505474769131358</v>
      </c>
      <c r="M212" s="31">
        <f t="shared" si="28"/>
        <v>4.6222509678854884E-3</v>
      </c>
      <c r="N212" s="35">
        <v>21.65</v>
      </c>
      <c r="O212" s="31">
        <f t="shared" si="29"/>
        <v>1.8663793103448276E-2</v>
      </c>
    </row>
    <row r="213" spans="1:15" x14ac:dyDescent="0.25">
      <c r="A213" s="31">
        <f t="shared" si="30"/>
        <v>135</v>
      </c>
      <c r="B213" s="31">
        <v>14</v>
      </c>
      <c r="C213" s="31">
        <v>19</v>
      </c>
      <c r="D213" s="35">
        <v>0.23374688758171111</v>
      </c>
      <c r="E213" s="33">
        <v>2.0325203E-2</v>
      </c>
      <c r="F213" s="35">
        <v>1104.8499999999999</v>
      </c>
      <c r="G213" s="31">
        <v>1160</v>
      </c>
      <c r="H213" s="35">
        <f t="shared" si="23"/>
        <v>0.95245689655172405</v>
      </c>
      <c r="I213" s="31">
        <f t="shared" si="24"/>
        <v>-2.9370713102419999E-2</v>
      </c>
      <c r="J213" s="31">
        <f t="shared" si="25"/>
        <v>0.48828446514124785</v>
      </c>
      <c r="K213" s="31">
        <f t="shared" si="26"/>
        <v>-6.2695185535448089E-2</v>
      </c>
      <c r="L213" s="31">
        <f t="shared" si="27"/>
        <v>0.47500461561971219</v>
      </c>
      <c r="M213" s="31">
        <f t="shared" si="28"/>
        <v>-9.9347093168608014E-3</v>
      </c>
      <c r="N213" s="35">
        <v>4.3</v>
      </c>
      <c r="O213" s="31">
        <f t="shared" si="29"/>
        <v>3.7068965517241376E-3</v>
      </c>
    </row>
    <row r="214" spans="1:15" x14ac:dyDescent="0.25">
      <c r="A214" s="31">
        <f t="shared" si="30"/>
        <v>135</v>
      </c>
      <c r="B214" s="31">
        <v>14</v>
      </c>
      <c r="C214" s="31">
        <v>42</v>
      </c>
      <c r="D214" s="35">
        <v>0.23012714687471519</v>
      </c>
      <c r="E214" s="33">
        <v>0.113821138</v>
      </c>
      <c r="F214" s="35">
        <v>1104.8499999999999</v>
      </c>
      <c r="G214" s="31">
        <v>1160</v>
      </c>
      <c r="H214" s="35">
        <f t="shared" si="23"/>
        <v>0.95245689655172405</v>
      </c>
      <c r="I214" s="31">
        <f t="shared" si="24"/>
        <v>-6.6992595904246693E-2</v>
      </c>
      <c r="J214" s="31">
        <f t="shared" si="25"/>
        <v>0.47329379878611766</v>
      </c>
      <c r="K214" s="31">
        <f t="shared" si="26"/>
        <v>-0.14463148539384144</v>
      </c>
      <c r="L214" s="31">
        <f t="shared" si="27"/>
        <v>0.44250091842486594</v>
      </c>
      <c r="M214" s="31">
        <f t="shared" si="28"/>
        <v>8.2910243241358095E-3</v>
      </c>
      <c r="N214" s="35">
        <v>27.4</v>
      </c>
      <c r="O214" s="31">
        <f t="shared" si="29"/>
        <v>2.3620689655172413E-2</v>
      </c>
    </row>
    <row r="215" spans="1:15" x14ac:dyDescent="0.25">
      <c r="A215" s="31">
        <f t="shared" si="30"/>
        <v>136</v>
      </c>
      <c r="B215" s="31">
        <v>15</v>
      </c>
      <c r="C215" s="31">
        <v>19</v>
      </c>
      <c r="D215" s="35">
        <v>0.23012714687471519</v>
      </c>
      <c r="E215" s="33">
        <v>1.6260163000000001E-2</v>
      </c>
      <c r="F215" s="35">
        <v>1128.6500000000001</v>
      </c>
      <c r="G215" s="31">
        <v>1160</v>
      </c>
      <c r="H215" s="35">
        <f t="shared" si="23"/>
        <v>0.9729741379310346</v>
      </c>
      <c r="I215" s="31">
        <f t="shared" si="24"/>
        <v>-1.4942758280181979E-2</v>
      </c>
      <c r="J215" s="31">
        <f t="shared" si="25"/>
        <v>0.49403892377454484</v>
      </c>
      <c r="K215" s="31">
        <f t="shared" si="26"/>
        <v>-4.4287500617860062E-2</v>
      </c>
      <c r="L215" s="31">
        <f t="shared" si="27"/>
        <v>0.48233761748082865</v>
      </c>
      <c r="M215" s="31">
        <f t="shared" si="28"/>
        <v>-1.6505215169147491E-3</v>
      </c>
      <c r="N215" s="35">
        <v>6.75</v>
      </c>
      <c r="O215" s="31">
        <f t="shared" si="29"/>
        <v>5.8189655172413797E-3</v>
      </c>
    </row>
    <row r="216" spans="1:15" x14ac:dyDescent="0.25">
      <c r="A216" s="31">
        <f t="shared" si="30"/>
        <v>136</v>
      </c>
      <c r="B216" s="31">
        <v>15</v>
      </c>
      <c r="C216" s="31">
        <v>42</v>
      </c>
      <c r="D216" s="35">
        <v>0.23053770943314392</v>
      </c>
      <c r="E216" s="33">
        <v>0.109756098</v>
      </c>
      <c r="F216" s="35">
        <v>1128.6500000000001</v>
      </c>
      <c r="G216" s="31">
        <v>1160</v>
      </c>
      <c r="H216" s="35">
        <f t="shared" si="23"/>
        <v>0.9729741379310346</v>
      </c>
      <c r="I216" s="31">
        <f t="shared" si="24"/>
        <v>-3.5180658438653471E-2</v>
      </c>
      <c r="J216" s="31">
        <f t="shared" si="25"/>
        <v>0.48596784250662239</v>
      </c>
      <c r="K216" s="31">
        <f t="shared" si="26"/>
        <v>-0.11155655180291013</v>
      </c>
      <c r="L216" s="31">
        <f t="shared" si="27"/>
        <v>0.45558751177218154</v>
      </c>
      <c r="M216" s="31">
        <f t="shared" si="28"/>
        <v>1.7246630852904177E-2</v>
      </c>
      <c r="N216" s="35">
        <v>36.25</v>
      </c>
      <c r="O216" s="31">
        <f t="shared" si="29"/>
        <v>3.125E-2</v>
      </c>
    </row>
    <row r="217" spans="1:15" x14ac:dyDescent="0.25">
      <c r="A217" s="31">
        <f t="shared" si="30"/>
        <v>137</v>
      </c>
      <c r="B217" s="31">
        <v>16</v>
      </c>
      <c r="C217" s="31">
        <v>19</v>
      </c>
      <c r="D217" s="35">
        <v>0.23053770943314392</v>
      </c>
      <c r="E217" s="33">
        <v>1.2195121999999999E-2</v>
      </c>
      <c r="F217" s="35">
        <v>1120.3</v>
      </c>
      <c r="G217" s="31">
        <v>1160</v>
      </c>
      <c r="H217" s="35">
        <f t="shared" si="23"/>
        <v>0.96577586206896548</v>
      </c>
      <c r="I217" s="31">
        <f t="shared" si="24"/>
        <v>-1.6525818938980252E-2</v>
      </c>
      <c r="J217" s="31">
        <f t="shared" si="25"/>
        <v>0.49340745218210674</v>
      </c>
      <c r="K217" s="31">
        <f t="shared" si="26"/>
        <v>-4.1984450060399144E-2</v>
      </c>
      <c r="L217" s="31">
        <f t="shared" si="27"/>
        <v>0.48325554712052382</v>
      </c>
      <c r="M217" s="31">
        <f t="shared" si="28"/>
        <v>-6.7345396380978362E-3</v>
      </c>
      <c r="N217" s="35">
        <v>2.65</v>
      </c>
      <c r="O217" s="31">
        <f t="shared" si="29"/>
        <v>2.2844827586206897E-3</v>
      </c>
    </row>
    <row r="218" spans="1:15" x14ac:dyDescent="0.25">
      <c r="A218" s="31">
        <f t="shared" si="30"/>
        <v>137</v>
      </c>
      <c r="B218" s="31">
        <v>16</v>
      </c>
      <c r="C218" s="31">
        <v>42</v>
      </c>
      <c r="D218" s="35">
        <v>0.2320093778287394</v>
      </c>
      <c r="E218" s="33">
        <v>0.105691057</v>
      </c>
      <c r="F218" s="35">
        <v>1120.3</v>
      </c>
      <c r="G218" s="31">
        <v>1160</v>
      </c>
      <c r="H218" s="35">
        <f t="shared" si="23"/>
        <v>0.96577586206896548</v>
      </c>
      <c r="I218" s="31">
        <f t="shared" si="24"/>
        <v>-4.4810237895569226E-2</v>
      </c>
      <c r="J218" s="31">
        <f t="shared" si="25"/>
        <v>0.48212928231534907</v>
      </c>
      <c r="K218" s="31">
        <f t="shared" si="26"/>
        <v>-0.1202368602253808</v>
      </c>
      <c r="L218" s="31">
        <f t="shared" si="27"/>
        <v>0.45214775966531812</v>
      </c>
      <c r="M218" s="31">
        <f t="shared" si="28"/>
        <v>1.3481063591479769E-2</v>
      </c>
      <c r="N218" s="35">
        <v>30.8</v>
      </c>
      <c r="O218" s="31">
        <f t="shared" si="29"/>
        <v>2.6551724137931033E-2</v>
      </c>
    </row>
    <row r="219" spans="1:15" x14ac:dyDescent="0.25">
      <c r="A219" s="31">
        <f t="shared" si="30"/>
        <v>138</v>
      </c>
      <c r="B219" s="31">
        <v>17</v>
      </c>
      <c r="C219" s="31">
        <v>19</v>
      </c>
      <c r="D219" s="35">
        <v>0.2320093778287394</v>
      </c>
      <c r="E219" s="33">
        <v>8.1300810000000008E-3</v>
      </c>
      <c r="F219" s="35">
        <v>1110.95</v>
      </c>
      <c r="G219" s="31">
        <v>1160</v>
      </c>
      <c r="H219" s="35">
        <f t="shared" si="23"/>
        <v>0.95771551724137938</v>
      </c>
      <c r="I219" s="31">
        <f t="shared" si="24"/>
        <v>-1.6705741391749188E-2</v>
      </c>
      <c r="J219" s="31">
        <f t="shared" si="25"/>
        <v>0.49333568341639361</v>
      </c>
      <c r="K219" s="31">
        <f t="shared" si="26"/>
        <v>-3.7625322099362708E-2</v>
      </c>
      <c r="L219" s="31">
        <f t="shared" si="27"/>
        <v>0.484993209048796</v>
      </c>
      <c r="M219" s="31">
        <f t="shared" si="28"/>
        <v>-1.2517969832035236E-2</v>
      </c>
      <c r="N219" s="35">
        <v>0.9</v>
      </c>
      <c r="O219" s="31">
        <f t="shared" si="29"/>
        <v>7.7586206896551721E-4</v>
      </c>
    </row>
    <row r="220" spans="1:15" x14ac:dyDescent="0.25">
      <c r="A220" s="31">
        <f t="shared" si="30"/>
        <v>138</v>
      </c>
      <c r="B220" s="31">
        <v>17</v>
      </c>
      <c r="C220" s="31">
        <v>42</v>
      </c>
      <c r="D220" s="35">
        <v>0.23184067025555574</v>
      </c>
      <c r="E220" s="33">
        <v>0.101626016</v>
      </c>
      <c r="F220" s="35">
        <v>1110.95</v>
      </c>
      <c r="G220" s="31">
        <v>1160</v>
      </c>
      <c r="H220" s="35">
        <f t="shared" si="23"/>
        <v>0.95771551724137938</v>
      </c>
      <c r="I220" s="31">
        <f t="shared" si="24"/>
        <v>-5.5652079729962355E-2</v>
      </c>
      <c r="J220" s="31">
        <f t="shared" si="25"/>
        <v>0.47780948756655361</v>
      </c>
      <c r="K220" s="31">
        <f t="shared" si="26"/>
        <v>-0.12956018588332924</v>
      </c>
      <c r="L220" s="31">
        <f t="shared" si="27"/>
        <v>0.44845720236619957</v>
      </c>
      <c r="M220" s="31">
        <f t="shared" si="28"/>
        <v>9.1483581614407727E-3</v>
      </c>
      <c r="N220" s="35">
        <v>24.7</v>
      </c>
      <c r="O220" s="31">
        <f t="shared" si="29"/>
        <v>2.1293103448275862E-2</v>
      </c>
    </row>
    <row r="221" spans="1:15" x14ac:dyDescent="0.25">
      <c r="A221" s="31">
        <f t="shared" si="30"/>
        <v>139</v>
      </c>
      <c r="B221" s="31">
        <v>18</v>
      </c>
      <c r="C221" s="31">
        <v>19</v>
      </c>
      <c r="D221" s="35">
        <v>0.23184067025555574</v>
      </c>
      <c r="E221" s="33">
        <v>4.0650410000000001E-3</v>
      </c>
      <c r="F221" s="35">
        <v>1115.1500000000001</v>
      </c>
      <c r="G221" s="31">
        <v>1160</v>
      </c>
      <c r="H221" s="35">
        <f t="shared" si="23"/>
        <v>0.96133620689655175</v>
      </c>
      <c r="I221" s="31">
        <f t="shared" si="24"/>
        <v>-1.0813756450194565E-2</v>
      </c>
      <c r="J221" s="31">
        <f t="shared" si="25"/>
        <v>0.4956860194197783</v>
      </c>
      <c r="K221" s="31">
        <f t="shared" si="26"/>
        <v>-2.5595378335398114E-2</v>
      </c>
      <c r="L221" s="31">
        <f t="shared" si="27"/>
        <v>0.48979003620899431</v>
      </c>
      <c r="M221" s="31">
        <f t="shared" si="28"/>
        <v>-1.326911848833412E-2</v>
      </c>
      <c r="N221" s="35">
        <v>0.45</v>
      </c>
      <c r="O221" s="31">
        <f t="shared" si="29"/>
        <v>3.879310344827586E-4</v>
      </c>
    </row>
    <row r="222" spans="1:15" x14ac:dyDescent="0.25">
      <c r="A222" s="31">
        <f t="shared" si="30"/>
        <v>139</v>
      </c>
      <c r="B222" s="31">
        <v>18</v>
      </c>
      <c r="C222" s="31">
        <v>42</v>
      </c>
      <c r="D222" s="35">
        <v>0.22500655971150066</v>
      </c>
      <c r="E222" s="33">
        <v>9.7560975999999994E-2</v>
      </c>
      <c r="F222" s="35">
        <v>1115.1500000000001</v>
      </c>
      <c r="G222" s="31">
        <v>1160</v>
      </c>
      <c r="H222" s="35">
        <f t="shared" si="23"/>
        <v>0.96133620689655175</v>
      </c>
      <c r="I222" s="31">
        <f t="shared" si="24"/>
        <v>-5.1308767487090831E-2</v>
      </c>
      <c r="J222" s="31">
        <f t="shared" si="25"/>
        <v>0.47953974093200924</v>
      </c>
      <c r="K222" s="31">
        <f t="shared" si="26"/>
        <v>-0.12158900938716796</v>
      </c>
      <c r="L222" s="31">
        <f t="shared" si="27"/>
        <v>0.45161225907079333</v>
      </c>
      <c r="M222" s="31">
        <f t="shared" si="28"/>
        <v>9.3866565329395191E-3</v>
      </c>
      <c r="N222" s="35">
        <v>24.3</v>
      </c>
      <c r="O222" s="31">
        <f t="shared" si="29"/>
        <v>2.0948275862068967E-2</v>
      </c>
    </row>
    <row r="223" spans="1:15" x14ac:dyDescent="0.25">
      <c r="A223" s="31">
        <f t="shared" si="30"/>
        <v>140</v>
      </c>
      <c r="B223" s="31">
        <v>19</v>
      </c>
      <c r="C223" s="31">
        <v>42</v>
      </c>
      <c r="D223" s="35">
        <v>0.22451125107779746</v>
      </c>
      <c r="E223" s="33">
        <v>9.3495935000000002E-2</v>
      </c>
      <c r="F223" s="35">
        <v>1110.6500000000001</v>
      </c>
      <c r="G223" s="31">
        <v>1160</v>
      </c>
      <c r="H223" s="35">
        <f t="shared" si="23"/>
        <v>0.95745689655172417</v>
      </c>
      <c r="I223" s="31">
        <f t="shared" si="24"/>
        <v>-5.6000598436822917E-2</v>
      </c>
      <c r="J223" s="31">
        <f t="shared" si="25"/>
        <v>0.47767066521370777</v>
      </c>
      <c r="K223" s="31">
        <f t="shared" si="26"/>
        <v>-0.12464963940904883</v>
      </c>
      <c r="L223" s="31">
        <f t="shared" si="27"/>
        <v>0.45040046412989287</v>
      </c>
      <c r="M223" s="31">
        <f t="shared" si="28"/>
        <v>6.9486085594213653E-3</v>
      </c>
      <c r="N223" s="35">
        <v>20.55</v>
      </c>
      <c r="O223" s="31">
        <f t="shared" si="29"/>
        <v>1.7715517241379312E-2</v>
      </c>
    </row>
    <row r="224" spans="1:15" x14ac:dyDescent="0.25">
      <c r="A224" s="31">
        <f t="shared" si="30"/>
        <v>140</v>
      </c>
      <c r="B224" s="31">
        <v>19</v>
      </c>
      <c r="C224" s="31">
        <v>60</v>
      </c>
      <c r="D224" s="35">
        <v>0.22451125107779746</v>
      </c>
      <c r="E224" s="33">
        <v>0.16666666699999999</v>
      </c>
      <c r="F224" s="35">
        <v>1110.6500000000001</v>
      </c>
      <c r="G224" s="31">
        <v>1160</v>
      </c>
      <c r="H224" s="35">
        <f t="shared" si="23"/>
        <v>0.95745689655172417</v>
      </c>
      <c r="I224" s="31">
        <f t="shared" si="24"/>
        <v>-7.1415565628686395E-2</v>
      </c>
      <c r="J224" s="31">
        <f t="shared" si="25"/>
        <v>0.47153351083012701</v>
      </c>
      <c r="K224" s="31">
        <f t="shared" si="26"/>
        <v>-0.16307190016275666</v>
      </c>
      <c r="L224" s="31">
        <f t="shared" si="27"/>
        <v>0.43523091201939823</v>
      </c>
      <c r="M224" s="31">
        <f t="shared" si="28"/>
        <v>1.6242099880154015E-2</v>
      </c>
      <c r="N224" s="35">
        <v>33.450000000000003</v>
      </c>
      <c r="O224" s="31">
        <f t="shared" si="29"/>
        <v>2.8836206896551725E-2</v>
      </c>
    </row>
    <row r="225" spans="1:15" x14ac:dyDescent="0.25">
      <c r="A225" s="31">
        <f t="shared" si="30"/>
        <v>141</v>
      </c>
      <c r="B225" s="31">
        <v>20</v>
      </c>
      <c r="C225" s="31">
        <v>42</v>
      </c>
      <c r="D225" s="35">
        <v>0.22451125107779746</v>
      </c>
      <c r="E225" s="33">
        <v>8.9430893999999997E-2</v>
      </c>
      <c r="F225" s="35">
        <v>1129.8499999999999</v>
      </c>
      <c r="G225" s="31">
        <v>1160</v>
      </c>
      <c r="H225" s="35">
        <f t="shared" si="23"/>
        <v>0.9740086206896551</v>
      </c>
      <c r="I225" s="31">
        <f t="shared" si="24"/>
        <v>-3.2076304171526696E-2</v>
      </c>
      <c r="J225" s="31">
        <f t="shared" si="25"/>
        <v>0.48720560010807612</v>
      </c>
      <c r="K225" s="31">
        <f t="shared" si="26"/>
        <v>-9.9216390615662065E-2</v>
      </c>
      <c r="L225" s="31">
        <f t="shared" si="27"/>
        <v>0.4604832306201036</v>
      </c>
      <c r="M225" s="31">
        <f t="shared" si="28"/>
        <v>1.405922393343928E-2</v>
      </c>
      <c r="N225" s="35">
        <v>24.85</v>
      </c>
      <c r="O225" s="31">
        <f t="shared" si="29"/>
        <v>2.1422413793103449E-2</v>
      </c>
    </row>
    <row r="226" spans="1:15" x14ac:dyDescent="0.25">
      <c r="A226" s="31">
        <f t="shared" si="30"/>
        <v>141</v>
      </c>
      <c r="B226" s="31">
        <v>20</v>
      </c>
      <c r="C226" s="31">
        <v>60</v>
      </c>
      <c r="D226" s="35">
        <v>0.22313775084139331</v>
      </c>
      <c r="E226" s="33">
        <v>0.162601626</v>
      </c>
      <c r="F226" s="35">
        <v>1129.8499999999999</v>
      </c>
      <c r="G226" s="31">
        <v>1160</v>
      </c>
      <c r="H226" s="35">
        <f t="shared" si="23"/>
        <v>0.9740086206896551</v>
      </c>
      <c r="I226" s="31">
        <f t="shared" si="24"/>
        <v>-4.0275722773726451E-2</v>
      </c>
      <c r="J226" s="31">
        <f t="shared" si="25"/>
        <v>0.48393665424532956</v>
      </c>
      <c r="K226" s="31">
        <f t="shared" si="26"/>
        <v>-0.13025354826746449</v>
      </c>
      <c r="L226" s="31">
        <f t="shared" si="27"/>
        <v>0.4481829150014156</v>
      </c>
      <c r="M226" s="31">
        <f t="shared" si="28"/>
        <v>2.3175558101244387E-2</v>
      </c>
      <c r="N226" s="35">
        <v>38.200000000000003</v>
      </c>
      <c r="O226" s="31">
        <f t="shared" si="29"/>
        <v>3.2931034482758623E-2</v>
      </c>
    </row>
    <row r="227" spans="1:15" x14ac:dyDescent="0.25">
      <c r="A227" s="31">
        <f t="shared" si="30"/>
        <v>142</v>
      </c>
      <c r="B227" s="31">
        <v>21</v>
      </c>
      <c r="C227" s="31">
        <v>42</v>
      </c>
      <c r="D227" s="35">
        <v>0.22313775084139331</v>
      </c>
      <c r="E227" s="33">
        <v>8.5365854000000005E-2</v>
      </c>
      <c r="F227" s="35">
        <v>1151.4000000000001</v>
      </c>
      <c r="G227" s="31">
        <v>1160</v>
      </c>
      <c r="H227" s="35">
        <f t="shared" si="23"/>
        <v>0.99258620689655175</v>
      </c>
      <c r="I227" s="31">
        <f t="shared" si="24"/>
        <v>-6.9609918920702602E-3</v>
      </c>
      <c r="J227" s="31">
        <f t="shared" si="25"/>
        <v>0.49722298844761109</v>
      </c>
      <c r="K227" s="31">
        <f t="shared" si="26"/>
        <v>-7.2156120427352602E-2</v>
      </c>
      <c r="L227" s="31">
        <f t="shared" si="27"/>
        <v>0.47123883246505488</v>
      </c>
      <c r="M227" s="31">
        <f t="shared" si="28"/>
        <v>2.2297847619927369E-2</v>
      </c>
      <c r="N227" s="35">
        <v>27.7</v>
      </c>
      <c r="O227" s="31">
        <f t="shared" si="29"/>
        <v>2.3879310344827584E-2</v>
      </c>
    </row>
    <row r="228" spans="1:15" x14ac:dyDescent="0.25">
      <c r="A228" s="31">
        <f t="shared" si="30"/>
        <v>142</v>
      </c>
      <c r="B228" s="31">
        <v>21</v>
      </c>
      <c r="C228" s="31">
        <v>60</v>
      </c>
      <c r="D228" s="35">
        <v>0.22424566533108281</v>
      </c>
      <c r="E228" s="33">
        <v>0.15853658500000001</v>
      </c>
      <c r="F228" s="35">
        <v>1151.4000000000001</v>
      </c>
      <c r="G228" s="31">
        <v>1160</v>
      </c>
      <c r="H228" s="35">
        <f t="shared" si="23"/>
        <v>0.99258620689655175</v>
      </c>
      <c r="I228" s="31">
        <f t="shared" si="24"/>
        <v>-6.1351982928458827E-3</v>
      </c>
      <c r="J228" s="31">
        <f t="shared" si="25"/>
        <v>0.49755242535706679</v>
      </c>
      <c r="K228" s="31">
        <f t="shared" si="26"/>
        <v>-9.542231655285871E-2</v>
      </c>
      <c r="L228" s="31">
        <f t="shared" si="27"/>
        <v>0.46198969545452812</v>
      </c>
      <c r="M228" s="31">
        <f t="shared" si="28"/>
        <v>3.1873979162822474E-2</v>
      </c>
      <c r="N228" s="35">
        <v>39.25</v>
      </c>
      <c r="O228" s="31">
        <f t="shared" si="29"/>
        <v>3.3836206896551722E-2</v>
      </c>
    </row>
    <row r="229" spans="1:15" x14ac:dyDescent="0.25">
      <c r="A229" s="31">
        <f t="shared" si="30"/>
        <v>143</v>
      </c>
      <c r="B229" s="31">
        <v>22</v>
      </c>
      <c r="C229" s="31">
        <v>42</v>
      </c>
      <c r="D229" s="35">
        <v>0.22424566533108281</v>
      </c>
      <c r="E229" s="33">
        <v>8.1300813E-2</v>
      </c>
      <c r="F229" s="35">
        <v>1186</v>
      </c>
      <c r="G229" s="31">
        <v>1160</v>
      </c>
      <c r="H229" s="35">
        <f t="shared" si="23"/>
        <v>1.0224137931034483</v>
      </c>
      <c r="I229" s="31">
        <f t="shared" si="24"/>
        <v>3.078408066486104E-2</v>
      </c>
      <c r="J229" s="31">
        <f t="shared" si="25"/>
        <v>0.51227913190362684</v>
      </c>
      <c r="K229" s="31">
        <f t="shared" si="26"/>
        <v>-3.3155752851831734E-2</v>
      </c>
      <c r="L229" s="31">
        <f t="shared" si="27"/>
        <v>0.48677519140729275</v>
      </c>
      <c r="M229" s="31">
        <f t="shared" si="28"/>
        <v>3.698605897003604E-2</v>
      </c>
      <c r="N229" s="35">
        <v>47.1</v>
      </c>
      <c r="O229" s="31">
        <f t="shared" si="29"/>
        <v>4.060344827586207E-2</v>
      </c>
    </row>
    <row r="230" spans="1:15" x14ac:dyDescent="0.25">
      <c r="A230" s="31">
        <f t="shared" si="30"/>
        <v>143</v>
      </c>
      <c r="B230" s="31">
        <v>22</v>
      </c>
      <c r="C230" s="31">
        <v>60</v>
      </c>
      <c r="D230" s="35">
        <v>0.22556052528340967</v>
      </c>
      <c r="E230" s="33">
        <v>0.15447154499999999</v>
      </c>
      <c r="F230" s="35">
        <v>1186</v>
      </c>
      <c r="G230" s="31">
        <v>1160</v>
      </c>
      <c r="H230" s="35">
        <f t="shared" si="23"/>
        <v>1.0224137931034483</v>
      </c>
      <c r="I230" s="31">
        <f t="shared" si="24"/>
        <v>4.5470821578417968E-2</v>
      </c>
      <c r="J230" s="31">
        <f t="shared" si="25"/>
        <v>0.51813398407933786</v>
      </c>
      <c r="K230" s="31">
        <f t="shared" si="26"/>
        <v>-4.3180934420915563E-2</v>
      </c>
      <c r="L230" s="31">
        <f t="shared" si="27"/>
        <v>0.48277865151974042</v>
      </c>
      <c r="M230" s="31">
        <f t="shared" si="28"/>
        <v>4.6968680478617131E-2</v>
      </c>
      <c r="N230" s="35">
        <v>58.7</v>
      </c>
      <c r="O230" s="31">
        <f t="shared" si="29"/>
        <v>5.0603448275862072E-2</v>
      </c>
    </row>
    <row r="231" spans="1:15" x14ac:dyDescent="0.25">
      <c r="A231" s="31">
        <f t="shared" si="30"/>
        <v>144</v>
      </c>
      <c r="B231" s="31">
        <v>23</v>
      </c>
      <c r="C231" s="31">
        <v>42</v>
      </c>
      <c r="D231" s="35">
        <v>0.22556052528340967</v>
      </c>
      <c r="E231" s="33">
        <v>7.7235771999999994E-2</v>
      </c>
      <c r="F231" s="35">
        <v>1192.3499999999999</v>
      </c>
      <c r="G231" s="31">
        <v>1160</v>
      </c>
      <c r="H231" s="35">
        <f t="shared" si="23"/>
        <v>1.0278879310344826</v>
      </c>
      <c r="I231" s="31">
        <f t="shared" si="24"/>
        <v>3.6311146404695932E-2</v>
      </c>
      <c r="J231" s="31">
        <f t="shared" si="25"/>
        <v>0.51448286887189265</v>
      </c>
      <c r="K231" s="31">
        <f t="shared" si="26"/>
        <v>-2.6375111223622474E-2</v>
      </c>
      <c r="L231" s="31">
        <f t="shared" si="27"/>
        <v>0.48947907280442943</v>
      </c>
      <c r="M231" s="31">
        <f t="shared" si="28"/>
        <v>3.9351658832985359E-2</v>
      </c>
      <c r="N231" s="35">
        <v>52.15</v>
      </c>
      <c r="O231" s="31">
        <f t="shared" si="29"/>
        <v>4.4956896551724135E-2</v>
      </c>
    </row>
    <row r="232" spans="1:15" x14ac:dyDescent="0.25">
      <c r="A232" s="31">
        <f t="shared" si="30"/>
        <v>144</v>
      </c>
      <c r="B232" s="31">
        <v>23</v>
      </c>
      <c r="C232" s="31">
        <v>60</v>
      </c>
      <c r="D232" s="35">
        <v>0.22781066102169323</v>
      </c>
      <c r="E232" s="33">
        <v>0.150406504</v>
      </c>
      <c r="F232" s="35">
        <v>1192.3499999999999</v>
      </c>
      <c r="G232" s="31">
        <v>1160</v>
      </c>
      <c r="H232" s="35">
        <f t="shared" si="23"/>
        <v>1.0278879310344826</v>
      </c>
      <c r="I232" s="31">
        <f t="shared" si="24"/>
        <v>5.347042708180931E-2</v>
      </c>
      <c r="J232" s="31">
        <f t="shared" si="25"/>
        <v>0.52132145364997484</v>
      </c>
      <c r="K232" s="31">
        <f t="shared" si="26"/>
        <v>-3.4879735412689003E-2</v>
      </c>
      <c r="L232" s="31">
        <f t="shared" si="27"/>
        <v>0.48608781978884291</v>
      </c>
      <c r="M232" s="31">
        <f t="shared" si="28"/>
        <v>4.9772210607318679E-2</v>
      </c>
      <c r="N232" s="35">
        <v>61.95</v>
      </c>
      <c r="O232" s="31">
        <f t="shared" si="29"/>
        <v>5.3405172413793105E-2</v>
      </c>
    </row>
    <row r="233" spans="1:15" x14ac:dyDescent="0.25">
      <c r="A233" s="31">
        <f t="shared" si="30"/>
        <v>145</v>
      </c>
      <c r="B233" s="31">
        <v>24</v>
      </c>
      <c r="C233" s="31">
        <v>42</v>
      </c>
      <c r="D233" s="35">
        <v>0.22781066102169323</v>
      </c>
      <c r="E233" s="33">
        <v>7.3170732000000002E-2</v>
      </c>
      <c r="F233" s="35">
        <v>1168.3499999999999</v>
      </c>
      <c r="G233" s="31">
        <v>1160</v>
      </c>
      <c r="H233" s="35">
        <f t="shared" si="23"/>
        <v>1.0071982758620688</v>
      </c>
      <c r="I233" s="31">
        <f t="shared" si="24"/>
        <v>1.0771069599636333E-2</v>
      </c>
      <c r="J233" s="31">
        <f t="shared" si="25"/>
        <v>0.50429695198246005</v>
      </c>
      <c r="K233" s="31">
        <f t="shared" si="26"/>
        <v>-5.0851917172642556E-2</v>
      </c>
      <c r="L233" s="31">
        <f t="shared" si="27"/>
        <v>0.47972176021922525</v>
      </c>
      <c r="M233" s="31">
        <f t="shared" si="28"/>
        <v>2.8205260340004978E-2</v>
      </c>
      <c r="N233" s="35">
        <v>37</v>
      </c>
      <c r="O233" s="31">
        <f t="shared" si="29"/>
        <v>3.1896551724137932E-2</v>
      </c>
    </row>
    <row r="234" spans="1:15" x14ac:dyDescent="0.25">
      <c r="A234" s="31">
        <f t="shared" si="30"/>
        <v>145</v>
      </c>
      <c r="B234" s="31">
        <v>24</v>
      </c>
      <c r="C234" s="31">
        <v>60</v>
      </c>
      <c r="D234" s="35">
        <v>0.22746339459123557</v>
      </c>
      <c r="E234" s="33">
        <v>0.146341463</v>
      </c>
      <c r="F234" s="35">
        <v>1168.3499999999999</v>
      </c>
      <c r="G234" s="31">
        <v>1160</v>
      </c>
      <c r="H234" s="35">
        <f t="shared" si="23"/>
        <v>1.0071982758620688</v>
      </c>
      <c r="I234" s="31">
        <f t="shared" si="24"/>
        <v>1.8429603865005383E-2</v>
      </c>
      <c r="J234" s="31">
        <f t="shared" si="25"/>
        <v>0.50735193200946083</v>
      </c>
      <c r="K234" s="31">
        <f t="shared" si="26"/>
        <v>-6.8585614091148522E-2</v>
      </c>
      <c r="L234" s="31">
        <f t="shared" si="27"/>
        <v>0.47265973509613851</v>
      </c>
      <c r="M234" s="31">
        <f t="shared" si="28"/>
        <v>3.834425607907993E-2</v>
      </c>
      <c r="N234" s="35">
        <v>51</v>
      </c>
      <c r="O234" s="31">
        <f t="shared" si="29"/>
        <v>4.3965517241379308E-2</v>
      </c>
    </row>
    <row r="235" spans="1:15" x14ac:dyDescent="0.25">
      <c r="A235" s="31">
        <f t="shared" si="30"/>
        <v>146</v>
      </c>
      <c r="B235" s="31">
        <v>25</v>
      </c>
      <c r="C235" s="31">
        <v>42</v>
      </c>
      <c r="D235" s="35">
        <v>0.22746339459123557</v>
      </c>
      <c r="E235" s="33">
        <v>6.9105690999999997E-2</v>
      </c>
      <c r="F235" s="35">
        <v>1176.95</v>
      </c>
      <c r="G235" s="31">
        <v>1160</v>
      </c>
      <c r="H235" s="35">
        <f t="shared" si="23"/>
        <v>1.0146120689655174</v>
      </c>
      <c r="I235" s="31">
        <f t="shared" si="24"/>
        <v>1.8831093739023481E-2</v>
      </c>
      <c r="J235" s="31">
        <f t="shared" si="25"/>
        <v>0.50751207549977884</v>
      </c>
      <c r="K235" s="31">
        <f t="shared" si="26"/>
        <v>-4.096439543262595E-2</v>
      </c>
      <c r="L235" s="31">
        <f t="shared" si="27"/>
        <v>0.48366214017582854</v>
      </c>
      <c r="M235" s="31">
        <f t="shared" si="28"/>
        <v>3.1265736771985964E-2</v>
      </c>
      <c r="N235" s="35">
        <v>42.2</v>
      </c>
      <c r="O235" s="31">
        <f t="shared" si="29"/>
        <v>3.6379310344827588E-2</v>
      </c>
    </row>
    <row r="236" spans="1:15" x14ac:dyDescent="0.25">
      <c r="A236" s="31">
        <f t="shared" si="30"/>
        <v>147</v>
      </c>
      <c r="B236" s="31">
        <v>26</v>
      </c>
      <c r="C236" s="31">
        <v>42</v>
      </c>
      <c r="D236" s="35">
        <v>0.22782981686111101</v>
      </c>
      <c r="E236" s="33">
        <v>6.5040650000000005E-2</v>
      </c>
      <c r="F236" s="35">
        <v>1192.5999999999999</v>
      </c>
      <c r="G236" s="31">
        <v>1160</v>
      </c>
      <c r="H236" s="35">
        <f t="shared" si="23"/>
        <v>1.028103448275862</v>
      </c>
      <c r="I236" s="31">
        <f t="shared" si="24"/>
        <v>3.2914361157101932E-2</v>
      </c>
      <c r="J236" s="31">
        <f t="shared" si="25"/>
        <v>0.51312855977299654</v>
      </c>
      <c r="K236" s="31">
        <f t="shared" si="26"/>
        <v>-2.5189232970176126E-2</v>
      </c>
      <c r="L236" s="31">
        <f t="shared" si="27"/>
        <v>0.48995201253896614</v>
      </c>
      <c r="M236" s="31">
        <f t="shared" si="28"/>
        <v>3.7597229172478319E-2</v>
      </c>
      <c r="N236" s="35">
        <v>51.3</v>
      </c>
      <c r="O236" s="31">
        <f t="shared" si="29"/>
        <v>4.4224137931034482E-2</v>
      </c>
    </row>
    <row r="237" spans="1:15" x14ac:dyDescent="0.25">
      <c r="A237" s="31">
        <f t="shared" si="30"/>
        <v>148</v>
      </c>
      <c r="B237" s="31">
        <v>27</v>
      </c>
      <c r="C237" s="31">
        <v>42</v>
      </c>
      <c r="D237" s="35">
        <v>0.21917912466278633</v>
      </c>
      <c r="E237" s="33">
        <v>6.097561E-2</v>
      </c>
      <c r="F237" s="35">
        <v>1184.2</v>
      </c>
      <c r="G237" s="31">
        <v>1160</v>
      </c>
      <c r="H237" s="35">
        <f t="shared" si="23"/>
        <v>1.0208620689655172</v>
      </c>
      <c r="I237" s="31">
        <f t="shared" si="24"/>
        <v>2.491196505324287E-2</v>
      </c>
      <c r="J237" s="31">
        <f t="shared" si="25"/>
        <v>0.50993740826778766</v>
      </c>
      <c r="K237" s="31">
        <f t="shared" si="26"/>
        <v>-2.9210462154297998E-2</v>
      </c>
      <c r="L237" s="31">
        <f t="shared" si="27"/>
        <v>0.48834836860135927</v>
      </c>
      <c r="M237" s="31">
        <f t="shared" si="28"/>
        <v>3.2227389045808075E-2</v>
      </c>
      <c r="N237" s="35">
        <v>45.5</v>
      </c>
      <c r="O237" s="31">
        <f t="shared" si="29"/>
        <v>3.9224137931034485E-2</v>
      </c>
    </row>
    <row r="238" spans="1:15" x14ac:dyDescent="0.25">
      <c r="A238" s="31">
        <f t="shared" si="30"/>
        <v>149</v>
      </c>
      <c r="B238" s="31">
        <v>28</v>
      </c>
      <c r="C238" s="31">
        <v>42</v>
      </c>
      <c r="D238" s="35">
        <v>0.21963051701288913</v>
      </c>
      <c r="E238" s="33">
        <v>5.6910569000000001E-2</v>
      </c>
      <c r="F238" s="35">
        <v>1217.7</v>
      </c>
      <c r="G238" s="31">
        <v>1160</v>
      </c>
      <c r="H238" s="35">
        <f t="shared" si="23"/>
        <v>1.0497413793103449</v>
      </c>
      <c r="I238" s="31">
        <f t="shared" si="24"/>
        <v>5.421848795342317E-2</v>
      </c>
      <c r="J238" s="31">
        <f t="shared" si="25"/>
        <v>0.52161945445399915</v>
      </c>
      <c r="K238" s="31">
        <f t="shared" si="26"/>
        <v>1.823572030172485E-3</v>
      </c>
      <c r="L238" s="31">
        <f t="shared" si="27"/>
        <v>0.50072749958098695</v>
      </c>
      <c r="M238" s="31">
        <f t="shared" si="28"/>
        <v>4.6838026012663736E-2</v>
      </c>
      <c r="N238" s="35">
        <v>68.2</v>
      </c>
      <c r="O238" s="31">
        <f t="shared" si="29"/>
        <v>5.8793103448275867E-2</v>
      </c>
    </row>
    <row r="239" spans="1:15" x14ac:dyDescent="0.25">
      <c r="A239" s="31">
        <f t="shared" si="30"/>
        <v>149</v>
      </c>
      <c r="B239" s="31">
        <v>28</v>
      </c>
      <c r="C239" s="31">
        <v>60</v>
      </c>
      <c r="D239" s="35">
        <v>0.21920836257453985</v>
      </c>
      <c r="E239" s="33">
        <v>0.13008130100000001</v>
      </c>
      <c r="F239" s="35">
        <v>1217.7</v>
      </c>
      <c r="G239" s="31">
        <v>1160</v>
      </c>
      <c r="H239" s="35">
        <f t="shared" si="23"/>
        <v>1.0497413793103449</v>
      </c>
      <c r="I239" s="31">
        <f t="shared" si="24"/>
        <v>8.5012326434688576E-2</v>
      </c>
      <c r="J239" s="31">
        <f t="shared" si="25"/>
        <v>0.53387420444547606</v>
      </c>
      <c r="K239" s="31">
        <f t="shared" si="26"/>
        <v>5.9509166984106354E-3</v>
      </c>
      <c r="L239" s="31">
        <f t="shared" si="27"/>
        <v>0.5023740582658851</v>
      </c>
      <c r="M239" s="31">
        <f t="shared" si="28"/>
        <v>5.8055785486922029E-2</v>
      </c>
      <c r="N239" s="35">
        <v>71</v>
      </c>
      <c r="O239" s="31">
        <f t="shared" si="29"/>
        <v>6.1206896551724135E-2</v>
      </c>
    </row>
    <row r="240" spans="1:15" x14ac:dyDescent="0.25">
      <c r="A240" s="31">
        <f t="shared" si="30"/>
        <v>150</v>
      </c>
      <c r="B240" s="31">
        <v>29</v>
      </c>
      <c r="C240" s="31">
        <v>42</v>
      </c>
      <c r="D240" s="35">
        <v>0.21920836257453985</v>
      </c>
      <c r="E240" s="33">
        <v>5.2845528000000003E-2</v>
      </c>
      <c r="F240" s="35">
        <v>1217.95</v>
      </c>
      <c r="G240" s="31">
        <v>1160</v>
      </c>
      <c r="H240" s="35">
        <f t="shared" si="23"/>
        <v>1.0499568965517241</v>
      </c>
      <c r="I240" s="31">
        <f t="shared" si="24"/>
        <v>5.2454186940474282E-2</v>
      </c>
      <c r="J240" s="31">
        <f t="shared" si="25"/>
        <v>0.52091660071376422</v>
      </c>
      <c r="K240" s="31">
        <f t="shared" si="26"/>
        <v>2.0622283165870753E-3</v>
      </c>
      <c r="L240" s="31">
        <f t="shared" si="27"/>
        <v>0.50082270948419305</v>
      </c>
      <c r="M240" s="31">
        <f t="shared" si="28"/>
        <v>4.611726796350446E-2</v>
      </c>
      <c r="N240" s="35">
        <v>68.05</v>
      </c>
      <c r="O240" s="31">
        <f t="shared" si="29"/>
        <v>5.8663793103448277E-2</v>
      </c>
    </row>
    <row r="241" spans="1:15" x14ac:dyDescent="0.25">
      <c r="A241" s="31">
        <f t="shared" si="30"/>
        <v>150</v>
      </c>
      <c r="B241" s="31">
        <v>29</v>
      </c>
      <c r="C241" s="31">
        <v>60</v>
      </c>
      <c r="D241" s="35">
        <v>0.22211447685200927</v>
      </c>
      <c r="E241" s="33">
        <v>0.12601625999999999</v>
      </c>
      <c r="F241" s="35">
        <v>1217.95</v>
      </c>
      <c r="G241" s="31">
        <v>1160</v>
      </c>
      <c r="H241" s="35">
        <f t="shared" si="23"/>
        <v>1.0499568965517241</v>
      </c>
      <c r="I241" s="31">
        <f t="shared" si="24"/>
        <v>8.2879841526973294E-2</v>
      </c>
      <c r="J241" s="31">
        <f t="shared" si="25"/>
        <v>0.53302645849160268</v>
      </c>
      <c r="K241" s="31">
        <f t="shared" si="26"/>
        <v>4.0319364898430271E-3</v>
      </c>
      <c r="L241" s="31">
        <f t="shared" si="27"/>
        <v>0.50160850557957559</v>
      </c>
      <c r="M241" s="31">
        <f t="shared" si="28"/>
        <v>5.8046300558223907E-2</v>
      </c>
      <c r="N241" s="35">
        <v>85</v>
      </c>
      <c r="O241" s="31">
        <f t="shared" si="29"/>
        <v>7.3275862068965511E-2</v>
      </c>
    </row>
    <row r="242" spans="1:15" x14ac:dyDescent="0.25">
      <c r="A242" s="31">
        <f t="shared" si="30"/>
        <v>151</v>
      </c>
      <c r="B242" s="31">
        <v>30</v>
      </c>
      <c r="C242" s="31">
        <v>42</v>
      </c>
      <c r="D242" s="35">
        <v>0.22211447685200927</v>
      </c>
      <c r="E242" s="33">
        <v>4.8780487999999997E-2</v>
      </c>
      <c r="F242" s="35">
        <v>1204.2</v>
      </c>
      <c r="G242" s="31">
        <v>1160</v>
      </c>
      <c r="H242" s="35">
        <f t="shared" si="23"/>
        <v>1.0381034482758622</v>
      </c>
      <c r="I242" s="31">
        <f t="shared" si="24"/>
        <v>3.8381259053163724E-2</v>
      </c>
      <c r="J242" s="31">
        <f t="shared" si="25"/>
        <v>0.5153081484598252</v>
      </c>
      <c r="K242" s="31">
        <f t="shared" si="26"/>
        <v>-1.067562232911716E-2</v>
      </c>
      <c r="L242" s="31">
        <f t="shared" si="27"/>
        <v>0.49574112378005281</v>
      </c>
      <c r="M242" s="31">
        <f t="shared" si="28"/>
        <v>3.9202042060741682E-2</v>
      </c>
      <c r="N242" s="35">
        <v>57.85</v>
      </c>
      <c r="O242" s="31">
        <f t="shared" si="29"/>
        <v>4.9870689655172412E-2</v>
      </c>
    </row>
    <row r="243" spans="1:15" x14ac:dyDescent="0.25">
      <c r="A243" s="31">
        <f t="shared" si="30"/>
        <v>152</v>
      </c>
      <c r="B243" s="31">
        <v>31</v>
      </c>
      <c r="C243" s="31">
        <v>42</v>
      </c>
      <c r="D243" s="35">
        <v>0.22178826380508479</v>
      </c>
      <c r="E243" s="33">
        <v>4.4715446999999998E-2</v>
      </c>
      <c r="F243" s="35">
        <v>1187.7</v>
      </c>
      <c r="G243" s="31">
        <v>1160</v>
      </c>
      <c r="H243" s="35">
        <f t="shared" si="23"/>
        <v>1.0238793103448276</v>
      </c>
      <c r="I243" s="31">
        <f t="shared" si="24"/>
        <v>2.3548306372354975E-2</v>
      </c>
      <c r="J243" s="31">
        <f t="shared" si="25"/>
        <v>0.50939354687987515</v>
      </c>
      <c r="K243" s="31">
        <f t="shared" si="26"/>
        <v>-2.3351100410049303E-2</v>
      </c>
      <c r="L243" s="31">
        <f t="shared" si="27"/>
        <v>0.49068510528837045</v>
      </c>
      <c r="M243" s="31">
        <f t="shared" si="28"/>
        <v>3.0872408185101674E-2</v>
      </c>
      <c r="N243" s="35">
        <v>45.05</v>
      </c>
      <c r="O243" s="31">
        <f t="shared" si="29"/>
        <v>3.883620689655172E-2</v>
      </c>
    </row>
    <row r="244" spans="1:15" x14ac:dyDescent="0.25">
      <c r="A244" s="31">
        <f t="shared" si="30"/>
        <v>153</v>
      </c>
      <c r="B244" s="31">
        <v>32</v>
      </c>
      <c r="C244" s="31">
        <v>42</v>
      </c>
      <c r="D244" s="35">
        <v>0.2221967897024078</v>
      </c>
      <c r="E244" s="33">
        <v>4.0650407E-2</v>
      </c>
      <c r="F244" s="35">
        <v>1210.5999999999999</v>
      </c>
      <c r="G244" s="31">
        <v>1160</v>
      </c>
      <c r="H244" s="35">
        <f t="shared" si="23"/>
        <v>1.0436206896551723</v>
      </c>
      <c r="I244" s="31">
        <f t="shared" si="24"/>
        <v>3.9652627083825512E-2</v>
      </c>
      <c r="J244" s="31">
        <f t="shared" si="25"/>
        <v>0.51581496497132218</v>
      </c>
      <c r="K244" s="31">
        <f t="shared" si="26"/>
        <v>-5.1465698621869574E-3</v>
      </c>
      <c r="L244" s="31">
        <f t="shared" si="27"/>
        <v>0.49794682474674207</v>
      </c>
      <c r="M244" s="31">
        <f t="shared" si="28"/>
        <v>4.0368344731087691E-2</v>
      </c>
      <c r="N244" s="35">
        <v>60.45</v>
      </c>
      <c r="O244" s="31">
        <f t="shared" si="29"/>
        <v>5.2112068965517247E-2</v>
      </c>
    </row>
    <row r="245" spans="1:15" x14ac:dyDescent="0.25">
      <c r="A245" s="31">
        <f t="shared" si="30"/>
        <v>154</v>
      </c>
      <c r="B245" s="31">
        <v>33</v>
      </c>
      <c r="C245" s="31">
        <v>42</v>
      </c>
      <c r="D245" s="35">
        <v>0.2220141093271234</v>
      </c>
      <c r="E245" s="33">
        <v>3.6585366000000001E-2</v>
      </c>
      <c r="F245" s="35">
        <v>1200.8</v>
      </c>
      <c r="G245" s="31">
        <v>1160</v>
      </c>
      <c r="H245" s="35">
        <f t="shared" si="23"/>
        <v>1.0351724137931033</v>
      </c>
      <c r="I245" s="31">
        <f t="shared" si="24"/>
        <v>3.0558356837134665E-2</v>
      </c>
      <c r="J245" s="31">
        <f t="shared" si="25"/>
        <v>0.51218912347173273</v>
      </c>
      <c r="K245" s="31">
        <f t="shared" si="26"/>
        <v>-1.1906951071337542E-2</v>
      </c>
      <c r="L245" s="31">
        <f t="shared" si="27"/>
        <v>0.49524992602791013</v>
      </c>
      <c r="M245" s="31">
        <f t="shared" si="28"/>
        <v>3.4954125234897326E-2</v>
      </c>
      <c r="N245" s="35">
        <v>49.5</v>
      </c>
      <c r="O245" s="31">
        <f t="shared" si="29"/>
        <v>4.267241379310345E-2</v>
      </c>
    </row>
    <row r="246" spans="1:15" x14ac:dyDescent="0.25">
      <c r="A246" s="31">
        <f t="shared" si="30"/>
        <v>154</v>
      </c>
      <c r="B246" s="31">
        <v>33</v>
      </c>
      <c r="C246" s="31">
        <v>60</v>
      </c>
      <c r="D246" s="35">
        <v>0.22193230541766826</v>
      </c>
      <c r="E246" s="33">
        <v>0.109756098</v>
      </c>
      <c r="F246" s="35">
        <v>1200.8</v>
      </c>
      <c r="G246" s="31">
        <v>1160</v>
      </c>
      <c r="H246" s="35">
        <f t="shared" si="23"/>
        <v>1.0351724137931033</v>
      </c>
      <c r="I246" s="31">
        <f t="shared" si="24"/>
        <v>5.5637082284402166E-2</v>
      </c>
      <c r="J246" s="31">
        <f t="shared" si="25"/>
        <v>0.52218453857396563</v>
      </c>
      <c r="K246" s="31">
        <f t="shared" si="26"/>
        <v>-1.7887887380393881E-2</v>
      </c>
      <c r="L246" s="31">
        <f t="shared" si="27"/>
        <v>0.49286414596988154</v>
      </c>
      <c r="M246" s="31">
        <f t="shared" si="28"/>
        <v>4.7686883271168379E-2</v>
      </c>
      <c r="N246" s="35">
        <v>66</v>
      </c>
      <c r="O246" s="31">
        <f t="shared" si="29"/>
        <v>5.6896551724137934E-2</v>
      </c>
    </row>
    <row r="247" spans="1:15" x14ac:dyDescent="0.25">
      <c r="A247" s="31">
        <f t="shared" si="30"/>
        <v>155</v>
      </c>
      <c r="B247" s="31">
        <v>34</v>
      </c>
      <c r="C247" s="31">
        <v>42</v>
      </c>
      <c r="D247" s="35">
        <v>0.22193230541766826</v>
      </c>
      <c r="E247" s="33">
        <v>3.2520325000000003E-2</v>
      </c>
      <c r="F247" s="35">
        <v>1203.75</v>
      </c>
      <c r="G247" s="31">
        <v>1160</v>
      </c>
      <c r="H247" s="35">
        <f t="shared" si="23"/>
        <v>1.0377155172413792</v>
      </c>
      <c r="I247" s="31">
        <f t="shared" si="24"/>
        <v>3.0733200623690508E-2</v>
      </c>
      <c r="J247" s="31">
        <f t="shared" si="25"/>
        <v>0.51225884330370897</v>
      </c>
      <c r="K247" s="31">
        <f t="shared" si="26"/>
        <v>-9.2887234006109702E-3</v>
      </c>
      <c r="L247" s="31">
        <f t="shared" si="27"/>
        <v>0.49629438879154408</v>
      </c>
      <c r="M247" s="31">
        <f t="shared" si="28"/>
        <v>3.5284561748834875E-2</v>
      </c>
      <c r="N247" s="35">
        <v>50.9</v>
      </c>
      <c r="O247" s="31">
        <f t="shared" si="29"/>
        <v>4.3879310344827588E-2</v>
      </c>
    </row>
    <row r="248" spans="1:15" x14ac:dyDescent="0.25">
      <c r="A248" s="31">
        <f t="shared" si="30"/>
        <v>156</v>
      </c>
      <c r="B248" s="31">
        <v>35</v>
      </c>
      <c r="C248" s="31">
        <v>42</v>
      </c>
      <c r="D248" s="35">
        <v>0.22238993449387004</v>
      </c>
      <c r="E248" s="33">
        <v>2.8455285E-2</v>
      </c>
      <c r="F248" s="35">
        <v>1234.9000000000001</v>
      </c>
      <c r="G248" s="31">
        <v>1160</v>
      </c>
      <c r="H248" s="35">
        <f t="shared" si="23"/>
        <v>1.0645689655172415</v>
      </c>
      <c r="I248" s="31">
        <f t="shared" si="24"/>
        <v>4.7994252795026532E-2</v>
      </c>
      <c r="J248" s="31">
        <f t="shared" si="25"/>
        <v>0.51913958853217579</v>
      </c>
      <c r="K248" s="31">
        <f t="shared" si="26"/>
        <v>1.0479974419032027E-2</v>
      </c>
      <c r="L248" s="31">
        <f t="shared" si="27"/>
        <v>0.50418082836316891</v>
      </c>
      <c r="M248" s="31">
        <f t="shared" si="28"/>
        <v>4.8479066359575884E-2</v>
      </c>
      <c r="N248" s="35">
        <v>76</v>
      </c>
      <c r="O248" s="31">
        <f t="shared" si="29"/>
        <v>6.5517241379310351E-2</v>
      </c>
    </row>
    <row r="249" spans="1:15" x14ac:dyDescent="0.25">
      <c r="A249" s="31">
        <f t="shared" si="30"/>
        <v>157</v>
      </c>
      <c r="B249" s="31">
        <v>36</v>
      </c>
      <c r="C249" s="31">
        <v>42</v>
      </c>
      <c r="D249" s="35">
        <v>0.22102774170953474</v>
      </c>
      <c r="E249" s="33">
        <v>2.4390243999999998E-2</v>
      </c>
      <c r="F249" s="35">
        <v>1247.2</v>
      </c>
      <c r="G249" s="31">
        <v>1160</v>
      </c>
      <c r="H249" s="35">
        <f t="shared" si="23"/>
        <v>1.0751724137931036</v>
      </c>
      <c r="I249" s="31">
        <f t="shared" si="24"/>
        <v>5.1634602517231072E-2</v>
      </c>
      <c r="J249" s="31">
        <f t="shared" si="25"/>
        <v>0.52059007635872345</v>
      </c>
      <c r="K249" s="31">
        <f t="shared" si="26"/>
        <v>1.7115868543672405E-2</v>
      </c>
      <c r="L249" s="31">
        <f t="shared" si="27"/>
        <v>0.50682791025015439</v>
      </c>
      <c r="M249" s="31">
        <f t="shared" si="28"/>
        <v>5.289617874519037E-2</v>
      </c>
      <c r="N249" s="35">
        <v>87.15</v>
      </c>
      <c r="O249" s="31">
        <f t="shared" si="29"/>
        <v>7.5129310344827588E-2</v>
      </c>
    </row>
    <row r="250" spans="1:15" x14ac:dyDescent="0.25">
      <c r="A250" s="31">
        <f t="shared" si="30"/>
        <v>157</v>
      </c>
      <c r="B250" s="31">
        <v>36</v>
      </c>
      <c r="C250" s="31">
        <v>60</v>
      </c>
      <c r="D250" s="35">
        <v>0.22336928834637959</v>
      </c>
      <c r="E250" s="33">
        <v>9.7560975999999994E-2</v>
      </c>
      <c r="F250" s="35">
        <v>1247.2</v>
      </c>
      <c r="G250" s="31">
        <v>1160</v>
      </c>
      <c r="H250" s="35">
        <f t="shared" si="23"/>
        <v>1.0751724137931036</v>
      </c>
      <c r="I250" s="31">
        <f t="shared" si="24"/>
        <v>0.10475691314759449</v>
      </c>
      <c r="J250" s="31">
        <f t="shared" si="25"/>
        <v>0.54171564990496979</v>
      </c>
      <c r="K250" s="31">
        <f t="shared" si="26"/>
        <v>3.4988068905187047E-2</v>
      </c>
      <c r="L250" s="31">
        <f t="shared" si="27"/>
        <v>0.51395537265808877</v>
      </c>
      <c r="M250" s="31">
        <f t="shared" si="28"/>
        <v>6.8482350239737477E-2</v>
      </c>
      <c r="N250" s="35">
        <v>88.5</v>
      </c>
      <c r="O250" s="31">
        <f t="shared" si="29"/>
        <v>7.6293103448275862E-2</v>
      </c>
    </row>
    <row r="251" spans="1:15" x14ac:dyDescent="0.25">
      <c r="A251" s="31">
        <f t="shared" si="30"/>
        <v>158</v>
      </c>
      <c r="B251" s="31">
        <v>37</v>
      </c>
      <c r="C251" s="31">
        <v>42</v>
      </c>
      <c r="D251" s="35">
        <v>0.22336928834637959</v>
      </c>
      <c r="E251" s="33">
        <v>2.0325203E-2</v>
      </c>
      <c r="F251" s="35">
        <v>1269.45</v>
      </c>
      <c r="G251" s="31">
        <v>1160</v>
      </c>
      <c r="H251" s="35">
        <f t="shared" si="23"/>
        <v>1.0943534482758621</v>
      </c>
      <c r="I251" s="31">
        <f t="shared" si="24"/>
        <v>5.7871047870023368E-2</v>
      </c>
      <c r="J251" s="31">
        <f t="shared" si="25"/>
        <v>0.52307432754397154</v>
      </c>
      <c r="K251" s="31">
        <f t="shared" si="26"/>
        <v>2.602607329562634E-2</v>
      </c>
      <c r="L251" s="31">
        <f t="shared" si="27"/>
        <v>0.51038172899530232</v>
      </c>
      <c r="M251" s="31">
        <f t="shared" si="28"/>
        <v>6.2046465057020717E-2</v>
      </c>
      <c r="N251" s="35">
        <v>106.8</v>
      </c>
      <c r="O251" s="31">
        <f t="shared" si="29"/>
        <v>9.2068965517241377E-2</v>
      </c>
    </row>
    <row r="252" spans="1:15" x14ac:dyDescent="0.25">
      <c r="A252" s="31">
        <f t="shared" si="30"/>
        <v>158</v>
      </c>
      <c r="B252" s="31">
        <v>37</v>
      </c>
      <c r="C252" s="31">
        <v>60</v>
      </c>
      <c r="D252" s="35">
        <v>0.2232836323148118</v>
      </c>
      <c r="E252" s="33">
        <v>9.3495935000000002E-2</v>
      </c>
      <c r="F252" s="35">
        <v>1269.45</v>
      </c>
      <c r="G252" s="31">
        <v>1160</v>
      </c>
      <c r="H252" s="35">
        <f t="shared" si="23"/>
        <v>1.0943534482758621</v>
      </c>
      <c r="I252" s="31">
        <f t="shared" si="24"/>
        <v>0.12666447022721153</v>
      </c>
      <c r="J252" s="31">
        <f t="shared" si="25"/>
        <v>0.55039701603460922</v>
      </c>
      <c r="K252" s="31">
        <f t="shared" si="26"/>
        <v>5.8390799533107093E-2</v>
      </c>
      <c r="L252" s="31">
        <f t="shared" si="27"/>
        <v>0.52328132841061525</v>
      </c>
      <c r="M252" s="31">
        <f t="shared" si="28"/>
        <v>7.9047544007604276E-2</v>
      </c>
      <c r="N252" s="35">
        <v>103.5</v>
      </c>
      <c r="O252" s="31">
        <f t="shared" si="29"/>
        <v>8.9224137931034481E-2</v>
      </c>
    </row>
    <row r="253" spans="1:15" x14ac:dyDescent="0.25">
      <c r="A253" s="31">
        <f t="shared" si="30"/>
        <v>159</v>
      </c>
      <c r="B253" s="31">
        <v>38</v>
      </c>
      <c r="C253" s="31">
        <v>42</v>
      </c>
      <c r="D253" s="35">
        <v>0.2232836323148118</v>
      </c>
      <c r="E253" s="33">
        <v>1.6260163000000001E-2</v>
      </c>
      <c r="F253" s="35">
        <v>1277.5</v>
      </c>
      <c r="G253" s="31">
        <v>1160</v>
      </c>
      <c r="H253" s="35">
        <f t="shared" si="23"/>
        <v>1.1012931034482758</v>
      </c>
      <c r="I253" s="31">
        <f t="shared" si="24"/>
        <v>5.5333248044876542E-2</v>
      </c>
      <c r="J253" s="31">
        <f t="shared" si="25"/>
        <v>0.52206351268886608</v>
      </c>
      <c r="K253" s="31">
        <f t="shared" si="26"/>
        <v>2.6861158821669319E-2</v>
      </c>
      <c r="L253" s="31">
        <f t="shared" si="27"/>
        <v>0.51071476344972</v>
      </c>
      <c r="M253" s="31">
        <f t="shared" si="28"/>
        <v>6.4230182636509592E-2</v>
      </c>
      <c r="N253" s="35">
        <v>117.15</v>
      </c>
      <c r="O253" s="31">
        <f t="shared" si="29"/>
        <v>0.10099137931034484</v>
      </c>
    </row>
    <row r="254" spans="1:15" x14ac:dyDescent="0.25">
      <c r="A254" s="31">
        <f t="shared" si="30"/>
        <v>159</v>
      </c>
      <c r="B254" s="31">
        <v>38</v>
      </c>
      <c r="C254" s="31">
        <v>60</v>
      </c>
      <c r="D254" s="35">
        <v>0.22411958307979452</v>
      </c>
      <c r="E254" s="33">
        <v>8.9430893999999997E-2</v>
      </c>
      <c r="F254" s="35">
        <v>1277.5</v>
      </c>
      <c r="G254" s="31">
        <v>1160</v>
      </c>
      <c r="H254" s="35">
        <f t="shared" si="23"/>
        <v>1.1012931034482758</v>
      </c>
      <c r="I254" s="31">
        <f t="shared" si="24"/>
        <v>0.13174005858536555</v>
      </c>
      <c r="J254" s="31">
        <f t="shared" si="25"/>
        <v>0.55240505026682396</v>
      </c>
      <c r="K254" s="31">
        <f t="shared" si="26"/>
        <v>6.4717100450466705E-2</v>
      </c>
      <c r="L254" s="31">
        <f t="shared" si="27"/>
        <v>0.52580037641282484</v>
      </c>
      <c r="M254" s="31">
        <f t="shared" si="28"/>
        <v>8.2559495756026502E-2</v>
      </c>
      <c r="N254" s="35">
        <v>129.25</v>
      </c>
      <c r="O254" s="31">
        <f t="shared" si="29"/>
        <v>0.11142241379310344</v>
      </c>
    </row>
    <row r="255" spans="1:15" x14ac:dyDescent="0.25">
      <c r="A255" s="31">
        <f t="shared" si="30"/>
        <v>160</v>
      </c>
      <c r="B255" s="31">
        <v>39</v>
      </c>
      <c r="C255" s="31">
        <v>42</v>
      </c>
      <c r="D255" s="35">
        <v>0.22411958307979452</v>
      </c>
      <c r="E255" s="33">
        <v>1.2195121999999999E-2</v>
      </c>
      <c r="F255" s="35">
        <v>1291.5</v>
      </c>
      <c r="G255" s="31">
        <v>1160</v>
      </c>
      <c r="H255" s="35">
        <f t="shared" si="23"/>
        <v>1.1133620689655173</v>
      </c>
      <c r="I255" s="31">
        <f t="shared" si="24"/>
        <v>5.3062913423614397E-2</v>
      </c>
      <c r="J255" s="31">
        <f t="shared" si="25"/>
        <v>0.5211591096987912</v>
      </c>
      <c r="K255" s="31">
        <f t="shared" si="26"/>
        <v>2.8313045791354598E-2</v>
      </c>
      <c r="L255" s="31">
        <f t="shared" si="27"/>
        <v>0.51129376213257482</v>
      </c>
      <c r="M255" s="31">
        <f t="shared" si="28"/>
        <v>6.8945022501898268E-2</v>
      </c>
      <c r="N255" s="35">
        <v>131.55000000000001</v>
      </c>
      <c r="O255" s="31">
        <f t="shared" si="29"/>
        <v>0.11340517241379311</v>
      </c>
    </row>
    <row r="256" spans="1:15" x14ac:dyDescent="0.25">
      <c r="A256" s="31">
        <f t="shared" si="30"/>
        <v>160</v>
      </c>
      <c r="B256" s="31">
        <v>39</v>
      </c>
      <c r="C256" s="31">
        <v>60</v>
      </c>
      <c r="D256" s="35">
        <v>0.22390566424143621</v>
      </c>
      <c r="E256" s="33">
        <v>8.5365854000000005E-2</v>
      </c>
      <c r="F256" s="35">
        <v>1291.5</v>
      </c>
      <c r="G256" s="31">
        <v>1160</v>
      </c>
      <c r="H256" s="35">
        <f t="shared" si="23"/>
        <v>1.1133620689655173</v>
      </c>
      <c r="I256" s="31">
        <f t="shared" si="24"/>
        <v>0.14291803570562736</v>
      </c>
      <c r="J256" s="31">
        <f t="shared" si="25"/>
        <v>0.55682254281910981</v>
      </c>
      <c r="K256" s="31">
        <f t="shared" si="26"/>
        <v>7.749854256762323E-2</v>
      </c>
      <c r="L256" s="31">
        <f t="shared" si="27"/>
        <v>0.53088652467446451</v>
      </c>
      <c r="M256" s="31">
        <f t="shared" si="28"/>
        <v>8.9058573645259931E-2</v>
      </c>
      <c r="N256" s="35">
        <v>140.1</v>
      </c>
      <c r="O256" s="31">
        <f t="shared" si="29"/>
        <v>0.12077586206896551</v>
      </c>
    </row>
    <row r="257" spans="1:15" x14ac:dyDescent="0.25">
      <c r="A257" s="31">
        <f t="shared" si="30"/>
        <v>161</v>
      </c>
      <c r="B257" s="31">
        <v>40</v>
      </c>
      <c r="C257" s="31">
        <v>42</v>
      </c>
      <c r="D257" s="35">
        <v>0.22390566424143621</v>
      </c>
      <c r="E257" s="33">
        <v>8.1300810000000008E-3</v>
      </c>
      <c r="F257" s="35">
        <v>1319</v>
      </c>
      <c r="G257" s="31">
        <v>1160</v>
      </c>
      <c r="H257" s="35">
        <f t="shared" si="23"/>
        <v>1.1370689655172415</v>
      </c>
      <c r="I257" s="31">
        <f t="shared" si="24"/>
        <v>5.1810528080013719E-2</v>
      </c>
      <c r="J257" s="31">
        <f t="shared" si="25"/>
        <v>0.5206601666874433</v>
      </c>
      <c r="K257" s="31">
        <f t="shared" si="26"/>
        <v>3.1621634605853807E-2</v>
      </c>
      <c r="L257" s="31">
        <f t="shared" si="27"/>
        <v>0.51261310495232926</v>
      </c>
      <c r="M257" s="31">
        <f t="shared" si="28"/>
        <v>7.9413412168996445E-2</v>
      </c>
      <c r="N257" s="35">
        <v>160.5</v>
      </c>
      <c r="O257" s="31">
        <f t="shared" si="29"/>
        <v>0.13836206896551725</v>
      </c>
    </row>
    <row r="258" spans="1:15" x14ac:dyDescent="0.25">
      <c r="A258" s="31">
        <f t="shared" si="30"/>
        <v>161</v>
      </c>
      <c r="B258" s="31">
        <v>40</v>
      </c>
      <c r="C258" s="31">
        <v>60</v>
      </c>
      <c r="D258" s="35">
        <v>0.22392336560366502</v>
      </c>
      <c r="E258" s="33">
        <v>8.1300813E-2</v>
      </c>
      <c r="F258" s="35">
        <v>1319</v>
      </c>
      <c r="G258" s="31">
        <v>1160</v>
      </c>
      <c r="H258" s="35">
        <f t="shared" si="23"/>
        <v>1.1370689655172415</v>
      </c>
      <c r="I258" s="31">
        <f t="shared" si="24"/>
        <v>0.16616226798757</v>
      </c>
      <c r="J258" s="31">
        <f t="shared" si="25"/>
        <v>0.56598537380446623</v>
      </c>
      <c r="K258" s="31">
        <f t="shared" si="26"/>
        <v>0.10231433275075319</v>
      </c>
      <c r="L258" s="31">
        <f t="shared" si="27"/>
        <v>0.5407464104398042</v>
      </c>
      <c r="M258" s="31">
        <f t="shared" si="28"/>
        <v>0.10281799304992945</v>
      </c>
      <c r="N258" s="35">
        <v>149.75</v>
      </c>
      <c r="O258" s="31">
        <f t="shared" si="29"/>
        <v>0.12909482758620688</v>
      </c>
    </row>
    <row r="259" spans="1:15" x14ac:dyDescent="0.25">
      <c r="A259" s="31">
        <f t="shared" si="30"/>
        <v>162</v>
      </c>
      <c r="B259" s="31">
        <v>41</v>
      </c>
      <c r="C259" s="31">
        <v>42</v>
      </c>
      <c r="D259" s="35">
        <v>0.22392336560366502</v>
      </c>
      <c r="E259" s="33">
        <v>4.0650410000000001E-3</v>
      </c>
      <c r="F259" s="35">
        <v>1294.2</v>
      </c>
      <c r="G259" s="31">
        <v>1160</v>
      </c>
      <c r="H259" s="35">
        <f t="shared" ref="H259:H322" si="31">F259/G259</f>
        <v>1.1156896551724138</v>
      </c>
      <c r="I259" s="31">
        <f t="shared" ref="I259:I322" si="32">(LN(H259)+(D259^2/2)*E259)/D259*(E259^0.5)</f>
        <v>3.1199178162253476E-2</v>
      </c>
      <c r="J259" s="31">
        <f t="shared" ref="J259:J322" si="33">NORMSDIST(I259)</f>
        <v>0.51244465233592473</v>
      </c>
      <c r="K259" s="31">
        <f t="shared" ref="K259:K322" si="34">I259-(D259*E259^0.5)</f>
        <v>1.6922345206383207E-2</v>
      </c>
      <c r="L259" s="31">
        <f t="shared" ref="L259:L322" si="35">NORMSDIST(K259)</f>
        <v>0.5067507167891383</v>
      </c>
      <c r="M259" s="31">
        <f t="shared" ref="M259:M322" si="36">(H259*J259)-L259</f>
        <v>6.4978480670477068E-2</v>
      </c>
      <c r="N259" s="35">
        <v>134.55000000000001</v>
      </c>
      <c r="O259" s="31">
        <f t="shared" ref="O259:O322" si="37">N259/G259</f>
        <v>0.11599137931034484</v>
      </c>
    </row>
    <row r="260" spans="1:15" x14ac:dyDescent="0.25">
      <c r="A260" s="31">
        <f t="shared" ref="A260:A277" si="38">$A$194+B260</f>
        <v>162</v>
      </c>
      <c r="B260" s="31">
        <v>41</v>
      </c>
      <c r="C260" s="31">
        <v>60</v>
      </c>
      <c r="D260" s="35">
        <v>0.22538923908712649</v>
      </c>
      <c r="E260" s="33">
        <v>7.7235771999999994E-2</v>
      </c>
      <c r="F260" s="35">
        <v>1294.2</v>
      </c>
      <c r="G260" s="31">
        <v>1160</v>
      </c>
      <c r="H260" s="35">
        <f t="shared" si="31"/>
        <v>1.1156896551724138</v>
      </c>
      <c r="I260" s="31">
        <f t="shared" si="32"/>
        <v>0.13740289702290595</v>
      </c>
      <c r="J260" s="31">
        <f t="shared" si="33"/>
        <v>0.55464382936263079</v>
      </c>
      <c r="K260" s="31">
        <f t="shared" si="34"/>
        <v>7.4764242097298442E-2</v>
      </c>
      <c r="L260" s="31">
        <f t="shared" si="35"/>
        <v>0.52979885358390322</v>
      </c>
      <c r="M260" s="31">
        <f t="shared" si="36"/>
        <v>8.9011529141197476E-2</v>
      </c>
      <c r="N260" s="35">
        <v>144</v>
      </c>
      <c r="O260" s="31">
        <f t="shared" si="37"/>
        <v>0.12413793103448276</v>
      </c>
    </row>
    <row r="261" spans="1:15" x14ac:dyDescent="0.25">
      <c r="A261" s="31">
        <f t="shared" si="38"/>
        <v>163</v>
      </c>
      <c r="B261" s="31">
        <v>42</v>
      </c>
      <c r="C261" s="31">
        <v>60</v>
      </c>
      <c r="D261" s="35">
        <v>0.22538923908712649</v>
      </c>
      <c r="E261" s="33">
        <v>7.3170732000000002E-2</v>
      </c>
      <c r="F261" s="35">
        <v>1274.45</v>
      </c>
      <c r="G261" s="31">
        <v>1160</v>
      </c>
      <c r="H261" s="35">
        <f t="shared" si="31"/>
        <v>1.0986637931034484</v>
      </c>
      <c r="I261" s="31">
        <f t="shared" si="32"/>
        <v>0.11515829806849361</v>
      </c>
      <c r="J261" s="31">
        <f t="shared" si="33"/>
        <v>0.54584017398534712</v>
      </c>
      <c r="K261" s="31">
        <f t="shared" si="34"/>
        <v>5.4190308086859658E-2</v>
      </c>
      <c r="L261" s="31">
        <f t="shared" si="35"/>
        <v>0.52160822881700653</v>
      </c>
      <c r="M261" s="31">
        <f t="shared" si="36"/>
        <v>7.8086607161981125E-2</v>
      </c>
      <c r="N261" s="35">
        <v>126.15</v>
      </c>
      <c r="O261" s="31">
        <f t="shared" si="37"/>
        <v>0.10875</v>
      </c>
    </row>
    <row r="262" spans="1:15" x14ac:dyDescent="0.25">
      <c r="A262" s="31">
        <f t="shared" si="38"/>
        <v>164</v>
      </c>
      <c r="B262" s="31">
        <v>43</v>
      </c>
      <c r="C262" s="31">
        <v>60</v>
      </c>
      <c r="D262" s="35">
        <v>0.22698836271943626</v>
      </c>
      <c r="E262" s="33">
        <v>6.9105690999999997E-2</v>
      </c>
      <c r="F262" s="35">
        <v>1241.6500000000001</v>
      </c>
      <c r="G262" s="31">
        <v>1160</v>
      </c>
      <c r="H262" s="35">
        <f t="shared" si="31"/>
        <v>1.0703879310344828</v>
      </c>
      <c r="I262" s="31">
        <f t="shared" si="32"/>
        <v>8.0838381694298134E-2</v>
      </c>
      <c r="J262" s="31">
        <f t="shared" si="33"/>
        <v>0.53221475811932861</v>
      </c>
      <c r="K262" s="31">
        <f t="shared" si="34"/>
        <v>2.1167768717332287E-2</v>
      </c>
      <c r="L262" s="31">
        <f t="shared" si="35"/>
        <v>0.50844408732178825</v>
      </c>
      <c r="M262" s="31">
        <f t="shared" si="36"/>
        <v>6.1232166487577566E-2</v>
      </c>
      <c r="N262" s="35">
        <v>96.5</v>
      </c>
      <c r="O262" s="31">
        <f t="shared" si="37"/>
        <v>8.3189655172413793E-2</v>
      </c>
    </row>
    <row r="263" spans="1:15" x14ac:dyDescent="0.25">
      <c r="A263" s="31">
        <f t="shared" si="38"/>
        <v>165</v>
      </c>
      <c r="B263" s="31">
        <v>44</v>
      </c>
      <c r="C263" s="31">
        <v>60</v>
      </c>
      <c r="D263" s="35">
        <v>0.22833803158671639</v>
      </c>
      <c r="E263" s="33">
        <v>6.5040650000000005E-2</v>
      </c>
      <c r="F263" s="35">
        <v>1229.1500000000001</v>
      </c>
      <c r="G263" s="31">
        <v>1160</v>
      </c>
      <c r="H263" s="35">
        <f t="shared" si="31"/>
        <v>1.0596120689655173</v>
      </c>
      <c r="I263" s="31">
        <f t="shared" si="32"/>
        <v>6.6565460535907617E-2</v>
      </c>
      <c r="J263" s="31">
        <f t="shared" si="33"/>
        <v>0.52653617838343514</v>
      </c>
      <c r="K263" s="31">
        <f t="shared" si="34"/>
        <v>8.3322560593218423E-3</v>
      </c>
      <c r="L263" s="31">
        <f t="shared" si="35"/>
        <v>0.50332405077028652</v>
      </c>
      <c r="M263" s="31">
        <f t="shared" si="36"/>
        <v>5.4600038591781863E-2</v>
      </c>
      <c r="N263" s="35">
        <v>92.75</v>
      </c>
      <c r="O263" s="31">
        <f t="shared" si="37"/>
        <v>7.9956896551724138E-2</v>
      </c>
    </row>
    <row r="264" spans="1:15" x14ac:dyDescent="0.25">
      <c r="A264" s="31">
        <f t="shared" si="38"/>
        <v>166</v>
      </c>
      <c r="B264" s="31">
        <v>45</v>
      </c>
      <c r="C264" s="31">
        <v>60</v>
      </c>
      <c r="D264" s="35">
        <v>0.23144407145787857</v>
      </c>
      <c r="E264" s="33">
        <v>6.097561E-2</v>
      </c>
      <c r="F264" s="35">
        <v>1241.95</v>
      </c>
      <c r="G264" s="31">
        <v>1160</v>
      </c>
      <c r="H264" s="35">
        <f t="shared" si="31"/>
        <v>1.0706465517241379</v>
      </c>
      <c r="I264" s="31">
        <f t="shared" si="32"/>
        <v>7.4573297734271765E-2</v>
      </c>
      <c r="J264" s="31">
        <f t="shared" si="33"/>
        <v>0.52972288986486382</v>
      </c>
      <c r="K264" s="31">
        <f t="shared" si="34"/>
        <v>1.7422257782962386E-2</v>
      </c>
      <c r="L264" s="31">
        <f t="shared" si="35"/>
        <v>0.50695012364685776</v>
      </c>
      <c r="M264" s="31">
        <f t="shared" si="36"/>
        <v>6.0195861756303981E-2</v>
      </c>
      <c r="N264" s="35">
        <v>93.05</v>
      </c>
      <c r="O264" s="31">
        <f t="shared" si="37"/>
        <v>8.0215517241379306E-2</v>
      </c>
    </row>
    <row r="265" spans="1:15" x14ac:dyDescent="0.25">
      <c r="A265" s="31">
        <f t="shared" si="38"/>
        <v>167</v>
      </c>
      <c r="B265" s="31">
        <v>46</v>
      </c>
      <c r="C265" s="31">
        <v>60</v>
      </c>
      <c r="D265" s="35">
        <v>0.22869992595552485</v>
      </c>
      <c r="E265" s="33">
        <v>5.6910569000000001E-2</v>
      </c>
      <c r="F265" s="35">
        <v>1227</v>
      </c>
      <c r="G265" s="31">
        <v>1160</v>
      </c>
      <c r="H265" s="35">
        <f t="shared" si="31"/>
        <v>1.0577586206896552</v>
      </c>
      <c r="I265" s="31">
        <f t="shared" si="32"/>
        <v>6.0125402773160259E-2</v>
      </c>
      <c r="J265" s="31">
        <f t="shared" si="33"/>
        <v>0.52397212096415147</v>
      </c>
      <c r="K265" s="31">
        <f t="shared" si="34"/>
        <v>5.5668944425981137E-3</v>
      </c>
      <c r="L265" s="31">
        <f t="shared" si="35"/>
        <v>0.50222085809283001</v>
      </c>
      <c r="M265" s="31">
        <f t="shared" si="36"/>
        <v>5.2015169858043997E-2</v>
      </c>
      <c r="N265" s="35">
        <v>70</v>
      </c>
      <c r="O265" s="31">
        <f t="shared" si="37"/>
        <v>6.0344827586206899E-2</v>
      </c>
    </row>
    <row r="266" spans="1:15" x14ac:dyDescent="0.25">
      <c r="A266" s="31">
        <f t="shared" si="38"/>
        <v>168</v>
      </c>
      <c r="B266" s="31">
        <v>47</v>
      </c>
      <c r="C266" s="31">
        <v>60</v>
      </c>
      <c r="D266" s="35">
        <v>0.22775412702820183</v>
      </c>
      <c r="E266" s="33">
        <v>5.2845528000000003E-2</v>
      </c>
      <c r="F266" s="35">
        <v>1261.4000000000001</v>
      </c>
      <c r="G266" s="31">
        <v>1160</v>
      </c>
      <c r="H266" s="35">
        <f t="shared" si="31"/>
        <v>1.0874137931034484</v>
      </c>
      <c r="I266" s="31">
        <f t="shared" si="32"/>
        <v>8.5968399635701895E-2</v>
      </c>
      <c r="J266" s="31">
        <f t="shared" si="33"/>
        <v>0.53425423118146798</v>
      </c>
      <c r="K266" s="31">
        <f t="shared" si="34"/>
        <v>3.3611927415249751E-2</v>
      </c>
      <c r="L266" s="31">
        <f t="shared" si="35"/>
        <v>0.51340669452928722</v>
      </c>
      <c r="M266" s="31">
        <f t="shared" si="36"/>
        <v>6.7548725481319516E-2</v>
      </c>
      <c r="N266" s="35">
        <v>112.9</v>
      </c>
      <c r="O266" s="31">
        <f t="shared" si="37"/>
        <v>9.7327586206896563E-2</v>
      </c>
    </row>
    <row r="267" spans="1:15" x14ac:dyDescent="0.25">
      <c r="A267" s="31">
        <f t="shared" si="38"/>
        <v>169</v>
      </c>
      <c r="B267" s="31">
        <v>48</v>
      </c>
      <c r="C267" s="31">
        <v>60</v>
      </c>
      <c r="D267" s="35">
        <v>0.2257584948172334</v>
      </c>
      <c r="E267" s="33">
        <v>4.8780487999999997E-2</v>
      </c>
      <c r="F267" s="35">
        <v>1278.5999999999999</v>
      </c>
      <c r="G267" s="31">
        <v>1160</v>
      </c>
      <c r="H267" s="35">
        <f t="shared" si="31"/>
        <v>1.1022413793103447</v>
      </c>
      <c r="I267" s="31">
        <f t="shared" si="32"/>
        <v>9.6450977854904626E-2</v>
      </c>
      <c r="J267" s="31">
        <f t="shared" si="33"/>
        <v>0.53841879683216365</v>
      </c>
      <c r="K267" s="31">
        <f t="shared" si="34"/>
        <v>4.658926754112637E-2</v>
      </c>
      <c r="L267" s="31">
        <f t="shared" si="35"/>
        <v>0.51857970699773537</v>
      </c>
      <c r="M267" s="31">
        <f t="shared" si="36"/>
        <v>7.4887770269164933E-2</v>
      </c>
      <c r="N267" s="35">
        <v>123</v>
      </c>
      <c r="O267" s="31">
        <f t="shared" si="37"/>
        <v>0.10603448275862069</v>
      </c>
    </row>
    <row r="268" spans="1:15" x14ac:dyDescent="0.25">
      <c r="A268" s="31">
        <f t="shared" si="38"/>
        <v>170</v>
      </c>
      <c r="B268" s="31">
        <v>49</v>
      </c>
      <c r="C268" s="31">
        <v>60</v>
      </c>
      <c r="D268" s="35">
        <v>0.22647879735183443</v>
      </c>
      <c r="E268" s="33">
        <v>4.4715446999999998E-2</v>
      </c>
      <c r="F268" s="35">
        <v>1255.8499999999999</v>
      </c>
      <c r="G268" s="31">
        <v>1160</v>
      </c>
      <c r="H268" s="35">
        <f t="shared" si="31"/>
        <v>1.0826293103448275</v>
      </c>
      <c r="I268" s="31">
        <f t="shared" si="32"/>
        <v>7.5198592749488091E-2</v>
      </c>
      <c r="J268" s="31">
        <f t="shared" si="33"/>
        <v>0.5299716479953589</v>
      </c>
      <c r="K268" s="31">
        <f t="shared" si="34"/>
        <v>2.7307324463407251E-2</v>
      </c>
      <c r="L268" s="31">
        <f t="shared" si="35"/>
        <v>0.51089269251434755</v>
      </c>
      <c r="M268" s="31">
        <f t="shared" si="36"/>
        <v>6.2870147257179543E-2</v>
      </c>
      <c r="N268" s="35">
        <v>110</v>
      </c>
      <c r="O268" s="31">
        <f t="shared" si="37"/>
        <v>9.4827586206896547E-2</v>
      </c>
    </row>
    <row r="269" spans="1:15" x14ac:dyDescent="0.25">
      <c r="A269" s="31">
        <f t="shared" si="38"/>
        <v>171</v>
      </c>
      <c r="B269" s="31">
        <v>50</v>
      </c>
      <c r="C269" s="31">
        <v>60</v>
      </c>
      <c r="D269" s="35">
        <v>0.22699109183299246</v>
      </c>
      <c r="E269" s="33">
        <v>4.0650407E-2</v>
      </c>
      <c r="F269" s="35">
        <v>1237.7</v>
      </c>
      <c r="G269" s="31">
        <v>1160</v>
      </c>
      <c r="H269" s="35">
        <f t="shared" si="31"/>
        <v>1.0669827586206897</v>
      </c>
      <c r="I269" s="31">
        <f t="shared" si="32"/>
        <v>5.8518187018287059E-2</v>
      </c>
      <c r="J269" s="31">
        <f t="shared" si="33"/>
        <v>0.52333206191397086</v>
      </c>
      <c r="K269" s="31">
        <f t="shared" si="34"/>
        <v>1.2752365461476164E-2</v>
      </c>
      <c r="L269" s="31">
        <f t="shared" si="35"/>
        <v>0.50508731987161859</v>
      </c>
      <c r="M269" s="31">
        <f t="shared" si="36"/>
        <v>5.3298967224003624E-2</v>
      </c>
      <c r="N269" s="35">
        <v>88.2</v>
      </c>
      <c r="O269" s="31">
        <f t="shared" si="37"/>
        <v>7.6034482758620694E-2</v>
      </c>
    </row>
    <row r="270" spans="1:15" x14ac:dyDescent="0.25">
      <c r="A270" s="31">
        <f t="shared" si="38"/>
        <v>172</v>
      </c>
      <c r="B270" s="31">
        <v>51</v>
      </c>
      <c r="C270" s="31">
        <v>60</v>
      </c>
      <c r="D270" s="35">
        <v>0.22768607701880311</v>
      </c>
      <c r="E270" s="33">
        <v>3.6585366000000001E-2</v>
      </c>
      <c r="F270" s="35">
        <v>1252.5</v>
      </c>
      <c r="G270" s="31">
        <v>1160</v>
      </c>
      <c r="H270" s="35">
        <f t="shared" si="31"/>
        <v>1.0797413793103448</v>
      </c>
      <c r="I270" s="31">
        <f t="shared" si="32"/>
        <v>6.5248381587525689E-2</v>
      </c>
      <c r="J270" s="31">
        <f t="shared" si="33"/>
        <v>0.52601187988308995</v>
      </c>
      <c r="K270" s="31">
        <f t="shared" si="34"/>
        <v>2.169817932164491E-2</v>
      </c>
      <c r="L270" s="31">
        <f t="shared" si="35"/>
        <v>0.50865564193858825</v>
      </c>
      <c r="M270" s="31">
        <f t="shared" si="36"/>
        <v>5.930115078000664E-2</v>
      </c>
      <c r="N270" s="35">
        <v>102</v>
      </c>
      <c r="O270" s="31">
        <f t="shared" si="37"/>
        <v>8.7931034482758616E-2</v>
      </c>
    </row>
    <row r="271" spans="1:15" x14ac:dyDescent="0.25">
      <c r="A271" s="31">
        <f t="shared" si="38"/>
        <v>173</v>
      </c>
      <c r="B271" s="31">
        <v>52</v>
      </c>
      <c r="C271" s="31">
        <v>60</v>
      </c>
      <c r="D271" s="35">
        <v>0.22891418983272993</v>
      </c>
      <c r="E271" s="33">
        <v>3.2520325000000003E-2</v>
      </c>
      <c r="F271" s="35">
        <v>1253.1500000000001</v>
      </c>
      <c r="G271" s="31">
        <v>1160</v>
      </c>
      <c r="H271" s="35">
        <f t="shared" si="31"/>
        <v>1.0803017241379311</v>
      </c>
      <c r="I271" s="31">
        <f t="shared" si="32"/>
        <v>6.1519627588679036E-2</v>
      </c>
      <c r="J271" s="31">
        <f t="shared" si="33"/>
        <v>0.52452730827227745</v>
      </c>
      <c r="K271" s="31">
        <f t="shared" si="34"/>
        <v>2.0238632934348376E-2</v>
      </c>
      <c r="L271" s="31">
        <f t="shared" si="35"/>
        <v>0.50807349521762235</v>
      </c>
      <c r="M271" s="31">
        <f t="shared" si="36"/>
        <v>5.8574260266347045E-2</v>
      </c>
      <c r="N271" s="35">
        <v>110.8</v>
      </c>
      <c r="O271" s="31">
        <f t="shared" si="37"/>
        <v>9.5517241379310336E-2</v>
      </c>
    </row>
    <row r="272" spans="1:15" x14ac:dyDescent="0.25">
      <c r="A272" s="31">
        <f t="shared" si="38"/>
        <v>174</v>
      </c>
      <c r="B272" s="31">
        <v>53</v>
      </c>
      <c r="C272" s="31">
        <v>60</v>
      </c>
      <c r="D272" s="35">
        <v>0.22918404202972173</v>
      </c>
      <c r="E272" s="33">
        <v>2.8455285E-2</v>
      </c>
      <c r="F272" s="35">
        <v>1225.9000000000001</v>
      </c>
      <c r="G272" s="31">
        <v>1160</v>
      </c>
      <c r="H272" s="35">
        <f t="shared" si="31"/>
        <v>1.0568103448275863</v>
      </c>
      <c r="I272" s="31">
        <f t="shared" si="32"/>
        <v>4.1219724813465468E-2</v>
      </c>
      <c r="J272" s="31">
        <f t="shared" si="33"/>
        <v>0.51643963554598304</v>
      </c>
      <c r="K272" s="31">
        <f t="shared" si="34"/>
        <v>2.5593692015724659E-3</v>
      </c>
      <c r="L272" s="31">
        <f t="shared" si="35"/>
        <v>0.50102103947096654</v>
      </c>
      <c r="M272" s="31">
        <f t="shared" si="36"/>
        <v>4.4757709853016747E-2</v>
      </c>
      <c r="N272" s="35">
        <v>77.75</v>
      </c>
      <c r="O272" s="31">
        <f t="shared" si="37"/>
        <v>6.7025862068965519E-2</v>
      </c>
    </row>
    <row r="273" spans="1:15" x14ac:dyDescent="0.25">
      <c r="A273" s="31">
        <f t="shared" si="38"/>
        <v>175</v>
      </c>
      <c r="B273" s="31">
        <v>54</v>
      </c>
      <c r="C273" s="31">
        <v>60</v>
      </c>
      <c r="D273" s="35">
        <v>0.22726099697917646</v>
      </c>
      <c r="E273" s="33">
        <v>2.4390243999999998E-2</v>
      </c>
      <c r="F273" s="35">
        <v>1217.1500000000001</v>
      </c>
      <c r="G273" s="31">
        <v>1160</v>
      </c>
      <c r="H273" s="35">
        <f t="shared" si="31"/>
        <v>1.0492672413793105</v>
      </c>
      <c r="I273" s="31">
        <f t="shared" si="32"/>
        <v>3.3481693173164226E-2</v>
      </c>
      <c r="J273" s="31">
        <f t="shared" si="33"/>
        <v>0.5133547678108874</v>
      </c>
      <c r="K273" s="31">
        <f t="shared" si="34"/>
        <v>-2.0105117266133107E-3</v>
      </c>
      <c r="L273" s="31">
        <f t="shared" si="35"/>
        <v>0.4991979224073651</v>
      </c>
      <c r="M273" s="31">
        <f t="shared" si="36"/>
        <v>3.9448418662481222E-2</v>
      </c>
      <c r="N273" s="35">
        <v>81</v>
      </c>
      <c r="O273" s="31">
        <f t="shared" si="37"/>
        <v>6.9827586206896552E-2</v>
      </c>
    </row>
    <row r="274" spans="1:15" x14ac:dyDescent="0.25">
      <c r="A274" s="31">
        <f t="shared" si="38"/>
        <v>176</v>
      </c>
      <c r="B274" s="31">
        <v>55</v>
      </c>
      <c r="C274" s="31">
        <v>60</v>
      </c>
      <c r="D274" s="35">
        <v>0.22881584976152772</v>
      </c>
      <c r="E274" s="33">
        <v>2.0325203E-2</v>
      </c>
      <c r="F274" s="35">
        <v>1210.75</v>
      </c>
      <c r="G274" s="31">
        <v>1160</v>
      </c>
      <c r="H274" s="35">
        <f t="shared" si="31"/>
        <v>1.04375</v>
      </c>
      <c r="I274" s="31">
        <f t="shared" si="32"/>
        <v>2.7011036829088467E-2</v>
      </c>
      <c r="J274" s="31">
        <f t="shared" si="33"/>
        <v>0.51077453443627197</v>
      </c>
      <c r="K274" s="31">
        <f t="shared" si="34"/>
        <v>-5.61043486837913E-3</v>
      </c>
      <c r="L274" s="31">
        <f t="shared" si="35"/>
        <v>0.49776177206168037</v>
      </c>
      <c r="M274" s="31">
        <f t="shared" si="36"/>
        <v>3.5359148256178474E-2</v>
      </c>
      <c r="N274" s="35">
        <v>58.35</v>
      </c>
      <c r="O274" s="31">
        <f t="shared" si="37"/>
        <v>5.0301724137931034E-2</v>
      </c>
    </row>
    <row r="275" spans="1:15" x14ac:dyDescent="0.25">
      <c r="A275" s="31">
        <f t="shared" si="38"/>
        <v>177</v>
      </c>
      <c r="B275" s="31">
        <v>56</v>
      </c>
      <c r="C275" s="31">
        <v>60</v>
      </c>
      <c r="D275" s="35">
        <v>0.2289703901473262</v>
      </c>
      <c r="E275" s="33">
        <v>1.6260163000000001E-2</v>
      </c>
      <c r="F275" s="35">
        <v>1217.5</v>
      </c>
      <c r="G275" s="31">
        <v>1160</v>
      </c>
      <c r="H275" s="35">
        <f t="shared" si="31"/>
        <v>1.0495689655172413</v>
      </c>
      <c r="I275" s="31">
        <f t="shared" si="32"/>
        <v>2.7180325294510595E-2</v>
      </c>
      <c r="J275" s="31">
        <f t="shared" si="33"/>
        <v>0.51084204597540972</v>
      </c>
      <c r="K275" s="31">
        <f t="shared" si="34"/>
        <v>-2.0169128109480475E-3</v>
      </c>
      <c r="L275" s="31">
        <f t="shared" si="35"/>
        <v>0.49919536874936116</v>
      </c>
      <c r="M275" s="31">
        <f t="shared" si="36"/>
        <v>3.696858898776062E-2</v>
      </c>
      <c r="N275" s="35">
        <v>65.7</v>
      </c>
      <c r="O275" s="31">
        <f t="shared" si="37"/>
        <v>5.6637931034482759E-2</v>
      </c>
    </row>
    <row r="276" spans="1:15" x14ac:dyDescent="0.25">
      <c r="A276" s="31">
        <f t="shared" si="38"/>
        <v>179</v>
      </c>
      <c r="B276" s="31">
        <v>58</v>
      </c>
      <c r="C276" s="31">
        <v>60</v>
      </c>
      <c r="D276" s="35">
        <v>0.22889105674283097</v>
      </c>
      <c r="E276" s="33">
        <v>8.1300810000000008E-3</v>
      </c>
      <c r="F276" s="35">
        <v>1230.5999999999999</v>
      </c>
      <c r="G276" s="31">
        <v>1160</v>
      </c>
      <c r="H276" s="35">
        <f t="shared" si="31"/>
        <v>1.0608620689655173</v>
      </c>
      <c r="I276" s="31">
        <f t="shared" si="32"/>
        <v>2.335798543415642E-2</v>
      </c>
      <c r="J276" s="31">
        <f t="shared" si="33"/>
        <v>0.5093176406898694</v>
      </c>
      <c r="K276" s="31">
        <f t="shared" si="34"/>
        <v>2.7195742647719429E-3</v>
      </c>
      <c r="L276" s="31">
        <f t="shared" si="35"/>
        <v>0.50108495182150992</v>
      </c>
      <c r="M276" s="31">
        <f t="shared" si="36"/>
        <v>3.9230814241380862E-2</v>
      </c>
      <c r="N276" s="35">
        <v>54</v>
      </c>
      <c r="O276" s="31">
        <f t="shared" si="37"/>
        <v>4.6551724137931037E-2</v>
      </c>
    </row>
    <row r="277" spans="1:15" x14ac:dyDescent="0.25">
      <c r="A277" s="31">
        <f t="shared" si="38"/>
        <v>180</v>
      </c>
      <c r="B277" s="31">
        <v>59</v>
      </c>
      <c r="C277" s="31">
        <v>60</v>
      </c>
      <c r="D277" s="35">
        <v>0.22875377538278482</v>
      </c>
      <c r="E277" s="33">
        <v>4.0650410000000001E-3</v>
      </c>
      <c r="F277" s="35">
        <v>1251.4000000000001</v>
      </c>
      <c r="G277" s="31">
        <v>1160</v>
      </c>
      <c r="H277" s="35">
        <f t="shared" si="31"/>
        <v>1.0787931034482758</v>
      </c>
      <c r="I277" s="31">
        <f t="shared" si="32"/>
        <v>2.1168390725441074E-2</v>
      </c>
      <c r="J277" s="31">
        <f t="shared" si="33"/>
        <v>0.50844433541153244</v>
      </c>
      <c r="K277" s="31">
        <f t="shared" si="34"/>
        <v>6.5835820773558294E-3</v>
      </c>
      <c r="L277" s="31">
        <f t="shared" si="35"/>
        <v>0.50262645027385555</v>
      </c>
      <c r="M277" s="31">
        <f t="shared" si="36"/>
        <v>4.5879792255447582E-2</v>
      </c>
      <c r="N277" s="35">
        <v>77.8</v>
      </c>
      <c r="O277" s="31">
        <f t="shared" si="37"/>
        <v>6.7068965517241383E-2</v>
      </c>
    </row>
    <row r="278" spans="1:15" x14ac:dyDescent="0.25">
      <c r="A278" s="31">
        <f>$A$277+B278</f>
        <v>181</v>
      </c>
      <c r="B278" s="31">
        <v>1</v>
      </c>
      <c r="C278" s="31">
        <v>17</v>
      </c>
      <c r="D278" s="35">
        <v>0.22736487598257485</v>
      </c>
      <c r="E278" s="33">
        <v>6.5040650000000005E-2</v>
      </c>
      <c r="F278" s="35">
        <v>1231.7</v>
      </c>
      <c r="G278" s="31">
        <v>1120</v>
      </c>
      <c r="H278" s="35">
        <f t="shared" si="31"/>
        <v>1.0997321428571429</v>
      </c>
      <c r="I278" s="31">
        <f t="shared" si="32"/>
        <v>0.10852006559888737</v>
      </c>
      <c r="J278" s="31">
        <f t="shared" si="33"/>
        <v>0.5432084177692944</v>
      </c>
      <c r="K278" s="31">
        <f t="shared" si="34"/>
        <v>5.0535045662081113E-2</v>
      </c>
      <c r="L278" s="31">
        <f t="shared" si="35"/>
        <v>0.52015198866444368</v>
      </c>
      <c r="M278" s="31">
        <f t="shared" si="36"/>
        <v>7.7231768627020525E-2</v>
      </c>
      <c r="N278" s="35">
        <v>115.5</v>
      </c>
      <c r="O278" s="31">
        <f t="shared" si="37"/>
        <v>0.10312499999999999</v>
      </c>
    </row>
    <row r="279" spans="1:15" x14ac:dyDescent="0.25">
      <c r="A279" s="31">
        <f t="shared" ref="A279:A342" si="39">$A$277+B279</f>
        <v>182</v>
      </c>
      <c r="B279" s="31">
        <v>2</v>
      </c>
      <c r="C279" s="31">
        <v>17</v>
      </c>
      <c r="D279" s="35">
        <v>0.22803545150203883</v>
      </c>
      <c r="E279" s="33">
        <v>6.097561E-2</v>
      </c>
      <c r="F279" s="35">
        <v>1205.0999999999999</v>
      </c>
      <c r="G279" s="31">
        <v>1120</v>
      </c>
      <c r="H279" s="35">
        <f t="shared" si="31"/>
        <v>1.0759821428571428</v>
      </c>
      <c r="I279" s="31">
        <f t="shared" si="32"/>
        <v>8.1019392103658869E-2</v>
      </c>
      <c r="J279" s="31">
        <f t="shared" si="33"/>
        <v>0.53228673473349164</v>
      </c>
      <c r="K279" s="31">
        <f t="shared" si="34"/>
        <v>2.4710050857561221E-2</v>
      </c>
      <c r="L279" s="31">
        <f t="shared" si="35"/>
        <v>0.50985688094781856</v>
      </c>
      <c r="M279" s="31">
        <f t="shared" si="36"/>
        <v>6.2874140505155274E-2</v>
      </c>
      <c r="N279" s="35">
        <v>120.55</v>
      </c>
      <c r="O279" s="31">
        <f t="shared" si="37"/>
        <v>0.10763392857142857</v>
      </c>
    </row>
    <row r="280" spans="1:15" x14ac:dyDescent="0.25">
      <c r="A280" s="31">
        <f t="shared" si="39"/>
        <v>183</v>
      </c>
      <c r="B280" s="31">
        <v>3</v>
      </c>
      <c r="C280" s="31">
        <v>17</v>
      </c>
      <c r="D280" s="35">
        <v>0.225952048052625</v>
      </c>
      <c r="E280" s="33">
        <v>5.6910569000000001E-2</v>
      </c>
      <c r="F280" s="35">
        <v>1122.25</v>
      </c>
      <c r="G280" s="31">
        <v>1120</v>
      </c>
      <c r="H280" s="35">
        <f t="shared" si="31"/>
        <v>1.0020089285714286</v>
      </c>
      <c r="I280" s="31">
        <f t="shared" si="32"/>
        <v>3.6527164649470382E-3</v>
      </c>
      <c r="J280" s="31">
        <f t="shared" si="33"/>
        <v>0.5014572197957321</v>
      </c>
      <c r="K280" s="31">
        <f t="shared" si="34"/>
        <v>-5.0250259867384885E-2</v>
      </c>
      <c r="L280" s="31">
        <f t="shared" si="35"/>
        <v>0.47996148026542768</v>
      </c>
      <c r="M280" s="31">
        <f t="shared" si="36"/>
        <v>2.250313126650122E-2</v>
      </c>
      <c r="N280" s="35">
        <v>47.5</v>
      </c>
      <c r="O280" s="31">
        <f t="shared" si="37"/>
        <v>4.2410714285714288E-2</v>
      </c>
    </row>
    <row r="281" spans="1:15" x14ac:dyDescent="0.25">
      <c r="A281" s="31">
        <f t="shared" si="39"/>
        <v>184</v>
      </c>
      <c r="B281" s="31">
        <v>4</v>
      </c>
      <c r="C281" s="31">
        <v>17</v>
      </c>
      <c r="D281" s="35">
        <v>0.22806675154730524</v>
      </c>
      <c r="E281" s="33">
        <v>5.2845528000000003E-2</v>
      </c>
      <c r="F281" s="35">
        <v>1048.8499999999999</v>
      </c>
      <c r="G281" s="31">
        <v>1120</v>
      </c>
      <c r="H281" s="35">
        <f t="shared" si="31"/>
        <v>0.93647321428571417</v>
      </c>
      <c r="I281" s="31">
        <f t="shared" si="32"/>
        <v>-6.4771331547716485E-2</v>
      </c>
      <c r="J281" s="31">
        <f t="shared" si="33"/>
        <v>0.47417803380719115</v>
      </c>
      <c r="K281" s="31">
        <f t="shared" si="34"/>
        <v>-0.11719967037784743</v>
      </c>
      <c r="L281" s="31">
        <f t="shared" si="35"/>
        <v>0.45335091406012717</v>
      </c>
      <c r="M281" s="31">
        <f t="shared" si="36"/>
        <v>-9.2958865970268478E-3</v>
      </c>
      <c r="N281" s="35">
        <v>19.55</v>
      </c>
      <c r="O281" s="31">
        <f t="shared" si="37"/>
        <v>1.7455357142857144E-2</v>
      </c>
    </row>
    <row r="282" spans="1:15" x14ac:dyDescent="0.25">
      <c r="A282" s="31">
        <f t="shared" si="39"/>
        <v>185</v>
      </c>
      <c r="B282" s="31">
        <v>5</v>
      </c>
      <c r="C282" s="31">
        <v>17</v>
      </c>
      <c r="D282" s="35">
        <v>0.2304952650161895</v>
      </c>
      <c r="E282" s="33">
        <v>4.8780487999999997E-2</v>
      </c>
      <c r="F282" s="35">
        <v>1109.4000000000001</v>
      </c>
      <c r="G282" s="31">
        <v>1120</v>
      </c>
      <c r="H282" s="35">
        <f t="shared" si="31"/>
        <v>0.99053571428571441</v>
      </c>
      <c r="I282" s="31">
        <f t="shared" si="32"/>
        <v>-7.8703124669527846E-3</v>
      </c>
      <c r="J282" s="31">
        <f t="shared" si="33"/>
        <v>0.49686023201081858</v>
      </c>
      <c r="K282" s="31">
        <f t="shared" si="34"/>
        <v>-5.8778200306296553E-2</v>
      </c>
      <c r="L282" s="31">
        <f t="shared" si="35"/>
        <v>0.47656438603486195</v>
      </c>
      <c r="M282" s="31">
        <f t="shared" si="36"/>
        <v>1.5593418780140034E-2</v>
      </c>
      <c r="N282" s="35">
        <v>38.6</v>
      </c>
      <c r="O282" s="31">
        <f t="shared" si="37"/>
        <v>3.4464285714285718E-2</v>
      </c>
    </row>
    <row r="283" spans="1:15" x14ac:dyDescent="0.25">
      <c r="A283" s="31">
        <f t="shared" si="39"/>
        <v>185</v>
      </c>
      <c r="B283" s="31">
        <v>5</v>
      </c>
      <c r="C283" s="31">
        <v>40</v>
      </c>
      <c r="D283" s="35">
        <v>0.25218816489746765</v>
      </c>
      <c r="E283" s="33">
        <v>0.14227642300000001</v>
      </c>
      <c r="F283" s="35">
        <v>1109.4000000000001</v>
      </c>
      <c r="G283" s="31">
        <v>1120</v>
      </c>
      <c r="H283" s="35">
        <f t="shared" si="31"/>
        <v>0.99053571428571441</v>
      </c>
      <c r="I283" s="31">
        <f t="shared" si="32"/>
        <v>-7.4560876456292047E-3</v>
      </c>
      <c r="J283" s="31">
        <f t="shared" si="33"/>
        <v>0.4970254789523505</v>
      </c>
      <c r="K283" s="31">
        <f t="shared" si="34"/>
        <v>-0.1025803211701219</v>
      </c>
      <c r="L283" s="31">
        <f t="shared" si="35"/>
        <v>0.45914803093283962</v>
      </c>
      <c r="M283" s="31">
        <f t="shared" si="36"/>
        <v>3.3173456879426189E-2</v>
      </c>
      <c r="N283" s="35">
        <v>51.55</v>
      </c>
      <c r="O283" s="31">
        <f t="shared" si="37"/>
        <v>4.6026785714285715E-2</v>
      </c>
    </row>
    <row r="284" spans="1:15" x14ac:dyDescent="0.25">
      <c r="A284" s="31">
        <f t="shared" si="39"/>
        <v>186</v>
      </c>
      <c r="B284" s="31">
        <v>6</v>
      </c>
      <c r="C284" s="31">
        <v>17</v>
      </c>
      <c r="D284" s="35">
        <v>0.25218816489746765</v>
      </c>
      <c r="E284" s="33">
        <v>4.4715446999999998E-2</v>
      </c>
      <c r="F284" s="35">
        <v>1090.05</v>
      </c>
      <c r="G284" s="31">
        <v>1120</v>
      </c>
      <c r="H284" s="35">
        <f t="shared" si="31"/>
        <v>0.97325892857142848</v>
      </c>
      <c r="I284" s="31">
        <f t="shared" si="32"/>
        <v>-2.1535407566420323E-2</v>
      </c>
      <c r="J284" s="31">
        <f t="shared" si="33"/>
        <v>0.49140927942636753</v>
      </c>
      <c r="K284" s="31">
        <f t="shared" si="34"/>
        <v>-7.4863185728878817E-2</v>
      </c>
      <c r="L284" s="31">
        <f t="shared" si="35"/>
        <v>0.4701617839301071</v>
      </c>
      <c r="M284" s="31">
        <f t="shared" si="36"/>
        <v>8.1066848544570913E-3</v>
      </c>
      <c r="N284" s="35">
        <v>29.4</v>
      </c>
      <c r="O284" s="31">
        <f t="shared" si="37"/>
        <v>2.6249999999999999E-2</v>
      </c>
    </row>
    <row r="285" spans="1:15" x14ac:dyDescent="0.25">
      <c r="A285" s="31">
        <f t="shared" si="39"/>
        <v>186</v>
      </c>
      <c r="B285" s="31">
        <v>6</v>
      </c>
      <c r="C285" s="31">
        <v>40</v>
      </c>
      <c r="D285" s="35">
        <v>0.26954640898699561</v>
      </c>
      <c r="E285" s="33">
        <v>0.13821138199999999</v>
      </c>
      <c r="F285" s="35">
        <v>1090.05</v>
      </c>
      <c r="G285" s="31">
        <v>1120</v>
      </c>
      <c r="H285" s="35">
        <f t="shared" si="31"/>
        <v>0.97325892857142848</v>
      </c>
      <c r="I285" s="31">
        <f t="shared" si="32"/>
        <v>-3.0459343622879029E-2</v>
      </c>
      <c r="J285" s="31">
        <f t="shared" si="33"/>
        <v>0.48785035870665244</v>
      </c>
      <c r="K285" s="31">
        <f t="shared" si="34"/>
        <v>-0.13066804986169972</v>
      </c>
      <c r="L285" s="31">
        <f t="shared" si="35"/>
        <v>0.44801895405457526</v>
      </c>
      <c r="M285" s="31">
        <f t="shared" si="36"/>
        <v>2.6785763363448345E-2</v>
      </c>
      <c r="N285" s="35">
        <v>63.25</v>
      </c>
      <c r="O285" s="31">
        <f t="shared" si="37"/>
        <v>5.6473214285714286E-2</v>
      </c>
    </row>
    <row r="286" spans="1:15" x14ac:dyDescent="0.25">
      <c r="A286" s="31">
        <f t="shared" si="39"/>
        <v>187</v>
      </c>
      <c r="B286" s="31">
        <v>7</v>
      </c>
      <c r="C286" s="31">
        <v>17</v>
      </c>
      <c r="D286" s="35">
        <v>0.26954640898699561</v>
      </c>
      <c r="E286" s="33">
        <v>4.0650407E-2</v>
      </c>
      <c r="F286" s="35">
        <v>1102.0999999999999</v>
      </c>
      <c r="G286" s="31">
        <v>1120</v>
      </c>
      <c r="H286" s="35">
        <f t="shared" si="31"/>
        <v>0.98401785714285706</v>
      </c>
      <c r="I286" s="31">
        <f t="shared" si="32"/>
        <v>-1.0946539099242113E-2</v>
      </c>
      <c r="J286" s="31">
        <f t="shared" si="33"/>
        <v>0.49563304994230145</v>
      </c>
      <c r="K286" s="31">
        <f t="shared" si="34"/>
        <v>-6.5292340757635681E-2</v>
      </c>
      <c r="L286" s="31">
        <f t="shared" si="35"/>
        <v>0.47397062026169007</v>
      </c>
      <c r="M286" s="31">
        <f t="shared" si="36"/>
        <v>1.3741151471712065E-2</v>
      </c>
      <c r="N286" s="35">
        <v>31.3</v>
      </c>
      <c r="O286" s="31">
        <f t="shared" si="37"/>
        <v>2.7946428571428573E-2</v>
      </c>
    </row>
    <row r="287" spans="1:15" x14ac:dyDescent="0.25">
      <c r="A287" s="31">
        <f t="shared" si="39"/>
        <v>188</v>
      </c>
      <c r="B287" s="31">
        <v>8</v>
      </c>
      <c r="C287" s="31">
        <v>17</v>
      </c>
      <c r="D287" s="35">
        <v>0.28026959072246133</v>
      </c>
      <c r="E287" s="33">
        <v>3.6585366000000001E-2</v>
      </c>
      <c r="F287" s="35">
        <v>1087.8</v>
      </c>
      <c r="G287" s="31">
        <v>1120</v>
      </c>
      <c r="H287" s="35">
        <f t="shared" si="31"/>
        <v>0.97124999999999995</v>
      </c>
      <c r="I287" s="31">
        <f t="shared" si="32"/>
        <v>-1.8927687707984957E-2</v>
      </c>
      <c r="J287" s="31">
        <f t="shared" si="33"/>
        <v>0.49244939594899012</v>
      </c>
      <c r="K287" s="31">
        <f t="shared" si="34"/>
        <v>-7.2535697142531178E-2</v>
      </c>
      <c r="L287" s="31">
        <f t="shared" si="35"/>
        <v>0.47108779903249276</v>
      </c>
      <c r="M287" s="31">
        <f t="shared" si="36"/>
        <v>7.2036767829638526E-3</v>
      </c>
      <c r="N287" s="35">
        <v>27.35</v>
      </c>
      <c r="O287" s="31">
        <f t="shared" si="37"/>
        <v>2.4419642857142859E-2</v>
      </c>
    </row>
    <row r="288" spans="1:15" x14ac:dyDescent="0.25">
      <c r="A288" s="31">
        <f t="shared" si="39"/>
        <v>188</v>
      </c>
      <c r="B288" s="31">
        <v>8</v>
      </c>
      <c r="C288" s="31">
        <v>40</v>
      </c>
      <c r="D288" s="35">
        <v>0.28148915505628963</v>
      </c>
      <c r="E288" s="33">
        <v>0.13008130100000001</v>
      </c>
      <c r="F288" s="35">
        <v>1087.8</v>
      </c>
      <c r="G288" s="31">
        <v>1120</v>
      </c>
      <c r="H288" s="35">
        <f t="shared" si="31"/>
        <v>0.97124999999999995</v>
      </c>
      <c r="I288" s="31">
        <f t="shared" si="32"/>
        <v>-3.0773657630009943E-2</v>
      </c>
      <c r="J288" s="31">
        <f t="shared" si="33"/>
        <v>0.48772502431652476</v>
      </c>
      <c r="K288" s="31">
        <f t="shared" si="34"/>
        <v>-0.13229774714395992</v>
      </c>
      <c r="L288" s="31">
        <f t="shared" si="35"/>
        <v>0.44737439461635697</v>
      </c>
      <c r="M288" s="31">
        <f t="shared" si="36"/>
        <v>2.6328535251067653E-2</v>
      </c>
      <c r="N288" s="35">
        <v>56</v>
      </c>
      <c r="O288" s="31">
        <f t="shared" si="37"/>
        <v>0.05</v>
      </c>
    </row>
    <row r="289" spans="1:15" x14ac:dyDescent="0.25">
      <c r="A289" s="31">
        <f t="shared" si="39"/>
        <v>189</v>
      </c>
      <c r="B289" s="31">
        <v>9</v>
      </c>
      <c r="C289" s="31">
        <v>17</v>
      </c>
      <c r="D289" s="35">
        <v>0.28148915505628963</v>
      </c>
      <c r="E289" s="33">
        <v>3.2520325000000003E-2</v>
      </c>
      <c r="F289" s="35">
        <v>1126.55</v>
      </c>
      <c r="G289" s="31">
        <v>1120</v>
      </c>
      <c r="H289" s="35">
        <f t="shared" si="31"/>
        <v>1.0058482142857141</v>
      </c>
      <c r="I289" s="31">
        <f t="shared" si="32"/>
        <v>4.5611009527546289E-3</v>
      </c>
      <c r="J289" s="31">
        <f t="shared" si="33"/>
        <v>0.50181960970614603</v>
      </c>
      <c r="K289" s="31">
        <f t="shared" si="34"/>
        <v>-4.6200943609103755E-2</v>
      </c>
      <c r="L289" s="31">
        <f t="shared" si="35"/>
        <v>0.48157504519411348</v>
      </c>
      <c r="M289" s="31">
        <f t="shared" si="36"/>
        <v>2.3179313122367484E-2</v>
      </c>
      <c r="N289" s="35">
        <v>40.299999999999997</v>
      </c>
      <c r="O289" s="31">
        <f t="shared" si="37"/>
        <v>3.5982142857142851E-2</v>
      </c>
    </row>
    <row r="290" spans="1:15" x14ac:dyDescent="0.25">
      <c r="A290" s="31">
        <f t="shared" si="39"/>
        <v>189</v>
      </c>
      <c r="B290" s="31">
        <v>9</v>
      </c>
      <c r="C290" s="31">
        <v>40</v>
      </c>
      <c r="D290" s="35">
        <v>0.28180835986578223</v>
      </c>
      <c r="E290" s="33">
        <v>0.12601625999999999</v>
      </c>
      <c r="F290" s="35">
        <v>1126.55</v>
      </c>
      <c r="G290" s="31">
        <v>1120</v>
      </c>
      <c r="H290" s="35">
        <f t="shared" si="31"/>
        <v>1.0058482142857141</v>
      </c>
      <c r="I290" s="31">
        <f t="shared" si="32"/>
        <v>1.3648645621520404E-2</v>
      </c>
      <c r="J290" s="31">
        <f t="shared" si="33"/>
        <v>0.50544485275857109</v>
      </c>
      <c r="K290" s="31">
        <f t="shared" si="34"/>
        <v>-8.6389853049466267E-2</v>
      </c>
      <c r="L290" s="31">
        <f t="shared" si="35"/>
        <v>0.465578256434174</v>
      </c>
      <c r="M290" s="31">
        <f t="shared" si="36"/>
        <v>4.2822546132940398E-2</v>
      </c>
      <c r="N290" s="35">
        <v>65.3</v>
      </c>
      <c r="O290" s="31">
        <f t="shared" si="37"/>
        <v>5.8303571428571427E-2</v>
      </c>
    </row>
    <row r="291" spans="1:15" x14ac:dyDescent="0.25">
      <c r="A291" s="31">
        <f t="shared" si="39"/>
        <v>190</v>
      </c>
      <c r="B291" s="31">
        <v>10</v>
      </c>
      <c r="C291" s="31">
        <v>17</v>
      </c>
      <c r="D291" s="35">
        <v>0.28180835986578223</v>
      </c>
      <c r="E291" s="33">
        <v>2.8455285E-2</v>
      </c>
      <c r="F291" s="35">
        <v>1139.75</v>
      </c>
      <c r="G291" s="31">
        <v>1120</v>
      </c>
      <c r="H291" s="35">
        <f t="shared" si="31"/>
        <v>1.0176339285714286</v>
      </c>
      <c r="I291" s="31">
        <f t="shared" si="32"/>
        <v>1.1139805920253727E-2</v>
      </c>
      <c r="J291" s="31">
        <f t="shared" si="33"/>
        <v>0.50444404766264517</v>
      </c>
      <c r="K291" s="31">
        <f t="shared" si="34"/>
        <v>-3.6397585035625152E-2</v>
      </c>
      <c r="L291" s="31">
        <f t="shared" si="35"/>
        <v>0.48548266988378425</v>
      </c>
      <c r="M291" s="31">
        <f t="shared" si="36"/>
        <v>2.7856708083626336E-2</v>
      </c>
      <c r="N291" s="35">
        <v>44.55</v>
      </c>
      <c r="O291" s="31">
        <f t="shared" si="37"/>
        <v>3.9776785714285709E-2</v>
      </c>
    </row>
    <row r="292" spans="1:15" x14ac:dyDescent="0.25">
      <c r="A292" s="31">
        <f t="shared" si="39"/>
        <v>190</v>
      </c>
      <c r="B292" s="31">
        <v>10</v>
      </c>
      <c r="C292" s="31">
        <v>40</v>
      </c>
      <c r="D292" s="35">
        <v>0.28189055970187371</v>
      </c>
      <c r="E292" s="33">
        <v>0.12195122</v>
      </c>
      <c r="F292" s="35">
        <v>1139.75</v>
      </c>
      <c r="G292" s="31">
        <v>1120</v>
      </c>
      <c r="H292" s="35">
        <f t="shared" si="31"/>
        <v>1.0176339285714286</v>
      </c>
      <c r="I292" s="31">
        <f t="shared" si="32"/>
        <v>2.7657572102471228E-2</v>
      </c>
      <c r="J292" s="31">
        <f t="shared" si="33"/>
        <v>0.51103236834797761</v>
      </c>
      <c r="K292" s="31">
        <f t="shared" si="34"/>
        <v>-7.0782881588025467E-2</v>
      </c>
      <c r="L292" s="31">
        <f t="shared" si="35"/>
        <v>0.47178527808074316</v>
      </c>
      <c r="M292" s="31">
        <f t="shared" si="36"/>
        <v>4.8258598548370724E-2</v>
      </c>
      <c r="N292" s="35">
        <v>72.650000000000006</v>
      </c>
      <c r="O292" s="31">
        <f t="shared" si="37"/>
        <v>6.486607142857144E-2</v>
      </c>
    </row>
    <row r="293" spans="1:15" x14ac:dyDescent="0.25">
      <c r="A293" s="31">
        <f t="shared" si="39"/>
        <v>191</v>
      </c>
      <c r="B293" s="31">
        <v>11</v>
      </c>
      <c r="C293" s="31">
        <v>17</v>
      </c>
      <c r="D293" s="35">
        <v>0.28189055970187371</v>
      </c>
      <c r="E293" s="33">
        <v>2.4390243999999998E-2</v>
      </c>
      <c r="F293" s="35">
        <v>1163.8</v>
      </c>
      <c r="G293" s="31">
        <v>1120</v>
      </c>
      <c r="H293" s="35">
        <f t="shared" si="31"/>
        <v>1.0391071428571428</v>
      </c>
      <c r="I293" s="31">
        <f t="shared" si="32"/>
        <v>2.1790199508703634E-2</v>
      </c>
      <c r="J293" s="31">
        <f t="shared" si="33"/>
        <v>0.5086923440042701</v>
      </c>
      <c r="K293" s="31">
        <f t="shared" si="34"/>
        <v>-2.2233709728870499E-2</v>
      </c>
      <c r="L293" s="31">
        <f t="shared" si="35"/>
        <v>0.491130763878184</v>
      </c>
      <c r="M293" s="31">
        <f t="shared" si="36"/>
        <v>3.7455084293395946E-2</v>
      </c>
      <c r="N293" s="35">
        <v>57.35</v>
      </c>
      <c r="O293" s="31">
        <f t="shared" si="37"/>
        <v>5.1205357142857143E-2</v>
      </c>
    </row>
    <row r="294" spans="1:15" x14ac:dyDescent="0.25">
      <c r="A294" s="31">
        <f t="shared" si="39"/>
        <v>191</v>
      </c>
      <c r="B294" s="31">
        <v>11</v>
      </c>
      <c r="C294" s="31">
        <v>40</v>
      </c>
      <c r="D294" s="35">
        <v>0.28575849414636184</v>
      </c>
      <c r="E294" s="33">
        <v>0.11788617899999999</v>
      </c>
      <c r="F294" s="35">
        <v>1163.8</v>
      </c>
      <c r="G294" s="31">
        <v>1120</v>
      </c>
      <c r="H294" s="35">
        <f t="shared" si="31"/>
        <v>1.0391071428571428</v>
      </c>
      <c r="I294" s="31">
        <f t="shared" si="32"/>
        <v>5.1875777823164333E-2</v>
      </c>
      <c r="J294" s="31">
        <f t="shared" si="33"/>
        <v>0.52068616261049883</v>
      </c>
      <c r="K294" s="31">
        <f t="shared" si="34"/>
        <v>-4.6238134633192977E-2</v>
      </c>
      <c r="L294" s="31">
        <f t="shared" si="35"/>
        <v>0.48156022396150933</v>
      </c>
      <c r="M294" s="31">
        <f t="shared" si="36"/>
        <v>5.9488486793935702E-2</v>
      </c>
      <c r="N294" s="35">
        <v>83</v>
      </c>
      <c r="O294" s="31">
        <f t="shared" si="37"/>
        <v>7.4107142857142858E-2</v>
      </c>
    </row>
    <row r="295" spans="1:15" x14ac:dyDescent="0.25">
      <c r="A295" s="31">
        <f t="shared" si="39"/>
        <v>192</v>
      </c>
      <c r="B295" s="31">
        <v>12</v>
      </c>
      <c r="C295" s="31">
        <v>17</v>
      </c>
      <c r="D295" s="35">
        <v>0.28575849414636184</v>
      </c>
      <c r="E295" s="33">
        <v>2.0325203E-2</v>
      </c>
      <c r="F295" s="35">
        <v>1151.3</v>
      </c>
      <c r="G295" s="31">
        <v>1120</v>
      </c>
      <c r="H295" s="35">
        <f t="shared" si="31"/>
        <v>1.0279464285714286</v>
      </c>
      <c r="I295" s="31">
        <f t="shared" si="32"/>
        <v>1.4165379272837595E-2</v>
      </c>
      <c r="J295" s="31">
        <f t="shared" si="33"/>
        <v>0.50565097972353845</v>
      </c>
      <c r="K295" s="31">
        <f t="shared" si="34"/>
        <v>-2.6574205152025302E-2</v>
      </c>
      <c r="L295" s="31">
        <f t="shared" si="35"/>
        <v>0.48939967364935849</v>
      </c>
      <c r="M295" s="31">
        <f t="shared" si="36"/>
        <v>3.0382445061096719E-2</v>
      </c>
      <c r="N295" s="35">
        <v>45.55</v>
      </c>
      <c r="O295" s="31">
        <f t="shared" si="37"/>
        <v>4.0669642857142856E-2</v>
      </c>
    </row>
    <row r="296" spans="1:15" x14ac:dyDescent="0.25">
      <c r="A296" s="31">
        <f t="shared" si="39"/>
        <v>192</v>
      </c>
      <c r="B296" s="31">
        <v>12</v>
      </c>
      <c r="C296" s="31">
        <v>40</v>
      </c>
      <c r="D296" s="35">
        <v>0.28581059759437677</v>
      </c>
      <c r="E296" s="33">
        <v>0.113821138</v>
      </c>
      <c r="F296" s="35">
        <v>1151.3</v>
      </c>
      <c r="G296" s="31">
        <v>1120</v>
      </c>
      <c r="H296" s="35">
        <f t="shared" si="31"/>
        <v>1.0279464285714286</v>
      </c>
      <c r="I296" s="31">
        <f t="shared" si="32"/>
        <v>3.8023326270825192E-2</v>
      </c>
      <c r="J296" s="31">
        <f t="shared" si="33"/>
        <v>0.5151654581004057</v>
      </c>
      <c r="K296" s="31">
        <f t="shared" si="34"/>
        <v>-5.8401705295161421E-2</v>
      </c>
      <c r="L296" s="31">
        <f t="shared" si="35"/>
        <v>0.4767143282318087</v>
      </c>
      <c r="M296" s="31">
        <f t="shared" si="36"/>
        <v>5.2848164545867271E-2</v>
      </c>
      <c r="N296" s="35">
        <v>72</v>
      </c>
      <c r="O296" s="31">
        <f t="shared" si="37"/>
        <v>6.4285714285714279E-2</v>
      </c>
    </row>
    <row r="297" spans="1:15" x14ac:dyDescent="0.25">
      <c r="A297" s="31">
        <f t="shared" si="39"/>
        <v>193</v>
      </c>
      <c r="B297" s="31">
        <v>13</v>
      </c>
      <c r="C297" s="31">
        <v>17</v>
      </c>
      <c r="D297" s="35">
        <v>0.28581059759437677</v>
      </c>
      <c r="E297" s="33">
        <v>1.6260163000000001E-2</v>
      </c>
      <c r="F297" s="35">
        <v>1101.3</v>
      </c>
      <c r="G297" s="31">
        <v>1120</v>
      </c>
      <c r="H297" s="35">
        <f t="shared" si="31"/>
        <v>0.98330357142857139</v>
      </c>
      <c r="I297" s="31">
        <f t="shared" si="32"/>
        <v>-7.2157523588877517E-3</v>
      </c>
      <c r="J297" s="31">
        <f t="shared" si="33"/>
        <v>0.49712135627958481</v>
      </c>
      <c r="K297" s="31">
        <f t="shared" si="34"/>
        <v>-4.366098907992013E-2</v>
      </c>
      <c r="L297" s="31">
        <f t="shared" si="35"/>
        <v>0.48258731787454401</v>
      </c>
      <c r="M297" s="31">
        <f t="shared" si="36"/>
        <v>6.2338871885870284E-3</v>
      </c>
      <c r="N297" s="35">
        <v>12.85</v>
      </c>
      <c r="O297" s="31">
        <f t="shared" si="37"/>
        <v>1.1473214285714286E-2</v>
      </c>
    </row>
    <row r="298" spans="1:15" x14ac:dyDescent="0.25">
      <c r="A298" s="31">
        <f t="shared" si="39"/>
        <v>193</v>
      </c>
      <c r="B298" s="31">
        <v>13</v>
      </c>
      <c r="C298" s="31">
        <v>40</v>
      </c>
      <c r="D298" s="35">
        <v>0.2870386313438768</v>
      </c>
      <c r="E298" s="33">
        <v>0.109756098</v>
      </c>
      <c r="F298" s="35">
        <v>1101.3</v>
      </c>
      <c r="G298" s="31">
        <v>1120</v>
      </c>
      <c r="H298" s="35">
        <f t="shared" si="31"/>
        <v>0.98330357142857139</v>
      </c>
      <c r="I298" s="31">
        <f t="shared" si="32"/>
        <v>-1.4214800606072513E-2</v>
      </c>
      <c r="J298" s="31">
        <f t="shared" si="33"/>
        <v>0.49432930600200214</v>
      </c>
      <c r="K298" s="31">
        <f t="shared" si="34"/>
        <v>-0.10930914310147997</v>
      </c>
      <c r="L298" s="31">
        <f t="shared" si="35"/>
        <v>0.4564786474531064</v>
      </c>
      <c r="M298" s="31">
        <f t="shared" si="36"/>
        <v>2.9597124600469427E-2</v>
      </c>
      <c r="N298" s="35">
        <v>41.15</v>
      </c>
      <c r="O298" s="31">
        <f t="shared" si="37"/>
        <v>3.6741071428571428E-2</v>
      </c>
    </row>
    <row r="299" spans="1:15" x14ac:dyDescent="0.25">
      <c r="A299" s="31">
        <f t="shared" si="39"/>
        <v>194</v>
      </c>
      <c r="B299" s="31">
        <v>14</v>
      </c>
      <c r="C299" s="31">
        <v>17</v>
      </c>
      <c r="D299" s="35">
        <v>0.2870386313438768</v>
      </c>
      <c r="E299" s="33">
        <v>1.2195121999999999E-2</v>
      </c>
      <c r="F299" s="35">
        <v>1062.6500000000001</v>
      </c>
      <c r="G299" s="31">
        <v>1120</v>
      </c>
      <c r="H299" s="35">
        <f t="shared" si="31"/>
        <v>0.94879464285714299</v>
      </c>
      <c r="I299" s="31">
        <f t="shared" si="32"/>
        <v>-2.0029087188983781E-2</v>
      </c>
      <c r="J299" s="31">
        <f t="shared" si="33"/>
        <v>0.49201008449756045</v>
      </c>
      <c r="K299" s="31">
        <f t="shared" si="34"/>
        <v>-5.1727201354119602E-2</v>
      </c>
      <c r="L299" s="31">
        <f t="shared" si="35"/>
        <v>0.47937303135114828</v>
      </c>
      <c r="M299" s="31">
        <f t="shared" si="36"/>
        <v>-1.2556498948172679E-2</v>
      </c>
      <c r="N299" s="35">
        <v>2.5499999999999998</v>
      </c>
      <c r="O299" s="31">
        <f t="shared" si="37"/>
        <v>2.2767857142857143E-3</v>
      </c>
    </row>
    <row r="300" spans="1:15" x14ac:dyDescent="0.25">
      <c r="A300" s="31">
        <f t="shared" si="39"/>
        <v>194</v>
      </c>
      <c r="B300" s="31">
        <v>14</v>
      </c>
      <c r="C300" s="31">
        <v>40</v>
      </c>
      <c r="D300" s="35">
        <v>0.2874472593827912</v>
      </c>
      <c r="E300" s="33">
        <v>0.105691057</v>
      </c>
      <c r="F300" s="35">
        <v>1062.6500000000001</v>
      </c>
      <c r="G300" s="31">
        <v>1120</v>
      </c>
      <c r="H300" s="35">
        <f t="shared" si="31"/>
        <v>0.94879464285714299</v>
      </c>
      <c r="I300" s="31">
        <f t="shared" si="32"/>
        <v>-5.4510017974337244E-2</v>
      </c>
      <c r="J300" s="31">
        <f t="shared" si="33"/>
        <v>0.47826441363423061</v>
      </c>
      <c r="K300" s="31">
        <f t="shared" si="34"/>
        <v>-0.14795958486731606</v>
      </c>
      <c r="L300" s="31">
        <f t="shared" si="35"/>
        <v>0.4411873318550103</v>
      </c>
      <c r="M300" s="31">
        <f t="shared" si="36"/>
        <v>1.2587381670360442E-2</v>
      </c>
      <c r="N300" s="35">
        <v>26.75</v>
      </c>
      <c r="O300" s="31">
        <f t="shared" si="37"/>
        <v>2.388392857142857E-2</v>
      </c>
    </row>
    <row r="301" spans="1:15" x14ac:dyDescent="0.25">
      <c r="A301" s="31">
        <f t="shared" si="39"/>
        <v>195</v>
      </c>
      <c r="B301" s="31">
        <v>15</v>
      </c>
      <c r="C301" s="31">
        <v>17</v>
      </c>
      <c r="D301" s="35">
        <v>0.2874472593827912</v>
      </c>
      <c r="E301" s="33">
        <v>8.1300810000000008E-3</v>
      </c>
      <c r="F301" s="35">
        <v>1054.7</v>
      </c>
      <c r="G301" s="31">
        <v>1120</v>
      </c>
      <c r="H301" s="35">
        <f t="shared" si="31"/>
        <v>0.94169642857142866</v>
      </c>
      <c r="I301" s="31">
        <f t="shared" si="32"/>
        <v>-1.8738231943134235E-2</v>
      </c>
      <c r="J301" s="31">
        <f t="shared" si="33"/>
        <v>0.49252496446121935</v>
      </c>
      <c r="K301" s="31">
        <f t="shared" si="34"/>
        <v>-4.4656477999030275E-2</v>
      </c>
      <c r="L301" s="31">
        <f t="shared" si="35"/>
        <v>0.48219056229549873</v>
      </c>
      <c r="M301" s="31">
        <f t="shared" si="36"/>
        <v>-1.8381562280098629E-2</v>
      </c>
      <c r="N301" s="35">
        <v>0.9</v>
      </c>
      <c r="O301" s="31">
        <f t="shared" si="37"/>
        <v>8.0357142857142856E-4</v>
      </c>
    </row>
    <row r="302" spans="1:15" x14ac:dyDescent="0.25">
      <c r="A302" s="31">
        <f t="shared" si="39"/>
        <v>195</v>
      </c>
      <c r="B302" s="31">
        <v>15</v>
      </c>
      <c r="C302" s="31">
        <v>40</v>
      </c>
      <c r="D302" s="35">
        <v>0.29433334523527654</v>
      </c>
      <c r="E302" s="33">
        <v>0.101626016</v>
      </c>
      <c r="F302" s="35">
        <v>1054.7</v>
      </c>
      <c r="G302" s="31">
        <v>1120</v>
      </c>
      <c r="H302" s="35">
        <f t="shared" si="31"/>
        <v>0.94169642857142866</v>
      </c>
      <c r="I302" s="31">
        <f t="shared" si="32"/>
        <v>-6.0295707202158891E-2</v>
      </c>
      <c r="J302" s="31">
        <f t="shared" si="33"/>
        <v>0.47596006044189199</v>
      </c>
      <c r="K302" s="31">
        <f t="shared" si="34"/>
        <v>-0.15412575048207863</v>
      </c>
      <c r="L302" s="31">
        <f t="shared" si="35"/>
        <v>0.43875529245792688</v>
      </c>
      <c r="M302" s="31">
        <f t="shared" si="36"/>
        <v>9.4545966028441453E-3</v>
      </c>
      <c r="N302" s="35">
        <v>22.75</v>
      </c>
      <c r="O302" s="31">
        <f t="shared" si="37"/>
        <v>2.0312500000000001E-2</v>
      </c>
    </row>
    <row r="303" spans="1:15" x14ac:dyDescent="0.25">
      <c r="A303" s="31">
        <f t="shared" si="39"/>
        <v>196</v>
      </c>
      <c r="B303" s="31">
        <v>16</v>
      </c>
      <c r="C303" s="31">
        <v>17</v>
      </c>
      <c r="D303" s="35">
        <v>0.29433334523527654</v>
      </c>
      <c r="E303" s="33">
        <v>4.0650410000000001E-3</v>
      </c>
      <c r="F303" s="35">
        <v>1045.75</v>
      </c>
      <c r="G303" s="31">
        <v>1120</v>
      </c>
      <c r="H303" s="35">
        <f t="shared" si="31"/>
        <v>0.93370535714285718</v>
      </c>
      <c r="I303" s="31">
        <f t="shared" si="32"/>
        <v>-1.4820576675749184E-2</v>
      </c>
      <c r="J303" s="31">
        <f t="shared" si="33"/>
        <v>0.49408766178525321</v>
      </c>
      <c r="K303" s="31">
        <f t="shared" si="34"/>
        <v>-3.358658616269198E-2</v>
      </c>
      <c r="L303" s="31">
        <f t="shared" si="35"/>
        <v>0.48660340946293701</v>
      </c>
      <c r="M303" s="31">
        <f t="shared" si="36"/>
        <v>-2.5271112755857916E-2</v>
      </c>
      <c r="N303" s="35">
        <v>0.4</v>
      </c>
      <c r="O303" s="31">
        <f t="shared" si="37"/>
        <v>3.5714285714285714E-4</v>
      </c>
    </row>
    <row r="304" spans="1:15" x14ac:dyDescent="0.25">
      <c r="A304" s="31">
        <f t="shared" si="39"/>
        <v>196</v>
      </c>
      <c r="B304" s="31">
        <v>16</v>
      </c>
      <c r="C304" s="31">
        <v>40</v>
      </c>
      <c r="D304" s="35">
        <v>0.29879896917071663</v>
      </c>
      <c r="E304" s="33">
        <v>9.7560975999999994E-2</v>
      </c>
      <c r="F304" s="35">
        <v>1045.75</v>
      </c>
      <c r="G304" s="31">
        <v>1120</v>
      </c>
      <c r="H304" s="35">
        <f t="shared" si="31"/>
        <v>0.93370535714285718</v>
      </c>
      <c r="I304" s="31">
        <f t="shared" si="32"/>
        <v>-6.7152013895159721E-2</v>
      </c>
      <c r="J304" s="31">
        <f t="shared" si="33"/>
        <v>0.47323034310385348</v>
      </c>
      <c r="K304" s="31">
        <f t="shared" si="34"/>
        <v>-0.16048113220947485</v>
      </c>
      <c r="L304" s="31">
        <f t="shared" si="35"/>
        <v>0.43625104165471745</v>
      </c>
      <c r="M304" s="31">
        <f t="shared" si="36"/>
        <v>5.6066648639028771E-3</v>
      </c>
      <c r="N304" s="35">
        <v>19</v>
      </c>
      <c r="O304" s="31">
        <f t="shared" si="37"/>
        <v>1.6964285714285713E-2</v>
      </c>
    </row>
    <row r="305" spans="1:15" x14ac:dyDescent="0.25">
      <c r="A305" s="31">
        <f t="shared" si="39"/>
        <v>197</v>
      </c>
      <c r="B305" s="31">
        <v>17</v>
      </c>
      <c r="C305" s="31">
        <v>40</v>
      </c>
      <c r="D305" s="35">
        <v>0.29879896917071663</v>
      </c>
      <c r="E305" s="33">
        <v>9.3495935000000002E-2</v>
      </c>
      <c r="F305" s="35">
        <v>1030.8</v>
      </c>
      <c r="G305" s="31">
        <v>1120</v>
      </c>
      <c r="H305" s="35">
        <f t="shared" si="31"/>
        <v>0.92035714285714276</v>
      </c>
      <c r="I305" s="31">
        <f t="shared" si="32"/>
        <v>-8.0658944509368419E-2</v>
      </c>
      <c r="J305" s="31">
        <f t="shared" si="33"/>
        <v>0.46785659396057172</v>
      </c>
      <c r="K305" s="31">
        <f t="shared" si="34"/>
        <v>-0.1720230190427712</v>
      </c>
      <c r="L305" s="31">
        <f t="shared" si="35"/>
        <v>0.43170971608686237</v>
      </c>
      <c r="M305" s="31">
        <f t="shared" si="36"/>
        <v>-1.1145580024362056E-3</v>
      </c>
      <c r="N305" s="35">
        <v>14.85</v>
      </c>
      <c r="O305" s="31">
        <f t="shared" si="37"/>
        <v>1.3258928571428571E-2</v>
      </c>
    </row>
    <row r="306" spans="1:15" x14ac:dyDescent="0.25">
      <c r="A306" s="31">
        <f t="shared" si="39"/>
        <v>198</v>
      </c>
      <c r="B306" s="31">
        <v>18</v>
      </c>
      <c r="C306" s="31">
        <v>40</v>
      </c>
      <c r="D306" s="35">
        <v>0.29815137894472965</v>
      </c>
      <c r="E306" s="33">
        <v>8.9430893999999997E-2</v>
      </c>
      <c r="F306" s="35">
        <v>1044.9000000000001</v>
      </c>
      <c r="G306" s="31">
        <v>1120</v>
      </c>
      <c r="H306" s="35">
        <f t="shared" si="31"/>
        <v>0.93294642857142862</v>
      </c>
      <c r="I306" s="31">
        <f t="shared" si="32"/>
        <v>-6.5629761372201958E-2</v>
      </c>
      <c r="J306" s="31">
        <f t="shared" si="33"/>
        <v>0.47383629701899899</v>
      </c>
      <c r="K306" s="31">
        <f t="shared" si="34"/>
        <v>-0.15479192700839417</v>
      </c>
      <c r="L306" s="31">
        <f t="shared" si="35"/>
        <v>0.43849267790675517</v>
      </c>
      <c r="M306" s="31">
        <f t="shared" si="36"/>
        <v>3.5712031246306064E-3</v>
      </c>
      <c r="N306" s="35">
        <v>15.75</v>
      </c>
      <c r="O306" s="31">
        <f t="shared" si="37"/>
        <v>1.40625E-2</v>
      </c>
    </row>
    <row r="307" spans="1:15" x14ac:dyDescent="0.25">
      <c r="A307" s="31">
        <f t="shared" si="39"/>
        <v>199</v>
      </c>
      <c r="B307" s="31">
        <v>19</v>
      </c>
      <c r="C307" s="31">
        <v>40</v>
      </c>
      <c r="D307" s="35">
        <v>0.29825033897172043</v>
      </c>
      <c r="E307" s="33">
        <v>8.5365854000000005E-2</v>
      </c>
      <c r="F307" s="35">
        <v>1087.8</v>
      </c>
      <c r="G307" s="31">
        <v>1120</v>
      </c>
      <c r="H307" s="35">
        <f t="shared" si="31"/>
        <v>0.97124999999999995</v>
      </c>
      <c r="I307" s="31">
        <f t="shared" si="32"/>
        <v>-2.4857658069802023E-2</v>
      </c>
      <c r="J307" s="31">
        <f t="shared" si="33"/>
        <v>0.49008425037688752</v>
      </c>
      <c r="K307" s="31">
        <f t="shared" si="34"/>
        <v>-0.11199875863047767</v>
      </c>
      <c r="L307" s="31">
        <f t="shared" si="35"/>
        <v>0.45541219542416445</v>
      </c>
      <c r="M307" s="31">
        <f t="shared" si="36"/>
        <v>2.0582132754387528E-2</v>
      </c>
      <c r="N307" s="35">
        <v>26.8</v>
      </c>
      <c r="O307" s="31">
        <f t="shared" si="37"/>
        <v>2.3928571428571428E-2</v>
      </c>
    </row>
    <row r="308" spans="1:15" x14ac:dyDescent="0.25">
      <c r="A308" s="31">
        <f t="shared" si="39"/>
        <v>200</v>
      </c>
      <c r="B308" s="31">
        <v>20</v>
      </c>
      <c r="C308" s="31">
        <v>40</v>
      </c>
      <c r="D308" s="35">
        <v>0.29493056304749726</v>
      </c>
      <c r="E308" s="33">
        <v>8.1300813E-2</v>
      </c>
      <c r="F308" s="35">
        <v>1057</v>
      </c>
      <c r="G308" s="31">
        <v>1120</v>
      </c>
      <c r="H308" s="35">
        <f t="shared" si="31"/>
        <v>0.94374999999999998</v>
      </c>
      <c r="I308" s="31">
        <f t="shared" si="32"/>
        <v>-5.2552268630463285E-2</v>
      </c>
      <c r="J308" s="31">
        <f t="shared" si="33"/>
        <v>0.47904432424722387</v>
      </c>
      <c r="K308" s="31">
        <f t="shared" si="34"/>
        <v>-0.13664669726701784</v>
      </c>
      <c r="L308" s="31">
        <f t="shared" si="35"/>
        <v>0.44565503179641913</v>
      </c>
      <c r="M308" s="31">
        <f t="shared" si="36"/>
        <v>6.4430492118983662E-3</v>
      </c>
      <c r="N308" s="35">
        <v>18.25</v>
      </c>
      <c r="O308" s="31">
        <f t="shared" si="37"/>
        <v>1.6294642857142858E-2</v>
      </c>
    </row>
    <row r="309" spans="1:15" x14ac:dyDescent="0.25">
      <c r="A309" s="31">
        <f t="shared" si="39"/>
        <v>201</v>
      </c>
      <c r="B309" s="31">
        <v>21</v>
      </c>
      <c r="C309" s="31">
        <v>40</v>
      </c>
      <c r="D309" s="35">
        <v>0.29549797939650829</v>
      </c>
      <c r="E309" s="33">
        <v>7.7235771999999994E-2</v>
      </c>
      <c r="F309" s="35">
        <v>1061.25</v>
      </c>
      <c r="G309" s="31">
        <v>1120</v>
      </c>
      <c r="H309" s="35">
        <f t="shared" si="31"/>
        <v>0.9475446428571429</v>
      </c>
      <c r="I309" s="31">
        <f t="shared" si="32"/>
        <v>-4.750340980816347E-2</v>
      </c>
      <c r="J309" s="31">
        <f t="shared" si="33"/>
        <v>0.48105600638581697</v>
      </c>
      <c r="K309" s="31">
        <f t="shared" si="34"/>
        <v>-0.12962621228799742</v>
      </c>
      <c r="L309" s="31">
        <f t="shared" si="35"/>
        <v>0.44843108190396724</v>
      </c>
      <c r="M309" s="31">
        <f t="shared" si="36"/>
        <v>7.3909598611651695E-3</v>
      </c>
      <c r="N309" s="35">
        <v>18.75</v>
      </c>
      <c r="O309" s="31">
        <f t="shared" si="37"/>
        <v>1.6741071428571428E-2</v>
      </c>
    </row>
    <row r="310" spans="1:15" x14ac:dyDescent="0.25">
      <c r="A310" s="31">
        <f t="shared" si="39"/>
        <v>202</v>
      </c>
      <c r="B310" s="31">
        <v>22</v>
      </c>
      <c r="C310" s="31">
        <v>40</v>
      </c>
      <c r="D310" s="35">
        <v>0.3005905555890358</v>
      </c>
      <c r="E310" s="33">
        <v>7.3170732000000002E-2</v>
      </c>
      <c r="F310" s="35">
        <v>1056.25</v>
      </c>
      <c r="G310" s="31">
        <v>1120</v>
      </c>
      <c r="H310" s="35">
        <f t="shared" si="31"/>
        <v>0.9430803571428571</v>
      </c>
      <c r="I310" s="31">
        <f t="shared" si="32"/>
        <v>-4.9762682853169551E-2</v>
      </c>
      <c r="J310" s="31">
        <f t="shared" si="33"/>
        <v>0.48015575229461044</v>
      </c>
      <c r="K310" s="31">
        <f t="shared" si="34"/>
        <v>-0.1310726959485235</v>
      </c>
      <c r="L310" s="31">
        <f t="shared" si="35"/>
        <v>0.44785890013461532</v>
      </c>
      <c r="M310" s="31">
        <f t="shared" si="36"/>
        <v>4.9665582235831063E-3</v>
      </c>
      <c r="N310" s="35">
        <v>16.649999999999999</v>
      </c>
      <c r="O310" s="31">
        <f t="shared" si="37"/>
        <v>1.4866071428571428E-2</v>
      </c>
    </row>
    <row r="311" spans="1:15" x14ac:dyDescent="0.25">
      <c r="A311" s="31">
        <f t="shared" si="39"/>
        <v>203</v>
      </c>
      <c r="B311" s="31">
        <v>23</v>
      </c>
      <c r="C311" s="31">
        <v>40</v>
      </c>
      <c r="D311" s="35">
        <v>0.30202946570493872</v>
      </c>
      <c r="E311" s="33">
        <v>6.9105690999999997E-2</v>
      </c>
      <c r="F311" s="35">
        <v>1074.9000000000001</v>
      </c>
      <c r="G311" s="31">
        <v>1120</v>
      </c>
      <c r="H311" s="35">
        <f t="shared" si="31"/>
        <v>0.95973214285714292</v>
      </c>
      <c r="I311" s="31">
        <f t="shared" si="32"/>
        <v>-3.3030019375743458E-2</v>
      </c>
      <c r="J311" s="31">
        <f t="shared" si="33"/>
        <v>0.48682532434814391</v>
      </c>
      <c r="K311" s="31">
        <f t="shared" si="34"/>
        <v>-0.1124274084744754</v>
      </c>
      <c r="L311" s="31">
        <f t="shared" si="35"/>
        <v>0.45524226213516877</v>
      </c>
      <c r="M311" s="31">
        <f t="shared" si="36"/>
        <v>1.1979649598598985E-2</v>
      </c>
      <c r="N311" s="35">
        <v>21.15</v>
      </c>
      <c r="O311" s="31">
        <f t="shared" si="37"/>
        <v>1.8883928571428569E-2</v>
      </c>
    </row>
    <row r="312" spans="1:15" x14ac:dyDescent="0.25">
      <c r="A312" s="31">
        <f t="shared" si="39"/>
        <v>204</v>
      </c>
      <c r="B312" s="31">
        <v>24</v>
      </c>
      <c r="C312" s="31">
        <v>40</v>
      </c>
      <c r="D312" s="35">
        <v>0.2982080842617823</v>
      </c>
      <c r="E312" s="33">
        <v>6.5040650000000005E-2</v>
      </c>
      <c r="F312" s="35">
        <v>1090.3</v>
      </c>
      <c r="G312" s="31">
        <v>1120</v>
      </c>
      <c r="H312" s="35">
        <f t="shared" si="31"/>
        <v>0.97348214285714285</v>
      </c>
      <c r="I312" s="31">
        <f t="shared" si="32"/>
        <v>-2.0511221600233456E-2</v>
      </c>
      <c r="J312" s="31">
        <f t="shared" si="33"/>
        <v>0.49181778020890932</v>
      </c>
      <c r="K312" s="31">
        <f t="shared" si="34"/>
        <v>-9.6563433431587159E-2</v>
      </c>
      <c r="L312" s="31">
        <f t="shared" si="35"/>
        <v>0.46153654831821206</v>
      </c>
      <c r="M312" s="31">
        <f t="shared" si="36"/>
        <v>1.7239278254800261E-2</v>
      </c>
      <c r="N312" s="35">
        <v>24.05</v>
      </c>
      <c r="O312" s="31">
        <f t="shared" si="37"/>
        <v>2.1473214285714286E-2</v>
      </c>
    </row>
    <row r="313" spans="1:15" x14ac:dyDescent="0.25">
      <c r="A313" s="31">
        <f t="shared" si="39"/>
        <v>205</v>
      </c>
      <c r="B313" s="31">
        <v>25</v>
      </c>
      <c r="C313" s="31">
        <v>40</v>
      </c>
      <c r="D313" s="35">
        <v>0.29803875817736453</v>
      </c>
      <c r="E313" s="33">
        <v>6.097561E-2</v>
      </c>
      <c r="F313" s="35">
        <v>1104.0999999999999</v>
      </c>
      <c r="G313" s="31">
        <v>1120</v>
      </c>
      <c r="H313" s="35">
        <f t="shared" si="31"/>
        <v>0.98580357142857133</v>
      </c>
      <c r="I313" s="31">
        <f t="shared" si="32"/>
        <v>-9.6026137587546297E-3</v>
      </c>
      <c r="J313" s="31">
        <f t="shared" si="33"/>
        <v>0.49616917024294932</v>
      </c>
      <c r="K313" s="31">
        <f t="shared" si="34"/>
        <v>-8.3198039506063692E-2</v>
      </c>
      <c r="L313" s="31">
        <f t="shared" si="35"/>
        <v>0.46684703579218439</v>
      </c>
      <c r="M313" s="31">
        <f t="shared" si="36"/>
        <v>2.2278304266065863E-2</v>
      </c>
      <c r="N313" s="35">
        <v>26.7</v>
      </c>
      <c r="O313" s="31">
        <f t="shared" si="37"/>
        <v>2.3839285714285712E-2</v>
      </c>
    </row>
    <row r="314" spans="1:15" x14ac:dyDescent="0.25">
      <c r="A314" s="31">
        <f t="shared" si="39"/>
        <v>206</v>
      </c>
      <c r="B314" s="31">
        <v>26</v>
      </c>
      <c r="C314" s="31">
        <v>40</v>
      </c>
      <c r="D314" s="35">
        <v>0.29846664340052237</v>
      </c>
      <c r="E314" s="33">
        <v>5.6910569000000001E-2</v>
      </c>
      <c r="F314" s="35">
        <v>1110.7</v>
      </c>
      <c r="G314" s="31">
        <v>1120</v>
      </c>
      <c r="H314" s="35">
        <f t="shared" si="31"/>
        <v>0.99169642857142859</v>
      </c>
      <c r="I314" s="31">
        <f t="shared" si="32"/>
        <v>-4.6385397959759541E-3</v>
      </c>
      <c r="J314" s="31">
        <f t="shared" si="33"/>
        <v>0.49814949699198258</v>
      </c>
      <c r="K314" s="31">
        <f t="shared" si="34"/>
        <v>-7.5840551700120773E-2</v>
      </c>
      <c r="L314" s="31">
        <f t="shared" si="35"/>
        <v>0.46977297670955231</v>
      </c>
      <c r="M314" s="31">
        <f t="shared" si="36"/>
        <v>2.4240100352050431E-2</v>
      </c>
      <c r="N314" s="35">
        <v>27.15</v>
      </c>
      <c r="O314" s="31">
        <f t="shared" si="37"/>
        <v>2.4241071428571428E-2</v>
      </c>
    </row>
    <row r="315" spans="1:15" x14ac:dyDescent="0.25">
      <c r="A315" s="31">
        <f t="shared" si="39"/>
        <v>207</v>
      </c>
      <c r="B315" s="31">
        <v>27</v>
      </c>
      <c r="C315" s="31">
        <v>40</v>
      </c>
      <c r="D315" s="35">
        <v>0.29877977072152795</v>
      </c>
      <c r="E315" s="33">
        <v>5.2845528000000003E-2</v>
      </c>
      <c r="F315" s="35">
        <v>1093.45</v>
      </c>
      <c r="G315" s="31">
        <v>1120</v>
      </c>
      <c r="H315" s="35">
        <f t="shared" si="31"/>
        <v>0.97629464285714285</v>
      </c>
      <c r="I315" s="31">
        <f t="shared" si="32"/>
        <v>-1.6643771796080939E-2</v>
      </c>
      <c r="J315" s="31">
        <f t="shared" si="33"/>
        <v>0.49336040227145422</v>
      </c>
      <c r="K315" s="31">
        <f t="shared" si="34"/>
        <v>-8.5327729228289073E-2</v>
      </c>
      <c r="L315" s="31">
        <f t="shared" si="35"/>
        <v>0.46600042359089494</v>
      </c>
      <c r="M315" s="31">
        <f t="shared" si="36"/>
        <v>1.5664694144570779E-2</v>
      </c>
      <c r="N315" s="35">
        <v>20.65</v>
      </c>
      <c r="O315" s="31">
        <f t="shared" si="37"/>
        <v>1.8437499999999999E-2</v>
      </c>
    </row>
    <row r="316" spans="1:15" x14ac:dyDescent="0.25">
      <c r="A316" s="31">
        <f t="shared" si="39"/>
        <v>208</v>
      </c>
      <c r="B316" s="31">
        <v>28</v>
      </c>
      <c r="C316" s="31">
        <v>40</v>
      </c>
      <c r="D316" s="35">
        <v>0.29830230446608053</v>
      </c>
      <c r="E316" s="33">
        <v>4.8780487999999997E-2</v>
      </c>
      <c r="F316" s="35">
        <v>1080</v>
      </c>
      <c r="G316" s="31">
        <v>1120</v>
      </c>
      <c r="H316" s="35">
        <f t="shared" si="31"/>
        <v>0.9642857142857143</v>
      </c>
      <c r="I316" s="31">
        <f t="shared" si="32"/>
        <v>-2.5319681157822436E-2</v>
      </c>
      <c r="J316" s="31">
        <f t="shared" si="33"/>
        <v>0.48989998783455047</v>
      </c>
      <c r="K316" s="31">
        <f t="shared" si="34"/>
        <v>-9.1203638717255911E-2</v>
      </c>
      <c r="L316" s="31">
        <f t="shared" si="35"/>
        <v>0.46366539186390243</v>
      </c>
      <c r="M316" s="31">
        <f t="shared" si="36"/>
        <v>8.7381678336997948E-3</v>
      </c>
      <c r="N316" s="35">
        <v>13.3</v>
      </c>
      <c r="O316" s="31">
        <f t="shared" si="37"/>
        <v>1.1875E-2</v>
      </c>
    </row>
    <row r="317" spans="1:15" x14ac:dyDescent="0.25">
      <c r="A317" s="31">
        <f t="shared" si="39"/>
        <v>209</v>
      </c>
      <c r="B317" s="31">
        <v>29</v>
      </c>
      <c r="C317" s="31">
        <v>40</v>
      </c>
      <c r="D317" s="35">
        <v>0.29829572166924834</v>
      </c>
      <c r="E317" s="33">
        <v>4.4715446999999998E-2</v>
      </c>
      <c r="F317" s="35">
        <v>1099.45</v>
      </c>
      <c r="G317" s="31">
        <v>1120</v>
      </c>
      <c r="H317" s="35">
        <f t="shared" si="31"/>
        <v>0.9816517857142858</v>
      </c>
      <c r="I317" s="31">
        <f t="shared" si="32"/>
        <v>-1.1717486426352484E-2</v>
      </c>
      <c r="J317" s="31">
        <f t="shared" si="33"/>
        <v>0.49532550621234361</v>
      </c>
      <c r="K317" s="31">
        <f t="shared" si="34"/>
        <v>-7.4795181124894902E-2</v>
      </c>
      <c r="L317" s="31">
        <f t="shared" si="35"/>
        <v>0.47018883799241579</v>
      </c>
      <c r="M317" s="31">
        <f t="shared" si="36"/>
        <v>1.6048329690763863E-2</v>
      </c>
      <c r="N317" s="35">
        <v>18.850000000000001</v>
      </c>
      <c r="O317" s="31">
        <f t="shared" si="37"/>
        <v>1.6830357142857143E-2</v>
      </c>
    </row>
    <row r="318" spans="1:15" x14ac:dyDescent="0.25">
      <c r="A318" s="31">
        <f t="shared" si="39"/>
        <v>210</v>
      </c>
      <c r="B318" s="31">
        <v>30</v>
      </c>
      <c r="C318" s="31">
        <v>40</v>
      </c>
      <c r="D318" s="35">
        <v>0.29895070706192939</v>
      </c>
      <c r="E318" s="33">
        <v>4.0650407E-2</v>
      </c>
      <c r="F318" s="35">
        <v>1097.95</v>
      </c>
      <c r="G318" s="31">
        <v>1120</v>
      </c>
      <c r="H318" s="35">
        <f t="shared" si="31"/>
        <v>0.98031250000000003</v>
      </c>
      <c r="I318" s="31">
        <f t="shared" si="32"/>
        <v>-1.2185074564617092E-2</v>
      </c>
      <c r="J318" s="31">
        <f t="shared" si="33"/>
        <v>0.49513897885749114</v>
      </c>
      <c r="K318" s="31">
        <f t="shared" si="34"/>
        <v>-7.245935494802952E-2</v>
      </c>
      <c r="L318" s="31">
        <f t="shared" si="35"/>
        <v>0.47111817522967331</v>
      </c>
      <c r="M318" s="31">
        <f t="shared" si="36"/>
        <v>1.4272754981560998E-2</v>
      </c>
      <c r="N318" s="35">
        <v>16.350000000000001</v>
      </c>
      <c r="O318" s="31">
        <f t="shared" si="37"/>
        <v>1.4598214285714287E-2</v>
      </c>
    </row>
    <row r="319" spans="1:15" x14ac:dyDescent="0.25">
      <c r="A319" s="31">
        <f t="shared" si="39"/>
        <v>210</v>
      </c>
      <c r="B319" s="31">
        <v>30</v>
      </c>
      <c r="C319" s="31">
        <v>59</v>
      </c>
      <c r="D319" s="35">
        <v>0.29947952217792206</v>
      </c>
      <c r="E319" s="33">
        <v>0.11788617899999999</v>
      </c>
      <c r="F319" s="35">
        <v>1097.95</v>
      </c>
      <c r="G319" s="31">
        <v>1120</v>
      </c>
      <c r="H319" s="35">
        <f t="shared" si="31"/>
        <v>0.98031250000000003</v>
      </c>
      <c r="I319" s="31">
        <f t="shared" si="32"/>
        <v>-1.6735536370878736E-2</v>
      </c>
      <c r="J319" s="31">
        <f t="shared" si="33"/>
        <v>0.4933237986009687</v>
      </c>
      <c r="K319" s="31">
        <f t="shared" si="34"/>
        <v>-0.11956050298897239</v>
      </c>
      <c r="L319" s="31">
        <f t="shared" si="35"/>
        <v>0.45241565463345779</v>
      </c>
      <c r="M319" s="31">
        <f t="shared" si="36"/>
        <v>3.1195831682554354E-2</v>
      </c>
      <c r="N319" s="35">
        <v>39.049999999999997</v>
      </c>
      <c r="O319" s="31">
        <f t="shared" si="37"/>
        <v>3.4866071428571427E-2</v>
      </c>
    </row>
    <row r="320" spans="1:15" x14ac:dyDescent="0.25">
      <c r="A320" s="31">
        <f t="shared" si="39"/>
        <v>211</v>
      </c>
      <c r="B320" s="31">
        <v>31</v>
      </c>
      <c r="C320" s="31">
        <v>40</v>
      </c>
      <c r="D320" s="35">
        <v>0.29947952217792206</v>
      </c>
      <c r="E320" s="33">
        <v>3.6585366000000001E-2</v>
      </c>
      <c r="F320" s="35">
        <v>1096.8499999999999</v>
      </c>
      <c r="G320" s="31">
        <v>1120</v>
      </c>
      <c r="H320" s="35">
        <f t="shared" si="31"/>
        <v>0.9793303571428571</v>
      </c>
      <c r="I320" s="31">
        <f t="shared" si="32"/>
        <v>-1.2291882155651256E-2</v>
      </c>
      <c r="J320" s="31">
        <f t="shared" si="33"/>
        <v>0.49509637198453577</v>
      </c>
      <c r="K320" s="31">
        <f t="shared" si="34"/>
        <v>-6.9574233084209569E-2</v>
      </c>
      <c r="L320" s="31">
        <f t="shared" si="35"/>
        <v>0.4722662731247953</v>
      </c>
      <c r="M320" s="31">
        <f t="shared" si="36"/>
        <v>1.2596633670952928E-2</v>
      </c>
      <c r="N320" s="35">
        <v>15.25</v>
      </c>
      <c r="O320" s="31">
        <f t="shared" si="37"/>
        <v>1.3616071428571429E-2</v>
      </c>
    </row>
    <row r="321" spans="1:15" x14ac:dyDescent="0.25">
      <c r="A321" s="31">
        <f t="shared" si="39"/>
        <v>211</v>
      </c>
      <c r="B321" s="31">
        <v>31</v>
      </c>
      <c r="C321" s="31">
        <v>59</v>
      </c>
      <c r="D321" s="35">
        <v>0.30025218596182274</v>
      </c>
      <c r="E321" s="33">
        <v>0.113821138</v>
      </c>
      <c r="F321" s="35">
        <v>1096.8499999999999</v>
      </c>
      <c r="G321" s="31">
        <v>1120</v>
      </c>
      <c r="H321" s="35">
        <f t="shared" si="31"/>
        <v>0.9793303571428571</v>
      </c>
      <c r="I321" s="31">
        <f t="shared" si="32"/>
        <v>-1.7703638863282554E-2</v>
      </c>
      <c r="J321" s="31">
        <f t="shared" si="33"/>
        <v>0.49293763885523223</v>
      </c>
      <c r="K321" s="31">
        <f t="shared" si="34"/>
        <v>-0.11900088519637254</v>
      </c>
      <c r="L321" s="31">
        <f t="shared" si="35"/>
        <v>0.45263732724030531</v>
      </c>
      <c r="M321" s="31">
        <f t="shared" si="36"/>
        <v>3.0111466668945985E-2</v>
      </c>
      <c r="N321" s="35">
        <v>36</v>
      </c>
      <c r="O321" s="31">
        <f t="shared" si="37"/>
        <v>3.214285714285714E-2</v>
      </c>
    </row>
    <row r="322" spans="1:15" x14ac:dyDescent="0.25">
      <c r="A322" s="31">
        <f t="shared" si="39"/>
        <v>212</v>
      </c>
      <c r="B322" s="31">
        <v>32</v>
      </c>
      <c r="C322" s="31">
        <v>40</v>
      </c>
      <c r="D322" s="35">
        <v>0.30025218596182274</v>
      </c>
      <c r="E322" s="33">
        <v>3.2520325000000003E-2</v>
      </c>
      <c r="F322" s="35">
        <v>1127.4000000000001</v>
      </c>
      <c r="G322" s="31">
        <v>1120</v>
      </c>
      <c r="H322" s="35">
        <f t="shared" si="31"/>
        <v>1.006607142857143</v>
      </c>
      <c r="I322" s="31">
        <f t="shared" si="32"/>
        <v>4.8356692518421044E-3</v>
      </c>
      <c r="J322" s="31">
        <f t="shared" si="33"/>
        <v>0.50192914540016875</v>
      </c>
      <c r="K322" s="31">
        <f t="shared" si="34"/>
        <v>-4.9309986343811653E-2</v>
      </c>
      <c r="L322" s="31">
        <f t="shared" si="35"/>
        <v>0.48033613062448177</v>
      </c>
      <c r="M322" s="31">
        <f t="shared" si="36"/>
        <v>2.490933234350956E-2</v>
      </c>
      <c r="N322" s="35">
        <v>26.7</v>
      </c>
      <c r="O322" s="31">
        <f t="shared" si="37"/>
        <v>2.3839285714285712E-2</v>
      </c>
    </row>
    <row r="323" spans="1:15" x14ac:dyDescent="0.25">
      <c r="A323" s="31">
        <f t="shared" si="39"/>
        <v>212</v>
      </c>
      <c r="B323" s="31">
        <v>32</v>
      </c>
      <c r="C323" s="31">
        <v>59</v>
      </c>
      <c r="D323" s="35">
        <v>0.30022737284200496</v>
      </c>
      <c r="E323" s="33">
        <v>0.109756098</v>
      </c>
      <c r="F323" s="35">
        <v>1127.4000000000001</v>
      </c>
      <c r="G323" s="31">
        <v>1120</v>
      </c>
      <c r="H323" s="35">
        <f t="shared" ref="H323:H356" si="40">F323/G323</f>
        <v>1.006607142857143</v>
      </c>
      <c r="I323" s="31">
        <f t="shared" ref="I323:I356" si="41">(LN(H323)+(D323^2/2)*E323)/D323*(E323^0.5)</f>
        <v>1.2725236512091521E-2</v>
      </c>
      <c r="J323" s="31">
        <f t="shared" ref="J323:J356" si="42">NORMSDIST(I323)</f>
        <v>0.50507649786480391</v>
      </c>
      <c r="K323" s="31">
        <f t="shared" ref="K323:K356" si="43">I323-(D323*E323^0.5)</f>
        <v>-8.6738464543989507E-2</v>
      </c>
      <c r="L323" s="31">
        <f t="shared" ref="L323:L356" si="44">NORMSDIST(K323)</f>
        <v>0.46543970066765883</v>
      </c>
      <c r="M323" s="31">
        <f t="shared" ref="M323:M356" si="45">(H323*J323)-L323</f>
        <v>4.2973909772323293E-2</v>
      </c>
      <c r="N323" s="35">
        <v>49</v>
      </c>
      <c r="O323" s="31">
        <f t="shared" ref="O323:O356" si="46">N323/G323</f>
        <v>4.3749999999999997E-2</v>
      </c>
    </row>
    <row r="324" spans="1:15" x14ac:dyDescent="0.25">
      <c r="A324" s="31">
        <f t="shared" si="39"/>
        <v>213</v>
      </c>
      <c r="B324" s="31">
        <v>33</v>
      </c>
      <c r="C324" s="31">
        <v>40</v>
      </c>
      <c r="D324" s="35">
        <v>0.30022737284200496</v>
      </c>
      <c r="E324" s="33">
        <v>2.8455285E-2</v>
      </c>
      <c r="F324" s="35">
        <v>1150</v>
      </c>
      <c r="G324" s="31">
        <v>1120</v>
      </c>
      <c r="H324" s="35">
        <f t="shared" si="40"/>
        <v>1.0267857142857142</v>
      </c>
      <c r="I324" s="31">
        <f t="shared" si="41"/>
        <v>1.5572445728976198E-2</v>
      </c>
      <c r="J324" s="31">
        <f t="shared" si="42"/>
        <v>0.50621225592974972</v>
      </c>
      <c r="K324" s="31">
        <f t="shared" si="43"/>
        <v>-3.5071992233205569E-2</v>
      </c>
      <c r="L324" s="31">
        <f t="shared" si="44"/>
        <v>0.48601116731381278</v>
      </c>
      <c r="M324" s="31">
        <f t="shared" si="45"/>
        <v>3.3760345471198105E-2</v>
      </c>
      <c r="N324" s="35">
        <v>39.200000000000003</v>
      </c>
      <c r="O324" s="31">
        <f t="shared" si="46"/>
        <v>3.5000000000000003E-2</v>
      </c>
    </row>
    <row r="325" spans="1:15" x14ac:dyDescent="0.25">
      <c r="A325" s="31">
        <f t="shared" si="39"/>
        <v>213</v>
      </c>
      <c r="B325" s="31">
        <v>33</v>
      </c>
      <c r="C325" s="31">
        <v>59</v>
      </c>
      <c r="D325" s="35">
        <v>0.29999274518271957</v>
      </c>
      <c r="E325" s="33">
        <v>0.105691057</v>
      </c>
      <c r="F325" s="35">
        <v>1150</v>
      </c>
      <c r="G325" s="31">
        <v>1120</v>
      </c>
      <c r="H325" s="35">
        <f t="shared" si="40"/>
        <v>1.0267857142857142</v>
      </c>
      <c r="I325" s="31">
        <f t="shared" si="41"/>
        <v>3.3799599473185109E-2</v>
      </c>
      <c r="J325" s="31">
        <f t="shared" si="42"/>
        <v>0.51348152233073541</v>
      </c>
      <c r="K325" s="31">
        <f t="shared" si="43"/>
        <v>-6.3728525054967011E-2</v>
      </c>
      <c r="L325" s="31">
        <f t="shared" si="44"/>
        <v>0.47459319559870883</v>
      </c>
      <c r="M325" s="31">
        <f t="shared" si="45"/>
        <v>5.2642296080171236E-2</v>
      </c>
      <c r="N325" s="35">
        <v>60.5</v>
      </c>
      <c r="O325" s="31">
        <f t="shared" si="46"/>
        <v>5.4017857142857145E-2</v>
      </c>
    </row>
    <row r="326" spans="1:15" x14ac:dyDescent="0.25">
      <c r="A326" s="31">
        <f t="shared" si="39"/>
        <v>214</v>
      </c>
      <c r="B326" s="31">
        <v>34</v>
      </c>
      <c r="C326" s="31">
        <v>40</v>
      </c>
      <c r="D326" s="35">
        <v>0.29999274518271957</v>
      </c>
      <c r="E326" s="33">
        <v>2.4390243999999998E-2</v>
      </c>
      <c r="F326" s="35">
        <v>1137.4000000000001</v>
      </c>
      <c r="G326" s="31">
        <v>1120</v>
      </c>
      <c r="H326" s="35">
        <f t="shared" si="40"/>
        <v>1.0155357142857144</v>
      </c>
      <c r="I326" s="31">
        <f t="shared" si="41"/>
        <v>8.5969376087104213E-3</v>
      </c>
      <c r="J326" s="31">
        <f t="shared" si="42"/>
        <v>0.50342963964811394</v>
      </c>
      <c r="K326" s="31">
        <f t="shared" si="43"/>
        <v>-3.8254058039466889E-2</v>
      </c>
      <c r="L326" s="31">
        <f t="shared" si="44"/>
        <v>0.48474256016265765</v>
      </c>
      <c r="M326" s="31">
        <f t="shared" si="45"/>
        <v>2.650821852998958E-2</v>
      </c>
      <c r="N326" s="35">
        <v>28.6</v>
      </c>
      <c r="O326" s="31">
        <f t="shared" si="46"/>
        <v>2.5535714285714287E-2</v>
      </c>
    </row>
    <row r="327" spans="1:15" x14ac:dyDescent="0.25">
      <c r="A327" s="31">
        <f t="shared" si="39"/>
        <v>214</v>
      </c>
      <c r="B327" s="31">
        <v>34</v>
      </c>
      <c r="C327" s="31">
        <v>59</v>
      </c>
      <c r="D327" s="35">
        <v>0.30027354303321946</v>
      </c>
      <c r="E327" s="33">
        <v>0.101626016</v>
      </c>
      <c r="F327" s="35">
        <v>1137.4000000000001</v>
      </c>
      <c r="G327" s="31">
        <v>1120</v>
      </c>
      <c r="H327" s="35">
        <f t="shared" si="40"/>
        <v>1.0155357142857144</v>
      </c>
      <c r="I327" s="31">
        <f t="shared" si="41"/>
        <v>2.1230844677156184E-2</v>
      </c>
      <c r="J327" s="31">
        <f t="shared" si="42"/>
        <v>0.5084692453352605</v>
      </c>
      <c r="K327" s="31">
        <f t="shared" si="43"/>
        <v>-7.4492864493818922E-2</v>
      </c>
      <c r="L327" s="31">
        <f t="shared" si="44"/>
        <v>0.47030910935123693</v>
      </c>
      <c r="M327" s="31">
        <f t="shared" si="45"/>
        <v>4.605956890262497E-2</v>
      </c>
      <c r="N327" s="35">
        <v>50.35</v>
      </c>
      <c r="O327" s="31">
        <f t="shared" si="46"/>
        <v>4.4955357142857144E-2</v>
      </c>
    </row>
    <row r="328" spans="1:15" x14ac:dyDescent="0.25">
      <c r="A328" s="31">
        <f t="shared" si="39"/>
        <v>215</v>
      </c>
      <c r="B328" s="31">
        <v>35</v>
      </c>
      <c r="C328" s="31">
        <v>40</v>
      </c>
      <c r="D328" s="35">
        <v>0.30027354303321946</v>
      </c>
      <c r="E328" s="33">
        <v>2.0325203E-2</v>
      </c>
      <c r="F328" s="35">
        <v>1112.9000000000001</v>
      </c>
      <c r="G328" s="31">
        <v>1120</v>
      </c>
      <c r="H328" s="35">
        <f t="shared" si="40"/>
        <v>0.99366071428571434</v>
      </c>
      <c r="I328" s="31">
        <f t="shared" si="41"/>
        <v>-2.584351577766385E-3</v>
      </c>
      <c r="J328" s="31">
        <f t="shared" si="42"/>
        <v>0.49896899403586664</v>
      </c>
      <c r="K328" s="31">
        <f t="shared" si="43"/>
        <v>-4.5393295520090457E-2</v>
      </c>
      <c r="L328" s="31">
        <f t="shared" si="44"/>
        <v>0.4818969124403748</v>
      </c>
      <c r="M328" s="31">
        <f t="shared" si="45"/>
        <v>1.3908974579728783E-2</v>
      </c>
      <c r="N328" s="35">
        <v>15</v>
      </c>
      <c r="O328" s="31">
        <f t="shared" si="46"/>
        <v>1.3392857142857142E-2</v>
      </c>
    </row>
    <row r="329" spans="1:15" x14ac:dyDescent="0.25">
      <c r="A329" s="31">
        <f t="shared" si="39"/>
        <v>215</v>
      </c>
      <c r="B329" s="31">
        <v>35</v>
      </c>
      <c r="C329" s="31">
        <v>59</v>
      </c>
      <c r="D329" s="35">
        <v>0.30084595271319914</v>
      </c>
      <c r="E329" s="33">
        <v>9.7560975999999994E-2</v>
      </c>
      <c r="F329" s="35">
        <v>1112.9000000000001</v>
      </c>
      <c r="G329" s="31">
        <v>1120</v>
      </c>
      <c r="H329" s="35">
        <f t="shared" si="40"/>
        <v>0.99366071428571434</v>
      </c>
      <c r="I329" s="31">
        <f t="shared" si="41"/>
        <v>-2.0187627831768436E-3</v>
      </c>
      <c r="J329" s="31">
        <f t="shared" si="42"/>
        <v>0.499194630718724</v>
      </c>
      <c r="K329" s="31">
        <f t="shared" si="43"/>
        <v>-9.598725133947783E-2</v>
      </c>
      <c r="L329" s="31">
        <f t="shared" si="44"/>
        <v>0.46176534888236043</v>
      </c>
      <c r="M329" s="31">
        <f t="shared" si="45"/>
        <v>3.4264744445200279E-2</v>
      </c>
      <c r="N329" s="35">
        <v>40.9</v>
      </c>
      <c r="O329" s="31">
        <f t="shared" si="46"/>
        <v>3.6517857142857144E-2</v>
      </c>
    </row>
    <row r="330" spans="1:15" x14ac:dyDescent="0.25">
      <c r="A330" s="31">
        <f t="shared" si="39"/>
        <v>216</v>
      </c>
      <c r="B330" s="31">
        <v>36</v>
      </c>
      <c r="C330" s="31">
        <v>40</v>
      </c>
      <c r="D330" s="35">
        <v>0.30084595271319914</v>
      </c>
      <c r="E330" s="33">
        <v>1.6260163000000001E-2</v>
      </c>
      <c r="F330" s="35">
        <v>1102.8499999999999</v>
      </c>
      <c r="G330" s="31">
        <v>1120</v>
      </c>
      <c r="H330" s="35">
        <f t="shared" si="40"/>
        <v>0.98468749999999994</v>
      </c>
      <c r="I330" s="31">
        <f t="shared" si="41"/>
        <v>-6.2286085135058768E-3</v>
      </c>
      <c r="J330" s="31">
        <f t="shared" si="42"/>
        <v>0.49751516078269442</v>
      </c>
      <c r="K330" s="31">
        <f t="shared" si="43"/>
        <v>-4.4591083717304192E-2</v>
      </c>
      <c r="L330" s="31">
        <f t="shared" si="44"/>
        <v>0.48221662487747607</v>
      </c>
      <c r="M330" s="31">
        <f t="shared" si="45"/>
        <v>7.6803350057332853E-3</v>
      </c>
      <c r="N330" s="35">
        <v>7.3</v>
      </c>
      <c r="O330" s="31">
        <f t="shared" si="46"/>
        <v>6.5178571428571429E-3</v>
      </c>
    </row>
    <row r="331" spans="1:15" x14ac:dyDescent="0.25">
      <c r="A331" s="31">
        <f t="shared" si="39"/>
        <v>216</v>
      </c>
      <c r="B331" s="31">
        <v>36</v>
      </c>
      <c r="C331" s="31">
        <v>59</v>
      </c>
      <c r="D331" s="35">
        <v>0.30074037405333098</v>
      </c>
      <c r="E331" s="33">
        <v>9.3495935000000002E-2</v>
      </c>
      <c r="F331" s="35">
        <v>1102.8499999999999</v>
      </c>
      <c r="G331" s="31">
        <v>1120</v>
      </c>
      <c r="H331" s="35">
        <f t="shared" si="40"/>
        <v>0.98468749999999994</v>
      </c>
      <c r="I331" s="31">
        <f t="shared" si="41"/>
        <v>-1.1390234748312113E-2</v>
      </c>
      <c r="J331" s="31">
        <f t="shared" si="42"/>
        <v>0.49545605202878185</v>
      </c>
      <c r="K331" s="31">
        <f t="shared" si="43"/>
        <v>-0.10334793469108955</v>
      </c>
      <c r="L331" s="31">
        <f t="shared" si="44"/>
        <v>0.45884341644121013</v>
      </c>
      <c r="M331" s="31">
        <f t="shared" si="45"/>
        <v>2.9025964790880987E-2</v>
      </c>
      <c r="N331" s="35">
        <v>33.4</v>
      </c>
      <c r="O331" s="31">
        <f t="shared" si="46"/>
        <v>2.9821428571428572E-2</v>
      </c>
    </row>
    <row r="332" spans="1:15" x14ac:dyDescent="0.25">
      <c r="A332" s="31">
        <f t="shared" si="39"/>
        <v>217</v>
      </c>
      <c r="B332" s="31">
        <v>37</v>
      </c>
      <c r="C332" s="31">
        <v>40</v>
      </c>
      <c r="D332" s="35">
        <v>0.30074037405333098</v>
      </c>
      <c r="E332" s="33">
        <v>1.2195121999999999E-2</v>
      </c>
      <c r="F332" s="35">
        <v>1109.75</v>
      </c>
      <c r="G332" s="31">
        <v>1120</v>
      </c>
      <c r="H332" s="35">
        <f t="shared" si="40"/>
        <v>0.99084821428571423</v>
      </c>
      <c r="I332" s="31">
        <f t="shared" si="41"/>
        <v>-3.1734898390086718E-3</v>
      </c>
      <c r="J332" s="31">
        <f t="shared" si="42"/>
        <v>0.49873396285184679</v>
      </c>
      <c r="K332" s="31">
        <f t="shared" si="43"/>
        <v>-3.638470836446063E-2</v>
      </c>
      <c r="L332" s="31">
        <f t="shared" si="44"/>
        <v>0.48548780353193183</v>
      </c>
      <c r="M332" s="31">
        <f t="shared" si="45"/>
        <v>8.681852963458303E-3</v>
      </c>
      <c r="N332" s="35">
        <v>7.4</v>
      </c>
      <c r="O332" s="31">
        <f t="shared" si="46"/>
        <v>6.6071428571428574E-3</v>
      </c>
    </row>
    <row r="333" spans="1:15" x14ac:dyDescent="0.25">
      <c r="A333" s="31">
        <f t="shared" si="39"/>
        <v>217</v>
      </c>
      <c r="B333" s="31">
        <v>37</v>
      </c>
      <c r="C333" s="31">
        <v>59</v>
      </c>
      <c r="D333" s="35">
        <v>0.30245105617713874</v>
      </c>
      <c r="E333" s="33">
        <v>8.9430893999999997E-2</v>
      </c>
      <c r="F333" s="35">
        <v>1109.75</v>
      </c>
      <c r="G333" s="31">
        <v>1120</v>
      </c>
      <c r="H333" s="35">
        <f t="shared" si="40"/>
        <v>0.99084821428571423</v>
      </c>
      <c r="I333" s="31">
        <f t="shared" si="41"/>
        <v>-5.0461126498692783E-3</v>
      </c>
      <c r="J333" s="31">
        <f t="shared" si="42"/>
        <v>0.49798690085564434</v>
      </c>
      <c r="K333" s="31">
        <f t="shared" si="43"/>
        <v>-9.5494096701307818E-2</v>
      </c>
      <c r="L333" s="31">
        <f t="shared" si="44"/>
        <v>0.46196118949174625</v>
      </c>
      <c r="M333" s="31">
        <f t="shared" si="45"/>
        <v>3.1468241958745979E-2</v>
      </c>
      <c r="N333" s="35">
        <v>34.700000000000003</v>
      </c>
      <c r="O333" s="31">
        <f t="shared" si="46"/>
        <v>3.0982142857142861E-2</v>
      </c>
    </row>
    <row r="334" spans="1:15" x14ac:dyDescent="0.25">
      <c r="A334" s="31">
        <f t="shared" si="39"/>
        <v>218</v>
      </c>
      <c r="B334" s="31">
        <v>38</v>
      </c>
      <c r="C334" s="31">
        <v>40</v>
      </c>
      <c r="D334" s="35">
        <v>0.30245105617713874</v>
      </c>
      <c r="E334" s="33">
        <v>8.1300810000000008E-3</v>
      </c>
      <c r="F334" s="35">
        <v>1128.2</v>
      </c>
      <c r="G334" s="31">
        <v>1120</v>
      </c>
      <c r="H334" s="35">
        <f t="shared" si="40"/>
        <v>1.0073214285714287</v>
      </c>
      <c r="I334" s="31">
        <f t="shared" si="41"/>
        <v>2.2855771590511104E-3</v>
      </c>
      <c r="J334" s="31">
        <f t="shared" si="42"/>
        <v>0.50091181257000117</v>
      </c>
      <c r="K334" s="31">
        <f t="shared" si="43"/>
        <v>-2.4985515669235635E-2</v>
      </c>
      <c r="L334" s="31">
        <f t="shared" si="44"/>
        <v>0.49003325841228124</v>
      </c>
      <c r="M334" s="31">
        <f t="shared" si="45"/>
        <v>1.4545944214036044E-2</v>
      </c>
      <c r="N334" s="35">
        <v>12.3</v>
      </c>
      <c r="O334" s="31">
        <f t="shared" si="46"/>
        <v>1.0982142857142857E-2</v>
      </c>
    </row>
    <row r="335" spans="1:15" x14ac:dyDescent="0.25">
      <c r="A335" s="31">
        <f t="shared" si="39"/>
        <v>218</v>
      </c>
      <c r="B335" s="31">
        <v>38</v>
      </c>
      <c r="C335" s="31">
        <v>59</v>
      </c>
      <c r="D335" s="35">
        <v>0.30267669660483232</v>
      </c>
      <c r="E335" s="33">
        <v>8.5365854000000005E-2</v>
      </c>
      <c r="F335" s="35">
        <v>1128.2</v>
      </c>
      <c r="G335" s="31">
        <v>1120</v>
      </c>
      <c r="H335" s="35">
        <f t="shared" si="40"/>
        <v>1.0073214285714287</v>
      </c>
      <c r="I335" s="31">
        <f t="shared" si="41"/>
        <v>1.0816279674269057E-2</v>
      </c>
      <c r="J335" s="31">
        <f t="shared" si="42"/>
        <v>0.5043149871421202</v>
      </c>
      <c r="K335" s="31">
        <f t="shared" si="43"/>
        <v>-7.7618089074983868E-2</v>
      </c>
      <c r="L335" s="31">
        <f t="shared" si="44"/>
        <v>0.46906592639494066</v>
      </c>
      <c r="M335" s="31">
        <f t="shared" si="45"/>
        <v>3.8941366903041563E-2</v>
      </c>
      <c r="N335" s="35">
        <v>41</v>
      </c>
      <c r="O335" s="31">
        <f t="shared" si="46"/>
        <v>3.6607142857142859E-2</v>
      </c>
    </row>
    <row r="336" spans="1:15" x14ac:dyDescent="0.25">
      <c r="A336" s="31">
        <f t="shared" si="39"/>
        <v>219</v>
      </c>
      <c r="B336" s="31">
        <v>39</v>
      </c>
      <c r="C336" s="31">
        <v>40</v>
      </c>
      <c r="D336" s="35">
        <v>0.30267669660483232</v>
      </c>
      <c r="E336" s="33">
        <v>4.0650410000000001E-3</v>
      </c>
      <c r="F336" s="35">
        <v>1152.6500000000001</v>
      </c>
      <c r="G336" s="31">
        <v>1120</v>
      </c>
      <c r="H336" s="35">
        <f t="shared" si="40"/>
        <v>1.0291517857142858</v>
      </c>
      <c r="I336" s="31">
        <f t="shared" si="41"/>
        <v>6.0921302807684895E-3</v>
      </c>
      <c r="J336" s="31">
        <f t="shared" si="42"/>
        <v>0.50243039331307937</v>
      </c>
      <c r="K336" s="31">
        <f t="shared" si="43"/>
        <v>-1.3205831883261656E-2</v>
      </c>
      <c r="L336" s="31">
        <f t="shared" si="44"/>
        <v>0.49473178843841614</v>
      </c>
      <c r="M336" s="31">
        <f t="shared" si="45"/>
        <v>2.2345348036870494E-2</v>
      </c>
      <c r="N336" s="35">
        <v>28.95</v>
      </c>
      <c r="O336" s="31">
        <f t="shared" si="46"/>
        <v>2.5848214285714283E-2</v>
      </c>
    </row>
    <row r="337" spans="1:15" x14ac:dyDescent="0.25">
      <c r="A337" s="31">
        <f t="shared" si="39"/>
        <v>219</v>
      </c>
      <c r="B337" s="31">
        <v>39</v>
      </c>
      <c r="C337" s="31">
        <v>59</v>
      </c>
      <c r="D337" s="35">
        <v>0.30178162465068759</v>
      </c>
      <c r="E337" s="33">
        <v>8.1300813E-2</v>
      </c>
      <c r="F337" s="35">
        <v>1152.6500000000001</v>
      </c>
      <c r="G337" s="31">
        <v>1120</v>
      </c>
      <c r="H337" s="35">
        <f t="shared" si="40"/>
        <v>1.0291517857142858</v>
      </c>
      <c r="I337" s="31">
        <f t="shared" si="41"/>
        <v>3.0647589456344038E-2</v>
      </c>
      <c r="J337" s="31">
        <f t="shared" si="42"/>
        <v>0.51222470547039523</v>
      </c>
      <c r="K337" s="31">
        <f t="shared" si="43"/>
        <v>-5.5400302751842267E-2</v>
      </c>
      <c r="L337" s="31">
        <f t="shared" si="44"/>
        <v>0.47790977732428402</v>
      </c>
      <c r="M337" s="31">
        <f t="shared" si="45"/>
        <v>4.9247192997547262E-2</v>
      </c>
      <c r="N337" s="35">
        <v>54.6</v>
      </c>
      <c r="O337" s="31">
        <f t="shared" si="46"/>
        <v>4.8750000000000002E-2</v>
      </c>
    </row>
    <row r="338" spans="1:15" x14ac:dyDescent="0.25">
      <c r="A338" s="31">
        <f t="shared" si="39"/>
        <v>220</v>
      </c>
      <c r="B338" s="31">
        <v>40</v>
      </c>
      <c r="C338" s="31">
        <v>59</v>
      </c>
      <c r="D338" s="35">
        <v>0.30178162465068759</v>
      </c>
      <c r="E338" s="33">
        <v>7.7235771999999994E-2</v>
      </c>
      <c r="F338" s="35">
        <v>1168.5</v>
      </c>
      <c r="G338" s="31">
        <v>1120</v>
      </c>
      <c r="H338" s="35">
        <f t="shared" si="40"/>
        <v>1.0433035714285714</v>
      </c>
      <c r="I338" s="31">
        <f t="shared" si="41"/>
        <v>4.2278173071437559E-2</v>
      </c>
      <c r="J338" s="31">
        <f t="shared" si="42"/>
        <v>0.51686152745430169</v>
      </c>
      <c r="K338" s="31">
        <f t="shared" si="43"/>
        <v>-4.1590937654280839E-2</v>
      </c>
      <c r="L338" s="31">
        <f t="shared" si="44"/>
        <v>0.48341239884823906</v>
      </c>
      <c r="M338" s="31">
        <f t="shared" si="45"/>
        <v>5.5831078678860502E-2</v>
      </c>
      <c r="N338" s="35">
        <v>67.5</v>
      </c>
      <c r="O338" s="31">
        <f t="shared" si="46"/>
        <v>6.0267857142857144E-2</v>
      </c>
    </row>
    <row r="339" spans="1:15" x14ac:dyDescent="0.25">
      <c r="A339" s="31">
        <f t="shared" si="39"/>
        <v>221</v>
      </c>
      <c r="B339" s="31">
        <v>41</v>
      </c>
      <c r="C339" s="31">
        <v>59</v>
      </c>
      <c r="D339" s="35">
        <v>0.30248429540207583</v>
      </c>
      <c r="E339" s="33">
        <v>7.3170732000000002E-2</v>
      </c>
      <c r="F339" s="35">
        <v>1167.55</v>
      </c>
      <c r="G339" s="31">
        <v>1120</v>
      </c>
      <c r="H339" s="35">
        <f t="shared" si="40"/>
        <v>1.0424553571428572</v>
      </c>
      <c r="I339" s="31">
        <f t="shared" si="41"/>
        <v>4.0175977566939025E-2</v>
      </c>
      <c r="J339" s="31">
        <f t="shared" si="42"/>
        <v>0.51602358535597737</v>
      </c>
      <c r="K339" s="31">
        <f t="shared" si="43"/>
        <v>-4.1646293835053139E-2</v>
      </c>
      <c r="L339" s="31">
        <f t="shared" si="44"/>
        <v>0.48339033404485171</v>
      </c>
      <c r="M339" s="31">
        <f t="shared" si="45"/>
        <v>5.4541216921551283E-2</v>
      </c>
      <c r="N339" s="35">
        <v>67.849999999999994</v>
      </c>
      <c r="O339" s="31">
        <f t="shared" si="46"/>
        <v>6.0580357142857137E-2</v>
      </c>
    </row>
    <row r="340" spans="1:15" x14ac:dyDescent="0.25">
      <c r="A340" s="31">
        <f t="shared" si="39"/>
        <v>222</v>
      </c>
      <c r="B340" s="31">
        <v>42</v>
      </c>
      <c r="C340" s="31">
        <v>59</v>
      </c>
      <c r="D340" s="35">
        <v>0.3037017986051278</v>
      </c>
      <c r="E340" s="33">
        <v>6.9105690999999997E-2</v>
      </c>
      <c r="F340" s="35">
        <v>1156.45</v>
      </c>
      <c r="G340" s="31">
        <v>1120</v>
      </c>
      <c r="H340" s="35">
        <f t="shared" si="40"/>
        <v>1.032544642857143</v>
      </c>
      <c r="I340" s="31">
        <f t="shared" si="41"/>
        <v>3.0480054289027683E-2</v>
      </c>
      <c r="J340" s="31">
        <f t="shared" si="42"/>
        <v>0.51215789981922122</v>
      </c>
      <c r="K340" s="31">
        <f t="shared" si="43"/>
        <v>-4.93569570355325E-2</v>
      </c>
      <c r="L340" s="31">
        <f t="shared" si="44"/>
        <v>0.48031741481866336</v>
      </c>
      <c r="M340" s="31">
        <f t="shared" si="45"/>
        <v>4.8508480936638787E-2</v>
      </c>
      <c r="N340" s="35">
        <v>59.15</v>
      </c>
      <c r="O340" s="31">
        <f t="shared" si="46"/>
        <v>5.2812499999999998E-2</v>
      </c>
    </row>
    <row r="341" spans="1:15" x14ac:dyDescent="0.25">
      <c r="A341" s="31">
        <f t="shared" si="39"/>
        <v>223</v>
      </c>
      <c r="B341" s="31">
        <v>43</v>
      </c>
      <c r="C341" s="31">
        <v>59</v>
      </c>
      <c r="D341" s="35">
        <v>0.30413600092940879</v>
      </c>
      <c r="E341" s="33">
        <v>6.5040650000000005E-2</v>
      </c>
      <c r="F341" s="35">
        <v>1152.3</v>
      </c>
      <c r="G341" s="31">
        <v>1120</v>
      </c>
      <c r="H341" s="35">
        <f t="shared" si="40"/>
        <v>1.0288392857142856</v>
      </c>
      <c r="I341" s="31">
        <f t="shared" si="41"/>
        <v>2.6363200506615416E-2</v>
      </c>
      <c r="J341" s="31">
        <f t="shared" si="42"/>
        <v>0.51051617715868092</v>
      </c>
      <c r="K341" s="31">
        <f t="shared" si="43"/>
        <v>-5.1200811969717375E-2</v>
      </c>
      <c r="L341" s="31">
        <f t="shared" si="44"/>
        <v>0.47958275241841275</v>
      </c>
      <c r="M341" s="31">
        <f t="shared" si="45"/>
        <v>4.5656346635112199E-2</v>
      </c>
      <c r="N341" s="35">
        <v>54.6</v>
      </c>
      <c r="O341" s="31">
        <f t="shared" si="46"/>
        <v>4.8750000000000002E-2</v>
      </c>
    </row>
    <row r="342" spans="1:15" x14ac:dyDescent="0.25">
      <c r="A342" s="31">
        <f t="shared" si="39"/>
        <v>224</v>
      </c>
      <c r="B342" s="31">
        <v>44</v>
      </c>
      <c r="C342" s="31">
        <v>59</v>
      </c>
      <c r="D342" s="35">
        <v>0.30407502879339365</v>
      </c>
      <c r="E342" s="33">
        <v>6.097561E-2</v>
      </c>
      <c r="F342" s="35">
        <v>1155.1500000000001</v>
      </c>
      <c r="G342" s="31">
        <v>1120</v>
      </c>
      <c r="H342" s="35">
        <f t="shared" si="40"/>
        <v>1.0313839285714286</v>
      </c>
      <c r="I342" s="31">
        <f t="shared" si="41"/>
        <v>2.7383626915090584E-2</v>
      </c>
      <c r="J342" s="31">
        <f t="shared" si="42"/>
        <v>0.51092312140930374</v>
      </c>
      <c r="K342" s="31">
        <f t="shared" si="43"/>
        <v>-4.7702349620409146E-2</v>
      </c>
      <c r="L342" s="31">
        <f t="shared" si="44"/>
        <v>0.48097673075513447</v>
      </c>
      <c r="M342" s="31">
        <f t="shared" si="45"/>
        <v>4.598116540197017E-2</v>
      </c>
      <c r="N342" s="35">
        <v>58.55</v>
      </c>
      <c r="O342" s="31">
        <f t="shared" si="46"/>
        <v>5.2276785714285713E-2</v>
      </c>
    </row>
    <row r="343" spans="1:15" x14ac:dyDescent="0.25">
      <c r="A343" s="31">
        <f t="shared" ref="A343:A356" si="47">$A$277+B343</f>
        <v>225</v>
      </c>
      <c r="B343" s="31">
        <v>45</v>
      </c>
      <c r="C343" s="31">
        <v>59</v>
      </c>
      <c r="D343" s="35">
        <v>0.30446222004177298</v>
      </c>
      <c r="E343" s="33">
        <v>5.6910569000000001E-2</v>
      </c>
      <c r="F343" s="35">
        <v>1123.6500000000001</v>
      </c>
      <c r="G343" s="31">
        <v>1120</v>
      </c>
      <c r="H343" s="35">
        <f t="shared" si="40"/>
        <v>1.0032589285714286</v>
      </c>
      <c r="I343" s="31">
        <f t="shared" si="41"/>
        <v>4.6161332445328329E-3</v>
      </c>
      <c r="J343" s="31">
        <f t="shared" si="42"/>
        <v>0.50184156418298964</v>
      </c>
      <c r="K343" s="31">
        <f t="shared" si="43"/>
        <v>-6.8016179595484658E-2</v>
      </c>
      <c r="L343" s="31">
        <f t="shared" si="44"/>
        <v>0.47288637732788696</v>
      </c>
      <c r="M343" s="31">
        <f t="shared" si="45"/>
        <v>3.0590652666949048E-2</v>
      </c>
      <c r="N343" s="35">
        <v>37.15</v>
      </c>
      <c r="O343" s="31">
        <f t="shared" si="46"/>
        <v>3.3169642857142856E-2</v>
      </c>
    </row>
    <row r="344" spans="1:15" x14ac:dyDescent="0.25">
      <c r="A344" s="31">
        <f t="shared" si="47"/>
        <v>226</v>
      </c>
      <c r="B344" s="31">
        <v>46</v>
      </c>
      <c r="C344" s="31">
        <v>59</v>
      </c>
      <c r="D344" s="35">
        <v>0.30450836623258237</v>
      </c>
      <c r="E344" s="33">
        <v>5.2845528000000003E-2</v>
      </c>
      <c r="F344" s="35">
        <v>1133.8</v>
      </c>
      <c r="G344" s="31">
        <v>1120</v>
      </c>
      <c r="H344" s="35">
        <f t="shared" si="40"/>
        <v>1.0123214285714286</v>
      </c>
      <c r="I344" s="31">
        <f t="shared" si="41"/>
        <v>1.109455459587301E-2</v>
      </c>
      <c r="J344" s="31">
        <f t="shared" si="42"/>
        <v>0.5044259961116524</v>
      </c>
      <c r="K344" s="31">
        <f t="shared" si="43"/>
        <v>-5.8906301263820432E-2</v>
      </c>
      <c r="L344" s="31">
        <f t="shared" si="44"/>
        <v>0.47651336954329226</v>
      </c>
      <c r="M344" s="31">
        <f t="shared" si="45"/>
        <v>3.4127875449021627E-2</v>
      </c>
      <c r="N344" s="35">
        <v>42.05</v>
      </c>
      <c r="O344" s="31">
        <f t="shared" si="46"/>
        <v>3.7544642857142853E-2</v>
      </c>
    </row>
    <row r="345" spans="1:15" x14ac:dyDescent="0.25">
      <c r="A345" s="31">
        <f t="shared" si="47"/>
        <v>227</v>
      </c>
      <c r="B345" s="31">
        <v>47</v>
      </c>
      <c r="C345" s="31">
        <v>59</v>
      </c>
      <c r="D345" s="35">
        <v>0.30429389611020619</v>
      </c>
      <c r="E345" s="33">
        <v>4.8780487999999997E-2</v>
      </c>
      <c r="F345" s="35">
        <v>1090.25</v>
      </c>
      <c r="G345" s="31">
        <v>1120</v>
      </c>
      <c r="H345" s="35">
        <f t="shared" si="40"/>
        <v>0.97343749999999996</v>
      </c>
      <c r="I345" s="31">
        <f t="shared" si="41"/>
        <v>-1.7901115991317187E-2</v>
      </c>
      <c r="J345" s="31">
        <f t="shared" si="42"/>
        <v>0.49285886936256057</v>
      </c>
      <c r="K345" s="31">
        <f t="shared" si="43"/>
        <v>-8.5108394771153506E-2</v>
      </c>
      <c r="L345" s="31">
        <f t="shared" si="44"/>
        <v>0.46608760823120116</v>
      </c>
      <c r="M345" s="31">
        <f t="shared" si="45"/>
        <v>1.3679697413916392E-2</v>
      </c>
      <c r="N345" s="35">
        <v>22.45</v>
      </c>
      <c r="O345" s="31">
        <f t="shared" si="46"/>
        <v>2.0044642857142858E-2</v>
      </c>
    </row>
    <row r="346" spans="1:15" x14ac:dyDescent="0.25">
      <c r="A346" s="31">
        <f t="shared" si="47"/>
        <v>228</v>
      </c>
      <c r="B346" s="31">
        <v>48</v>
      </c>
      <c r="C346" s="31">
        <v>59</v>
      </c>
      <c r="D346" s="35">
        <v>0.30675771957106074</v>
      </c>
      <c r="E346" s="33">
        <v>4.4715446999999998E-2</v>
      </c>
      <c r="F346" s="35">
        <v>1097.55</v>
      </c>
      <c r="G346" s="31">
        <v>1120</v>
      </c>
      <c r="H346" s="35">
        <f t="shared" si="40"/>
        <v>0.97995535714285709</v>
      </c>
      <c r="I346" s="31">
        <f t="shared" si="41"/>
        <v>-1.2507650913504361E-2</v>
      </c>
      <c r="J346" s="31">
        <f t="shared" si="42"/>
        <v>0.49501029932167689</v>
      </c>
      <c r="K346" s="31">
        <f t="shared" si="43"/>
        <v>-7.7374721997344284E-2</v>
      </c>
      <c r="L346" s="31">
        <f t="shared" si="44"/>
        <v>0.46916272470431586</v>
      </c>
      <c r="M346" s="31">
        <f t="shared" si="45"/>
        <v>1.5925269956850618E-2</v>
      </c>
      <c r="N346" s="35">
        <v>19.899999999999999</v>
      </c>
      <c r="O346" s="31">
        <f t="shared" si="46"/>
        <v>1.7767857142857141E-2</v>
      </c>
    </row>
    <row r="347" spans="1:15" x14ac:dyDescent="0.25">
      <c r="A347" s="31">
        <f t="shared" si="47"/>
        <v>229</v>
      </c>
      <c r="B347" s="31">
        <v>49</v>
      </c>
      <c r="C347" s="31">
        <v>59</v>
      </c>
      <c r="D347" s="35">
        <v>0.30683434224381861</v>
      </c>
      <c r="E347" s="33">
        <v>4.0650407E-2</v>
      </c>
      <c r="F347" s="35">
        <v>1110.5</v>
      </c>
      <c r="G347" s="31">
        <v>1120</v>
      </c>
      <c r="H347" s="35">
        <f t="shared" si="40"/>
        <v>0.99151785714285712</v>
      </c>
      <c r="I347" s="31">
        <f t="shared" si="41"/>
        <v>-4.339956428068237E-3</v>
      </c>
      <c r="J347" s="31">
        <f t="shared" si="42"/>
        <v>0.49826861332092065</v>
      </c>
      <c r="K347" s="31">
        <f t="shared" si="43"/>
        <v>-6.6203731086519418E-2</v>
      </c>
      <c r="L347" s="31">
        <f t="shared" si="44"/>
        <v>0.47360781315818568</v>
      </c>
      <c r="M347" s="31">
        <f t="shared" si="45"/>
        <v>2.0434414603316464E-2</v>
      </c>
      <c r="N347" s="35">
        <v>25</v>
      </c>
      <c r="O347" s="31">
        <f t="shared" si="46"/>
        <v>2.2321428571428572E-2</v>
      </c>
    </row>
    <row r="348" spans="1:15" x14ac:dyDescent="0.25">
      <c r="A348" s="31">
        <f t="shared" si="47"/>
        <v>230</v>
      </c>
      <c r="B348" s="31">
        <v>50</v>
      </c>
      <c r="C348" s="31">
        <v>59</v>
      </c>
      <c r="D348" s="35">
        <v>0.31192127884600218</v>
      </c>
      <c r="E348" s="33">
        <v>3.6585366000000001E-2</v>
      </c>
      <c r="F348" s="35">
        <v>1107.05</v>
      </c>
      <c r="G348" s="31">
        <v>1120</v>
      </c>
      <c r="H348" s="35">
        <f t="shared" si="40"/>
        <v>0.98843749999999997</v>
      </c>
      <c r="I348" s="31">
        <f t="shared" si="41"/>
        <v>-6.0401608139439462E-3</v>
      </c>
      <c r="J348" s="31">
        <f t="shared" si="42"/>
        <v>0.49759033912306366</v>
      </c>
      <c r="K348" s="31">
        <f t="shared" si="43"/>
        <v>-6.5702284043612322E-2</v>
      </c>
      <c r="L348" s="31">
        <f t="shared" si="44"/>
        <v>0.47380742697044775</v>
      </c>
      <c r="M348" s="31">
        <f t="shared" si="45"/>
        <v>1.8029523856505469E-2</v>
      </c>
      <c r="N348" s="35">
        <v>21.8</v>
      </c>
      <c r="O348" s="31">
        <f t="shared" si="46"/>
        <v>1.9464285714285715E-2</v>
      </c>
    </row>
    <row r="349" spans="1:15" x14ac:dyDescent="0.25">
      <c r="A349" s="31">
        <f t="shared" si="47"/>
        <v>231</v>
      </c>
      <c r="B349" s="31">
        <v>51</v>
      </c>
      <c r="C349" s="31">
        <v>59</v>
      </c>
      <c r="D349" s="35">
        <v>0.31115360554151172</v>
      </c>
      <c r="E349" s="33">
        <v>3.2520325000000003E-2</v>
      </c>
      <c r="F349" s="35">
        <v>1112.2</v>
      </c>
      <c r="G349" s="31">
        <v>1120</v>
      </c>
      <c r="H349" s="35">
        <f t="shared" si="40"/>
        <v>0.99303571428571435</v>
      </c>
      <c r="I349" s="31">
        <f t="shared" si="41"/>
        <v>-3.1379979239181677E-3</v>
      </c>
      <c r="J349" s="31">
        <f t="shared" si="42"/>
        <v>0.49874812200688434</v>
      </c>
      <c r="K349" s="31">
        <f t="shared" si="43"/>
        <v>-5.9249549315383412E-2</v>
      </c>
      <c r="L349" s="31">
        <f t="shared" si="44"/>
        <v>0.47637667214251689</v>
      </c>
      <c r="M349" s="31">
        <f t="shared" si="45"/>
        <v>1.889802544324809E-2</v>
      </c>
      <c r="N349" s="35">
        <v>21.3</v>
      </c>
      <c r="O349" s="31">
        <f t="shared" si="46"/>
        <v>1.9017857142857142E-2</v>
      </c>
    </row>
    <row r="350" spans="1:15" x14ac:dyDescent="0.25">
      <c r="A350" s="31">
        <f t="shared" si="47"/>
        <v>232</v>
      </c>
      <c r="B350" s="31">
        <v>52</v>
      </c>
      <c r="C350" s="31">
        <v>59</v>
      </c>
      <c r="D350" s="35">
        <v>0.31103936347332306</v>
      </c>
      <c r="E350" s="33">
        <v>2.8455285E-2</v>
      </c>
      <c r="F350" s="35">
        <v>1129.9000000000001</v>
      </c>
      <c r="G350" s="31">
        <v>1120</v>
      </c>
      <c r="H350" s="35">
        <f t="shared" si="40"/>
        <v>1.0088392857142858</v>
      </c>
      <c r="I350" s="31">
        <f t="shared" si="41"/>
        <v>5.5192741742617303E-3</v>
      </c>
      <c r="J350" s="31">
        <f t="shared" si="42"/>
        <v>0.50220186064624639</v>
      </c>
      <c r="K350" s="31">
        <f t="shared" si="43"/>
        <v>-4.6949005443636213E-2</v>
      </c>
      <c r="L350" s="31">
        <f t="shared" si="44"/>
        <v>0.48127693521660975</v>
      </c>
      <c r="M350" s="31">
        <f t="shared" si="45"/>
        <v>2.5364031162134815E-2</v>
      </c>
      <c r="N350" s="35">
        <v>27</v>
      </c>
      <c r="O350" s="31">
        <f t="shared" si="46"/>
        <v>2.4107142857142858E-2</v>
      </c>
    </row>
    <row r="351" spans="1:15" x14ac:dyDescent="0.25">
      <c r="A351" s="31">
        <f t="shared" si="47"/>
        <v>233</v>
      </c>
      <c r="B351" s="31">
        <v>53</v>
      </c>
      <c r="C351" s="31">
        <v>59</v>
      </c>
      <c r="D351" s="35">
        <v>0.31106893196466912</v>
      </c>
      <c r="E351" s="33">
        <v>2.4390243999999998E-2</v>
      </c>
      <c r="F351" s="35">
        <v>1136.4000000000001</v>
      </c>
      <c r="G351" s="31">
        <v>1120</v>
      </c>
      <c r="H351" s="35">
        <f t="shared" si="40"/>
        <v>1.0146428571428572</v>
      </c>
      <c r="I351" s="31">
        <f t="shared" si="41"/>
        <v>7.8906668995275403E-3</v>
      </c>
      <c r="J351" s="31">
        <f t="shared" si="42"/>
        <v>0.50314788798079069</v>
      </c>
      <c r="K351" s="31">
        <f t="shared" si="43"/>
        <v>-4.06901385092273E-2</v>
      </c>
      <c r="L351" s="31">
        <f t="shared" si="44"/>
        <v>0.48377146170778679</v>
      </c>
      <c r="M351" s="31">
        <f t="shared" si="45"/>
        <v>2.6743948918436955E-2</v>
      </c>
      <c r="N351" s="35">
        <v>29.35</v>
      </c>
      <c r="O351" s="31">
        <f t="shared" si="46"/>
        <v>2.6205357142857145E-2</v>
      </c>
    </row>
    <row r="352" spans="1:15" x14ac:dyDescent="0.25">
      <c r="A352" s="31">
        <f t="shared" si="47"/>
        <v>234</v>
      </c>
      <c r="B352" s="31">
        <v>54</v>
      </c>
      <c r="C352" s="31">
        <v>59</v>
      </c>
      <c r="D352" s="35">
        <v>0.31051567258902119</v>
      </c>
      <c r="E352" s="33">
        <v>2.0325203E-2</v>
      </c>
      <c r="F352" s="35">
        <v>1136.8</v>
      </c>
      <c r="G352" s="31">
        <v>1120</v>
      </c>
      <c r="H352" s="35">
        <f t="shared" si="40"/>
        <v>1.0149999999999999</v>
      </c>
      <c r="I352" s="31">
        <f t="shared" si="41"/>
        <v>7.2856706178809801E-3</v>
      </c>
      <c r="J352" s="31">
        <f t="shared" si="42"/>
        <v>0.50290653633688764</v>
      </c>
      <c r="K352" s="31">
        <f t="shared" si="43"/>
        <v>-3.6983457746870979E-2</v>
      </c>
      <c r="L352" s="31">
        <f t="shared" si="44"/>
        <v>0.48524909776133307</v>
      </c>
      <c r="M352" s="31">
        <f t="shared" si="45"/>
        <v>2.5201036620607797E-2</v>
      </c>
      <c r="N352" s="35">
        <v>28.15</v>
      </c>
      <c r="O352" s="31">
        <f t="shared" si="46"/>
        <v>2.5133928571428571E-2</v>
      </c>
    </row>
    <row r="353" spans="1:15" x14ac:dyDescent="0.25">
      <c r="A353" s="31">
        <f t="shared" si="47"/>
        <v>235</v>
      </c>
      <c r="B353" s="31">
        <v>55</v>
      </c>
      <c r="C353" s="31">
        <v>59</v>
      </c>
      <c r="D353" s="35">
        <v>0.31115372837082617</v>
      </c>
      <c r="E353" s="33">
        <v>1.6260163000000001E-2</v>
      </c>
      <c r="F353" s="35">
        <v>1128.45</v>
      </c>
      <c r="G353" s="31">
        <v>1120</v>
      </c>
      <c r="H353" s="35">
        <f t="shared" si="40"/>
        <v>1.0075446428571428</v>
      </c>
      <c r="I353" s="31">
        <f t="shared" si="41"/>
        <v>3.4028757800839875E-3</v>
      </c>
      <c r="J353" s="31">
        <f t="shared" si="42"/>
        <v>0.50135754840365931</v>
      </c>
      <c r="K353" s="31">
        <f t="shared" si="43"/>
        <v>-3.6273998984372544E-2</v>
      </c>
      <c r="L353" s="31">
        <f t="shared" si="44"/>
        <v>0.48553194104801978</v>
      </c>
      <c r="M353" s="31">
        <f t="shared" si="45"/>
        <v>1.9608171002077901E-2</v>
      </c>
      <c r="N353" s="35">
        <v>20.95</v>
      </c>
      <c r="O353" s="31">
        <f t="shared" si="46"/>
        <v>1.8705357142857142E-2</v>
      </c>
    </row>
    <row r="354" spans="1:15" x14ac:dyDescent="0.25">
      <c r="A354" s="31">
        <f t="shared" si="47"/>
        <v>236</v>
      </c>
      <c r="B354" s="31">
        <v>56</v>
      </c>
      <c r="C354" s="31">
        <v>59</v>
      </c>
      <c r="D354" s="35">
        <v>0.3111629209998184</v>
      </c>
      <c r="E354" s="33">
        <v>1.2195121999999999E-2</v>
      </c>
      <c r="F354" s="35">
        <v>1100.2</v>
      </c>
      <c r="G354" s="31">
        <v>1120</v>
      </c>
      <c r="H354" s="35">
        <f t="shared" si="40"/>
        <v>0.98232142857142857</v>
      </c>
      <c r="I354" s="31">
        <f t="shared" si="41"/>
        <v>-6.1207094659380427E-3</v>
      </c>
      <c r="J354" s="31">
        <f t="shared" si="42"/>
        <v>0.49755820545418605</v>
      </c>
      <c r="K354" s="31">
        <f t="shared" si="43"/>
        <v>-4.0482905758579296E-2</v>
      </c>
      <c r="L354" s="31">
        <f t="shared" si="44"/>
        <v>0.48385406754884247</v>
      </c>
      <c r="M354" s="31">
        <f t="shared" si="45"/>
        <v>4.9080196303499246E-3</v>
      </c>
      <c r="N354" s="35">
        <v>7.55</v>
      </c>
      <c r="O354" s="31">
        <f t="shared" si="46"/>
        <v>6.7410714285714287E-3</v>
      </c>
    </row>
    <row r="355" spans="1:15" x14ac:dyDescent="0.25">
      <c r="A355" s="31">
        <f t="shared" si="47"/>
        <v>237</v>
      </c>
      <c r="B355" s="31">
        <v>57</v>
      </c>
      <c r="C355" s="31">
        <v>59</v>
      </c>
      <c r="D355" s="35">
        <v>0.31107698302986592</v>
      </c>
      <c r="E355" s="33">
        <v>8.1300810000000008E-3</v>
      </c>
      <c r="F355" s="35">
        <v>1089.1500000000001</v>
      </c>
      <c r="G355" s="31">
        <v>1120</v>
      </c>
      <c r="H355" s="35">
        <f t="shared" si="40"/>
        <v>0.97245535714285725</v>
      </c>
      <c r="I355" s="31">
        <f t="shared" si="41"/>
        <v>-7.9819289653148828E-3</v>
      </c>
      <c r="J355" s="31">
        <f t="shared" si="42"/>
        <v>0.49681570486914961</v>
      </c>
      <c r="K355" s="31">
        <f t="shared" si="43"/>
        <v>-3.6030795410609467E-2</v>
      </c>
      <c r="L355" s="31">
        <f t="shared" si="44"/>
        <v>0.48562890185170854</v>
      </c>
      <c r="M355" s="31">
        <f t="shared" si="45"/>
        <v>-2.4978081389993023E-3</v>
      </c>
      <c r="N355" s="35">
        <v>2.1</v>
      </c>
      <c r="O355" s="31">
        <f t="shared" si="46"/>
        <v>1.8750000000000001E-3</v>
      </c>
    </row>
    <row r="356" spans="1:15" x14ac:dyDescent="0.25">
      <c r="A356" s="31">
        <f t="shared" si="47"/>
        <v>238</v>
      </c>
      <c r="B356" s="31">
        <v>58</v>
      </c>
      <c r="C356" s="31">
        <v>59</v>
      </c>
      <c r="D356" s="35">
        <v>0.31129157977691518</v>
      </c>
      <c r="E356" s="33">
        <v>4.0650410000000001E-3</v>
      </c>
      <c r="F356" s="35">
        <v>1098.3499999999999</v>
      </c>
      <c r="G356" s="31">
        <v>1120</v>
      </c>
      <c r="H356" s="35">
        <f t="shared" si="40"/>
        <v>0.98066964285714275</v>
      </c>
      <c r="I356" s="31">
        <f t="shared" si="41"/>
        <v>-3.9576041275929926E-3</v>
      </c>
      <c r="J356" s="31">
        <f t="shared" si="42"/>
        <v>0.49842114850590757</v>
      </c>
      <c r="K356" s="31">
        <f t="shared" si="43"/>
        <v>-2.3804831204869654E-2</v>
      </c>
      <c r="L356" s="31">
        <f t="shared" si="44"/>
        <v>0.49050414319920466</v>
      </c>
      <c r="M356" s="31">
        <f t="shared" si="45"/>
        <v>-1.7176535014693517E-3</v>
      </c>
      <c r="N356" s="35">
        <v>1.85</v>
      </c>
      <c r="O356" s="31">
        <f t="shared" si="46"/>
        <v>1.6517857142857144E-3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>
      <selection sqref="A1:O34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7.140625" customWidth="1"/>
    <col min="6" max="6" width="16.42578125" bestFit="1" customWidth="1"/>
  </cols>
  <sheetData>
    <row r="1" spans="1:15" x14ac:dyDescent="0.25">
      <c r="A1" s="31" t="s">
        <v>14</v>
      </c>
      <c r="B1" s="31" t="s">
        <v>15</v>
      </c>
      <c r="C1" s="31" t="s">
        <v>16</v>
      </c>
      <c r="D1" s="31" t="s">
        <v>7</v>
      </c>
      <c r="E1" s="31" t="s">
        <v>1</v>
      </c>
      <c r="F1" s="31" t="s">
        <v>6</v>
      </c>
      <c r="G1" s="31" t="s">
        <v>0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4</v>
      </c>
      <c r="N1" s="31" t="s">
        <v>5</v>
      </c>
      <c r="O1" s="31" t="s">
        <v>50</v>
      </c>
    </row>
    <row r="2" spans="1:15" x14ac:dyDescent="0.25">
      <c r="A2" s="31">
        <v>1</v>
      </c>
      <c r="B2" s="31">
        <v>1</v>
      </c>
      <c r="C2" s="31">
        <v>19</v>
      </c>
      <c r="D2" s="35">
        <v>0.22815577327267314</v>
      </c>
      <c r="E2" s="36">
        <v>7.3170731707317069E-2</v>
      </c>
      <c r="F2" s="35">
        <v>722.2</v>
      </c>
      <c r="G2" s="31">
        <v>760</v>
      </c>
      <c r="H2" s="31">
        <f>F2/G2</f>
        <v>0.95026315789473692</v>
      </c>
      <c r="I2" s="31">
        <f>(LN(H2)+(D2^2/2)*E2)/D2*(E2^0.5)</f>
        <v>-5.8226906473234134E-2</v>
      </c>
      <c r="J2" s="31">
        <f>NORMSDIST(I2)</f>
        <v>0.47678394440473959</v>
      </c>
      <c r="K2" s="31">
        <f>I2-(D2*E2^0.5)</f>
        <v>-0.11994324629344513</v>
      </c>
      <c r="L2" s="31">
        <f>NORMSDIST(K2)</f>
        <v>0.45226405307606266</v>
      </c>
      <c r="M2" s="31">
        <f>(H2*J2)-L2</f>
        <v>8.0616356749385609E-4</v>
      </c>
      <c r="N2" s="35">
        <v>9</v>
      </c>
      <c r="O2" s="31">
        <f>N2/G2</f>
        <v>1.1842105263157895E-2</v>
      </c>
    </row>
    <row r="3" spans="1:15" x14ac:dyDescent="0.25">
      <c r="A3" s="31">
        <v>2</v>
      </c>
      <c r="B3" s="31">
        <v>2</v>
      </c>
      <c r="C3" s="31">
        <v>19</v>
      </c>
      <c r="D3" s="35">
        <v>0.22904199130747646</v>
      </c>
      <c r="E3" s="36">
        <v>6.910569105691057E-2</v>
      </c>
      <c r="F3" s="35">
        <v>729.3</v>
      </c>
      <c r="G3" s="31">
        <v>760</v>
      </c>
      <c r="H3" s="31">
        <f t="shared" ref="H3:H66" si="0">F3/G3</f>
        <v>0.95960526315789463</v>
      </c>
      <c r="I3" s="31">
        <f t="shared" ref="I3:I66" si="1">(LN(H3)+(D3^2/2)*E3)/D3*(E3^0.5)</f>
        <v>-4.5244434975012349E-2</v>
      </c>
      <c r="J3" s="31">
        <f t="shared" ref="J3:J66" si="2">NORMSDIST(I3)</f>
        <v>0.48195623825268119</v>
      </c>
      <c r="K3" s="31">
        <f t="shared" ref="K3:K66" si="3">I3-(D3*E3^0.5)</f>
        <v>-0.10545490506550989</v>
      </c>
      <c r="L3" s="31">
        <f t="shared" ref="L3:L66" si="4">NORMSDIST(K3)</f>
        <v>0.4580074254735782</v>
      </c>
      <c r="M3" s="31">
        <f t="shared" ref="M3:M66" si="5">(H3*J3)-L3</f>
        <v>4.480317365474884E-3</v>
      </c>
      <c r="N3" s="35">
        <v>9.6</v>
      </c>
      <c r="O3" s="31">
        <f t="shared" ref="O3:O66" si="6">N3/G3</f>
        <v>1.2631578947368421E-2</v>
      </c>
    </row>
    <row r="4" spans="1:15" x14ac:dyDescent="0.25">
      <c r="A4" s="31">
        <v>3</v>
      </c>
      <c r="B4" s="31">
        <v>3</v>
      </c>
      <c r="C4" s="31">
        <v>19</v>
      </c>
      <c r="D4" s="35">
        <v>0.22926790076363765</v>
      </c>
      <c r="E4" s="36">
        <v>6.5040650406504072E-2</v>
      </c>
      <c r="F4" s="35">
        <v>734.95</v>
      </c>
      <c r="G4" s="31">
        <v>760</v>
      </c>
      <c r="H4" s="31">
        <f t="shared" si="0"/>
        <v>0.96703947368421062</v>
      </c>
      <c r="I4" s="31">
        <f t="shared" si="1"/>
        <v>-3.5380670386834914E-2</v>
      </c>
      <c r="J4" s="31">
        <f t="shared" si="2"/>
        <v>0.48588809892891072</v>
      </c>
      <c r="K4" s="31">
        <f t="shared" si="3"/>
        <v>-9.3851020218759601E-2</v>
      </c>
      <c r="L4" s="31">
        <f t="shared" si="4"/>
        <v>0.46261375111477043</v>
      </c>
      <c r="M4" s="31">
        <f t="shared" si="5"/>
        <v>7.2592203428650248E-3</v>
      </c>
      <c r="N4" s="35">
        <v>10.4</v>
      </c>
      <c r="O4" s="31">
        <f t="shared" si="6"/>
        <v>1.368421052631579E-2</v>
      </c>
    </row>
    <row r="5" spans="1:15" x14ac:dyDescent="0.25">
      <c r="A5" s="31">
        <v>4</v>
      </c>
      <c r="B5" s="31">
        <v>4</v>
      </c>
      <c r="C5" s="31">
        <v>19</v>
      </c>
      <c r="D5" s="35">
        <v>0.22922783943687108</v>
      </c>
      <c r="E5" s="36">
        <v>6.097560975609756E-2</v>
      </c>
      <c r="F5" s="35">
        <v>760.25</v>
      </c>
      <c r="G5" s="31">
        <v>760</v>
      </c>
      <c r="H5" s="31">
        <f t="shared" si="0"/>
        <v>1.0003289473684212</v>
      </c>
      <c r="I5" s="31">
        <f t="shared" si="1"/>
        <v>2.0800205716300776E-3</v>
      </c>
      <c r="J5" s="31">
        <f t="shared" si="2"/>
        <v>0.50082980755176953</v>
      </c>
      <c r="K5" s="31">
        <f t="shared" si="3"/>
        <v>-5.4523759775329313E-2</v>
      </c>
      <c r="L5" s="31">
        <f t="shared" si="4"/>
        <v>0.47825893958953325</v>
      </c>
      <c r="M5" s="31">
        <f t="shared" si="5"/>
        <v>2.2735614609457278E-2</v>
      </c>
      <c r="N5" s="35">
        <v>22.05</v>
      </c>
      <c r="O5" s="31">
        <f t="shared" si="6"/>
        <v>2.9013157894736841E-2</v>
      </c>
    </row>
    <row r="6" spans="1:15" x14ac:dyDescent="0.25">
      <c r="A6" s="31">
        <v>5</v>
      </c>
      <c r="B6" s="31">
        <v>5</v>
      </c>
      <c r="C6" s="31">
        <v>19</v>
      </c>
      <c r="D6" s="35">
        <v>0.23336676081913257</v>
      </c>
      <c r="E6" s="36">
        <v>5.6910569105691054E-2</v>
      </c>
      <c r="F6" s="35">
        <v>770.7</v>
      </c>
      <c r="G6" s="31">
        <v>760</v>
      </c>
      <c r="H6" s="31">
        <f t="shared" si="0"/>
        <v>1.0140789473684211</v>
      </c>
      <c r="I6" s="31">
        <f t="shared" si="1"/>
        <v>1.5876000455719862E-2</v>
      </c>
      <c r="J6" s="31">
        <f t="shared" si="2"/>
        <v>0.50633334177396372</v>
      </c>
      <c r="K6" s="31">
        <f t="shared" si="3"/>
        <v>-3.979582507222397E-2</v>
      </c>
      <c r="L6" s="31">
        <f t="shared" si="4"/>
        <v>0.48412795235309308</v>
      </c>
      <c r="M6" s="31">
        <f t="shared" si="5"/>
        <v>2.9334029890583035E-2</v>
      </c>
      <c r="N6" s="35">
        <v>26.05</v>
      </c>
      <c r="O6" s="31">
        <f t="shared" si="6"/>
        <v>3.4276315789473683E-2</v>
      </c>
    </row>
    <row r="7" spans="1:15" x14ac:dyDescent="0.25">
      <c r="A7" s="31">
        <v>6</v>
      </c>
      <c r="B7" s="31">
        <v>6</v>
      </c>
      <c r="C7" s="31">
        <v>19</v>
      </c>
      <c r="D7" s="35">
        <v>0.23360173062863435</v>
      </c>
      <c r="E7" s="36">
        <v>5.2845528455284556E-2</v>
      </c>
      <c r="F7" s="35">
        <v>768.75</v>
      </c>
      <c r="G7" s="31">
        <v>760</v>
      </c>
      <c r="H7" s="31">
        <f t="shared" si="0"/>
        <v>1.0115131578947369</v>
      </c>
      <c r="I7" s="31">
        <f t="shared" si="1"/>
        <v>1.2684004483883796E-2</v>
      </c>
      <c r="J7" s="31">
        <f t="shared" si="2"/>
        <v>0.50506004999290388</v>
      </c>
      <c r="K7" s="31">
        <f t="shared" si="3"/>
        <v>-4.1016724159679621E-2</v>
      </c>
      <c r="L7" s="31">
        <f t="shared" si="4"/>
        <v>0.48364128156508257</v>
      </c>
      <c r="M7" s="31">
        <f t="shared" si="5"/>
        <v>2.7233604529713351E-2</v>
      </c>
      <c r="N7" s="35">
        <v>25.3</v>
      </c>
      <c r="O7" s="31">
        <f t="shared" si="6"/>
        <v>3.3289473684210528E-2</v>
      </c>
    </row>
    <row r="8" spans="1:15" x14ac:dyDescent="0.25">
      <c r="A8" s="31">
        <v>7</v>
      </c>
      <c r="B8" s="31">
        <v>7</v>
      </c>
      <c r="C8" s="31">
        <v>19</v>
      </c>
      <c r="D8" s="35">
        <v>0.23350090533962206</v>
      </c>
      <c r="E8" s="36">
        <v>4.878048780487805E-2</v>
      </c>
      <c r="F8" s="35">
        <v>772.3</v>
      </c>
      <c r="G8" s="31">
        <v>760</v>
      </c>
      <c r="H8" s="31">
        <f t="shared" si="0"/>
        <v>1.0161842105263157</v>
      </c>
      <c r="I8" s="31">
        <f t="shared" si="1"/>
        <v>1.644355802918105E-2</v>
      </c>
      <c r="J8" s="31">
        <f t="shared" si="2"/>
        <v>0.50655973492163175</v>
      </c>
      <c r="K8" s="31">
        <f t="shared" si="3"/>
        <v>-3.512816460384445E-2</v>
      </c>
      <c r="L8" s="31">
        <f t="shared" si="4"/>
        <v>0.48598877158037296</v>
      </c>
      <c r="M8" s="31">
        <f t="shared" si="5"/>
        <v>2.8769232735385175E-2</v>
      </c>
      <c r="N8" s="35">
        <v>25.8</v>
      </c>
      <c r="O8" s="31">
        <f t="shared" si="6"/>
        <v>3.3947368421052636E-2</v>
      </c>
    </row>
    <row r="9" spans="1:15" x14ac:dyDescent="0.25">
      <c r="A9" s="31">
        <v>8</v>
      </c>
      <c r="B9" s="31">
        <v>8</v>
      </c>
      <c r="C9" s="31">
        <v>19</v>
      </c>
      <c r="D9" s="35">
        <v>0.23350929038576293</v>
      </c>
      <c r="E9" s="36">
        <v>4.4715447154471545E-2</v>
      </c>
      <c r="F9" s="35">
        <v>772.85</v>
      </c>
      <c r="G9" s="31">
        <v>760</v>
      </c>
      <c r="H9" s="31">
        <f t="shared" si="0"/>
        <v>1.0169078947368422</v>
      </c>
      <c r="I9" s="31">
        <f t="shared" si="1"/>
        <v>1.6287351390943172E-2</v>
      </c>
      <c r="J9" s="31">
        <f t="shared" si="2"/>
        <v>0.50649742583384394</v>
      </c>
      <c r="K9" s="31">
        <f t="shared" si="3"/>
        <v>-3.3090586955754502E-2</v>
      </c>
      <c r="L9" s="31">
        <f t="shared" si="4"/>
        <v>0.48680117458091676</v>
      </c>
      <c r="M9" s="31">
        <f t="shared" si="5"/>
        <v>2.8260056413407342E-2</v>
      </c>
      <c r="N9" s="35">
        <v>26.1</v>
      </c>
      <c r="O9" s="31">
        <f t="shared" si="6"/>
        <v>3.4342105263157896E-2</v>
      </c>
    </row>
    <row r="10" spans="1:15" x14ac:dyDescent="0.25">
      <c r="A10" s="31">
        <v>9</v>
      </c>
      <c r="B10" s="31">
        <v>9</v>
      </c>
      <c r="C10" s="31">
        <v>19</v>
      </c>
      <c r="D10" s="35">
        <v>0.23336775862132725</v>
      </c>
      <c r="E10" s="36">
        <v>4.065040650406504E-2</v>
      </c>
      <c r="F10" s="35">
        <v>770.95</v>
      </c>
      <c r="G10" s="31">
        <v>760</v>
      </c>
      <c r="H10" s="31">
        <f t="shared" si="0"/>
        <v>1.0144078947368422</v>
      </c>
      <c r="I10" s="31">
        <f t="shared" si="1"/>
        <v>1.3315295999708163E-2</v>
      </c>
      <c r="J10" s="31">
        <f t="shared" si="2"/>
        <v>0.5053118775864579</v>
      </c>
      <c r="K10" s="31">
        <f t="shared" si="3"/>
        <v>-3.3736185390076522E-2</v>
      </c>
      <c r="L10" s="31">
        <f t="shared" si="4"/>
        <v>0.48654376180869519</v>
      </c>
      <c r="M10" s="31">
        <f t="shared" si="5"/>
        <v>2.6048596119304546E-2</v>
      </c>
      <c r="N10" s="35">
        <v>23.85</v>
      </c>
      <c r="O10" s="31">
        <f t="shared" si="6"/>
        <v>3.138157894736842E-2</v>
      </c>
    </row>
    <row r="11" spans="1:15" x14ac:dyDescent="0.25">
      <c r="A11" s="31">
        <v>10</v>
      </c>
      <c r="B11" s="31">
        <v>10</v>
      </c>
      <c r="C11" s="31">
        <v>19</v>
      </c>
      <c r="D11" s="35">
        <v>0.23281472418808152</v>
      </c>
      <c r="E11" s="36">
        <v>3.6585365853658534E-2</v>
      </c>
      <c r="F11" s="35">
        <v>770.25</v>
      </c>
      <c r="G11" s="31">
        <v>760</v>
      </c>
      <c r="H11" s="31">
        <f t="shared" si="0"/>
        <v>1.0134868421052632</v>
      </c>
      <c r="I11" s="31">
        <f t="shared" si="1"/>
        <v>1.1820891593747423E-2</v>
      </c>
      <c r="J11" s="31">
        <f t="shared" si="2"/>
        <v>0.50471574362398886</v>
      </c>
      <c r="K11" s="31">
        <f t="shared" si="3"/>
        <v>-3.271028238642798E-2</v>
      </c>
      <c r="L11" s="31">
        <f t="shared" si="4"/>
        <v>0.4869528120607941</v>
      </c>
      <c r="M11" s="31">
        <f t="shared" si="5"/>
        <v>2.4569953105492037E-2</v>
      </c>
      <c r="N11" s="35">
        <v>22.75</v>
      </c>
      <c r="O11" s="31">
        <f t="shared" si="6"/>
        <v>2.9934210526315789E-2</v>
      </c>
    </row>
    <row r="12" spans="1:15" x14ac:dyDescent="0.25">
      <c r="A12" s="31">
        <v>10</v>
      </c>
      <c r="B12" s="31">
        <v>10</v>
      </c>
      <c r="C12" s="31">
        <v>37</v>
      </c>
      <c r="D12" s="35">
        <v>0.23281472418808152</v>
      </c>
      <c r="E12" s="36">
        <v>0.10975609756097561</v>
      </c>
      <c r="F12" s="35">
        <v>770.25</v>
      </c>
      <c r="G12" s="31">
        <v>760</v>
      </c>
      <c r="H12" s="31">
        <f t="shared" si="0"/>
        <v>1.0134868421052632</v>
      </c>
      <c r="I12" s="31">
        <f t="shared" si="1"/>
        <v>2.3296223459952168E-2</v>
      </c>
      <c r="J12" s="31">
        <f t="shared" si="2"/>
        <v>0.50929300792995902</v>
      </c>
      <c r="K12" s="31">
        <f t="shared" si="3"/>
        <v>-5.3834032394400821E-2</v>
      </c>
      <c r="L12" s="31">
        <f t="shared" si="4"/>
        <v>0.47853369744660884</v>
      </c>
      <c r="M12" s="31">
        <f t="shared" si="5"/>
        <v>3.7628064866616129E-2</v>
      </c>
      <c r="N12" s="35">
        <v>42.85</v>
      </c>
      <c r="O12" s="31">
        <f t="shared" si="6"/>
        <v>5.6381578947368421E-2</v>
      </c>
    </row>
    <row r="13" spans="1:15" x14ac:dyDescent="0.25">
      <c r="A13" s="31">
        <v>11</v>
      </c>
      <c r="B13" s="31">
        <v>11</v>
      </c>
      <c r="C13" s="31">
        <v>19</v>
      </c>
      <c r="D13" s="35">
        <v>0.23286675666090562</v>
      </c>
      <c r="E13" s="36">
        <v>3.2520325203252036E-2</v>
      </c>
      <c r="F13" s="35">
        <v>783.5</v>
      </c>
      <c r="G13" s="31">
        <v>760</v>
      </c>
      <c r="H13" s="31">
        <f t="shared" si="0"/>
        <v>1.0309210526315788</v>
      </c>
      <c r="I13" s="31">
        <f t="shared" si="1"/>
        <v>2.4265591010848252E-2</v>
      </c>
      <c r="J13" s="31">
        <f t="shared" si="2"/>
        <v>0.50967962027992986</v>
      </c>
      <c r="K13" s="31">
        <f t="shared" si="3"/>
        <v>-1.772818567007747E-2</v>
      </c>
      <c r="L13" s="31">
        <f t="shared" si="4"/>
        <v>0.49292784763277864</v>
      </c>
      <c r="M13" s="31">
        <f t="shared" si="5"/>
        <v>3.2511603011070034E-2</v>
      </c>
      <c r="N13" s="35">
        <v>29.2</v>
      </c>
      <c r="O13" s="31">
        <f t="shared" si="6"/>
        <v>3.8421052631578946E-2</v>
      </c>
    </row>
    <row r="14" spans="1:15" x14ac:dyDescent="0.25">
      <c r="A14" s="31">
        <v>11</v>
      </c>
      <c r="B14" s="31">
        <v>11</v>
      </c>
      <c r="C14" s="31">
        <v>37</v>
      </c>
      <c r="D14" s="35">
        <v>0.23286675666090562</v>
      </c>
      <c r="E14" s="36">
        <v>0.10569105691056911</v>
      </c>
      <c r="F14" s="35">
        <v>783.5</v>
      </c>
      <c r="G14" s="31">
        <v>760</v>
      </c>
      <c r="H14" s="31">
        <f t="shared" si="0"/>
        <v>1.0309210526315788</v>
      </c>
      <c r="I14" s="31">
        <f t="shared" si="1"/>
        <v>4.651512451208905E-2</v>
      </c>
      <c r="J14" s="31">
        <f t="shared" si="2"/>
        <v>0.51855016024150413</v>
      </c>
      <c r="K14" s="31">
        <f t="shared" si="3"/>
        <v>-2.9190233024641792E-2</v>
      </c>
      <c r="L14" s="31">
        <f t="shared" si="4"/>
        <v>0.48835643541661494</v>
      </c>
      <c r="M14" s="31">
        <f t="shared" si="5"/>
        <v>4.6227841621830412E-2</v>
      </c>
      <c r="N14" s="35">
        <v>47</v>
      </c>
      <c r="O14" s="31">
        <f t="shared" si="6"/>
        <v>6.1842105263157893E-2</v>
      </c>
    </row>
    <row r="15" spans="1:15" x14ac:dyDescent="0.25">
      <c r="A15" s="31">
        <v>12</v>
      </c>
      <c r="B15" s="31">
        <v>12</v>
      </c>
      <c r="C15" s="31">
        <v>19</v>
      </c>
      <c r="D15" s="35">
        <v>0.23369762205067682</v>
      </c>
      <c r="E15" s="36">
        <v>2.8455284552845527E-2</v>
      </c>
      <c r="F15" s="35">
        <v>765.75</v>
      </c>
      <c r="G15" s="31">
        <v>760</v>
      </c>
      <c r="H15" s="31">
        <f t="shared" si="0"/>
        <v>1.0075657894736842</v>
      </c>
      <c r="I15" s="31">
        <f t="shared" si="1"/>
        <v>6.0014394629691213E-3</v>
      </c>
      <c r="J15" s="31">
        <f t="shared" si="2"/>
        <v>0.5023942135728644</v>
      </c>
      <c r="K15" s="31">
        <f t="shared" si="3"/>
        <v>-3.3420297858398465E-2</v>
      </c>
      <c r="L15" s="31">
        <f t="shared" si="4"/>
        <v>0.48666971167626039</v>
      </c>
      <c r="M15" s="31">
        <f t="shared" si="5"/>
        <v>1.9525510749293429E-2</v>
      </c>
      <c r="N15" s="35">
        <v>16.55</v>
      </c>
      <c r="O15" s="31">
        <f t="shared" si="6"/>
        <v>2.1776315789473685E-2</v>
      </c>
    </row>
    <row r="16" spans="1:15" x14ac:dyDescent="0.25">
      <c r="A16" s="31">
        <v>12</v>
      </c>
      <c r="B16" s="31">
        <v>12</v>
      </c>
      <c r="C16" s="31">
        <v>37</v>
      </c>
      <c r="D16" s="35">
        <v>0.23369762205067682</v>
      </c>
      <c r="E16" s="36">
        <v>0.1016260162601626</v>
      </c>
      <c r="F16" s="35">
        <v>765.75</v>
      </c>
      <c r="G16" s="31">
        <v>760</v>
      </c>
      <c r="H16" s="31">
        <f t="shared" si="0"/>
        <v>1.0075657894736842</v>
      </c>
      <c r="I16" s="31">
        <f t="shared" si="1"/>
        <v>1.4067267233939315E-2</v>
      </c>
      <c r="J16" s="31">
        <f t="shared" si="2"/>
        <v>0.5056118425826559</v>
      </c>
      <c r="K16" s="31">
        <f t="shared" si="3"/>
        <v>-6.043281362495511E-2</v>
      </c>
      <c r="L16" s="31">
        <f t="shared" si="4"/>
        <v>0.47590546245690624</v>
      </c>
      <c r="M16" s="31">
        <f t="shared" si="5"/>
        <v>3.3531732882131626E-2</v>
      </c>
      <c r="N16" s="35">
        <v>33</v>
      </c>
      <c r="O16" s="31">
        <f t="shared" si="6"/>
        <v>4.3421052631578951E-2</v>
      </c>
    </row>
    <row r="17" spans="1:15" x14ac:dyDescent="0.25">
      <c r="A17" s="31">
        <v>13</v>
      </c>
      <c r="B17" s="31">
        <v>13</v>
      </c>
      <c r="C17" s="31">
        <v>19</v>
      </c>
      <c r="D17" s="35">
        <v>0.23587878198769566</v>
      </c>
      <c r="E17" s="36">
        <v>2.4390243902439025E-2</v>
      </c>
      <c r="F17" s="35">
        <v>774</v>
      </c>
      <c r="G17" s="31">
        <v>760</v>
      </c>
      <c r="H17" s="31">
        <f t="shared" si="0"/>
        <v>1.0184210526315789</v>
      </c>
      <c r="I17" s="31">
        <f t="shared" si="1"/>
        <v>1.2534725424876866E-2</v>
      </c>
      <c r="J17" s="31">
        <f t="shared" si="2"/>
        <v>0.50500050099895932</v>
      </c>
      <c r="K17" s="31">
        <f t="shared" si="3"/>
        <v>-2.4303351307843939E-2</v>
      </c>
      <c r="L17" s="31">
        <f t="shared" si="4"/>
        <v>0.49030531998236504</v>
      </c>
      <c r="M17" s="31">
        <f t="shared" si="5"/>
        <v>2.3997821824469856E-2</v>
      </c>
      <c r="N17" s="35">
        <v>21.35</v>
      </c>
      <c r="O17" s="31">
        <f t="shared" si="6"/>
        <v>2.8092105263157897E-2</v>
      </c>
    </row>
    <row r="18" spans="1:15" x14ac:dyDescent="0.25">
      <c r="A18" s="31">
        <v>13</v>
      </c>
      <c r="B18" s="31">
        <v>13</v>
      </c>
      <c r="C18" s="31">
        <v>37</v>
      </c>
      <c r="D18" s="35">
        <v>0.23587878198769566</v>
      </c>
      <c r="E18" s="36">
        <v>9.7560975609756101E-2</v>
      </c>
      <c r="F18" s="35">
        <v>774</v>
      </c>
      <c r="G18" s="31">
        <v>760</v>
      </c>
      <c r="H18" s="31">
        <f t="shared" si="0"/>
        <v>1.0184210526315789</v>
      </c>
      <c r="I18" s="31">
        <f t="shared" si="1"/>
        <v>2.7764919878977206E-2</v>
      </c>
      <c r="J18" s="31">
        <f t="shared" si="2"/>
        <v>0.51107517747471076</v>
      </c>
      <c r="K18" s="31">
        <f t="shared" si="3"/>
        <v>-4.5911233586464401E-2</v>
      </c>
      <c r="L18" s="31">
        <f t="shared" si="4"/>
        <v>0.48169050025632004</v>
      </c>
      <c r="M18" s="31">
        <f t="shared" si="5"/>
        <v>3.8799219961345888E-2</v>
      </c>
      <c r="N18" s="35">
        <v>40</v>
      </c>
      <c r="O18" s="31">
        <f t="shared" si="6"/>
        <v>5.2631578947368418E-2</v>
      </c>
    </row>
    <row r="19" spans="1:15" x14ac:dyDescent="0.25">
      <c r="A19" s="31">
        <v>14</v>
      </c>
      <c r="B19" s="31">
        <v>14</v>
      </c>
      <c r="C19" s="31">
        <v>19</v>
      </c>
      <c r="D19" s="35">
        <v>0.23300539695439615</v>
      </c>
      <c r="E19" s="36">
        <v>2.032520325203252E-2</v>
      </c>
      <c r="F19" s="35">
        <v>751.75</v>
      </c>
      <c r="G19" s="31">
        <v>760</v>
      </c>
      <c r="H19" s="31">
        <f t="shared" si="0"/>
        <v>0.98914473684210524</v>
      </c>
      <c r="I19" s="31">
        <f t="shared" si="1"/>
        <v>-6.3406159677966744E-3</v>
      </c>
      <c r="J19" s="31">
        <f t="shared" si="2"/>
        <v>0.49747047715590986</v>
      </c>
      <c r="K19" s="31">
        <f t="shared" si="3"/>
        <v>-3.9559376893461833E-2</v>
      </c>
      <c r="L19" s="31">
        <f t="shared" si="4"/>
        <v>0.48422220730594467</v>
      </c>
      <c r="M19" s="31">
        <f t="shared" si="5"/>
        <v>7.8480969071543227E-3</v>
      </c>
      <c r="N19" s="35">
        <v>9.4499999999999993</v>
      </c>
      <c r="O19" s="31">
        <f t="shared" si="6"/>
        <v>1.2434210526315789E-2</v>
      </c>
    </row>
    <row r="20" spans="1:15" x14ac:dyDescent="0.25">
      <c r="A20" s="31">
        <v>14</v>
      </c>
      <c r="B20" s="31">
        <v>14</v>
      </c>
      <c r="C20" s="31">
        <v>37</v>
      </c>
      <c r="D20" s="35">
        <v>0.23300539695439615</v>
      </c>
      <c r="E20" s="36">
        <v>9.3495934959349589E-2</v>
      </c>
      <c r="F20" s="35">
        <v>751.75</v>
      </c>
      <c r="G20" s="31">
        <v>760</v>
      </c>
      <c r="H20" s="31">
        <f t="shared" si="0"/>
        <v>0.98914473684210524</v>
      </c>
      <c r="I20" s="31">
        <f t="shared" si="1"/>
        <v>-1.0992534088478757E-2</v>
      </c>
      <c r="J20" s="31">
        <f t="shared" si="2"/>
        <v>0.49561470170037186</v>
      </c>
      <c r="K20" s="31">
        <f t="shared" si="3"/>
        <v>-8.2238838948505644E-2</v>
      </c>
      <c r="L20" s="31">
        <f t="shared" si="4"/>
        <v>0.46722839450803993</v>
      </c>
      <c r="M20" s="31">
        <f t="shared" si="5"/>
        <v>2.3006279180452893E-2</v>
      </c>
      <c r="N20" s="35">
        <v>27.05</v>
      </c>
      <c r="O20" s="31">
        <f t="shared" si="6"/>
        <v>3.5592105263157897E-2</v>
      </c>
    </row>
    <row r="21" spans="1:15" x14ac:dyDescent="0.25">
      <c r="A21" s="31">
        <v>15</v>
      </c>
      <c r="B21" s="31">
        <v>15</v>
      </c>
      <c r="C21" s="31">
        <v>19</v>
      </c>
      <c r="D21" s="35">
        <v>0.23686086906164588</v>
      </c>
      <c r="E21" s="36">
        <v>1.6260162601626018E-2</v>
      </c>
      <c r="F21" s="35">
        <v>753</v>
      </c>
      <c r="G21" s="31">
        <v>760</v>
      </c>
      <c r="H21" s="31">
        <f t="shared" si="0"/>
        <v>0.99078947368421055</v>
      </c>
      <c r="I21" s="31">
        <f t="shared" si="1"/>
        <v>-4.7359576563259127E-3</v>
      </c>
      <c r="J21" s="31">
        <f t="shared" si="2"/>
        <v>0.49811063331556377</v>
      </c>
      <c r="K21" s="31">
        <f t="shared" si="3"/>
        <v>-3.4939352526255907E-2</v>
      </c>
      <c r="L21" s="31">
        <f t="shared" si="4"/>
        <v>0.48606405048956303</v>
      </c>
      <c r="M21" s="31">
        <f t="shared" si="5"/>
        <v>7.4587217296732122E-3</v>
      </c>
      <c r="N21" s="35">
        <v>7.7</v>
      </c>
      <c r="O21" s="31">
        <f t="shared" si="6"/>
        <v>1.0131578947368422E-2</v>
      </c>
    </row>
    <row r="22" spans="1:15" x14ac:dyDescent="0.25">
      <c r="A22" s="31">
        <v>15</v>
      </c>
      <c r="B22" s="31">
        <v>15</v>
      </c>
      <c r="C22" s="31">
        <v>37</v>
      </c>
      <c r="D22" s="35">
        <v>0.23686086906164588</v>
      </c>
      <c r="E22" s="36">
        <v>8.943089430894309E-2</v>
      </c>
      <c r="F22" s="35">
        <v>753</v>
      </c>
      <c r="G22" s="31">
        <v>760</v>
      </c>
      <c r="H22" s="31">
        <f t="shared" si="0"/>
        <v>0.99078947368421055</v>
      </c>
      <c r="I22" s="31">
        <f t="shared" si="1"/>
        <v>-8.5153452273835691E-3</v>
      </c>
      <c r="J22" s="31">
        <f t="shared" si="2"/>
        <v>0.49660290981109195</v>
      </c>
      <c r="K22" s="31">
        <f t="shared" si="3"/>
        <v>-7.9348584876428443E-2</v>
      </c>
      <c r="L22" s="31">
        <f t="shared" si="4"/>
        <v>0.46837768147521375</v>
      </c>
      <c r="M22" s="31">
        <f t="shared" si="5"/>
        <v>2.365125416656555E-2</v>
      </c>
      <c r="N22" s="35">
        <v>27.8</v>
      </c>
      <c r="O22" s="31">
        <f t="shared" si="6"/>
        <v>3.6578947368421051E-2</v>
      </c>
    </row>
    <row r="23" spans="1:15" x14ac:dyDescent="0.25">
      <c r="A23" s="31">
        <v>16</v>
      </c>
      <c r="B23" s="31">
        <v>16</v>
      </c>
      <c r="C23" s="31">
        <v>19</v>
      </c>
      <c r="D23" s="35">
        <v>0.23634394791802329</v>
      </c>
      <c r="E23" s="36">
        <v>1.2195121951219513E-2</v>
      </c>
      <c r="F23" s="35">
        <v>752.2</v>
      </c>
      <c r="G23" s="31">
        <v>760</v>
      </c>
      <c r="H23" s="31">
        <f t="shared" si="0"/>
        <v>0.98973684210526325</v>
      </c>
      <c r="I23" s="31">
        <f t="shared" si="1"/>
        <v>-4.6610852150403368E-3</v>
      </c>
      <c r="J23" s="31">
        <f t="shared" si="2"/>
        <v>0.49814050276832011</v>
      </c>
      <c r="K23" s="31">
        <f t="shared" si="3"/>
        <v>-3.0760908062181701E-2</v>
      </c>
      <c r="L23" s="31">
        <f t="shared" si="4"/>
        <v>0.48773010825132707</v>
      </c>
      <c r="M23" s="31">
        <f t="shared" si="5"/>
        <v>5.2978998833182467E-3</v>
      </c>
      <c r="N23" s="35">
        <v>6.15</v>
      </c>
      <c r="O23" s="31">
        <f t="shared" si="6"/>
        <v>8.0921052631578953E-3</v>
      </c>
    </row>
    <row r="24" spans="1:15" x14ac:dyDescent="0.25">
      <c r="A24" s="31">
        <v>16</v>
      </c>
      <c r="B24" s="31">
        <v>16</v>
      </c>
      <c r="C24" s="31">
        <v>37</v>
      </c>
      <c r="D24" s="35">
        <v>0.23634394791802329</v>
      </c>
      <c r="E24" s="36">
        <v>8.5365853658536592E-2</v>
      </c>
      <c r="F24" s="35">
        <v>752.2</v>
      </c>
      <c r="G24" s="31">
        <v>760</v>
      </c>
      <c r="H24" s="31">
        <f t="shared" si="0"/>
        <v>0.98973684210526325</v>
      </c>
      <c r="I24" s="31">
        <f t="shared" si="1"/>
        <v>-9.8057196168580534E-3</v>
      </c>
      <c r="J24" s="31">
        <f t="shared" si="2"/>
        <v>0.49608814654401906</v>
      </c>
      <c r="K24" s="31">
        <f t="shared" si="3"/>
        <v>-7.8859360133235884E-2</v>
      </c>
      <c r="L24" s="31">
        <f t="shared" si="4"/>
        <v>0.46857224422247817</v>
      </c>
      <c r="M24" s="31">
        <f t="shared" si="5"/>
        <v>2.2424471343852337E-2</v>
      </c>
      <c r="N24" s="35">
        <v>25.05</v>
      </c>
      <c r="O24" s="31">
        <f t="shared" si="6"/>
        <v>3.2960526315789475E-2</v>
      </c>
    </row>
    <row r="25" spans="1:15" x14ac:dyDescent="0.25">
      <c r="A25" s="31">
        <v>17</v>
      </c>
      <c r="B25" s="31">
        <v>17</v>
      </c>
      <c r="C25" s="31">
        <v>19</v>
      </c>
      <c r="D25" s="35">
        <v>0.23626794980456328</v>
      </c>
      <c r="E25" s="36">
        <v>8.130081300813009E-3</v>
      </c>
      <c r="F25" s="35">
        <v>779.75</v>
      </c>
      <c r="G25" s="31">
        <v>760</v>
      </c>
      <c r="H25" s="31">
        <f t="shared" si="0"/>
        <v>1.0259868421052631</v>
      </c>
      <c r="I25" s="31">
        <f t="shared" si="1"/>
        <v>9.8772906136908017E-3</v>
      </c>
      <c r="J25" s="31">
        <f t="shared" si="2"/>
        <v>0.5039404047699565</v>
      </c>
      <c r="K25" s="31">
        <f t="shared" si="3"/>
        <v>-1.1426272984699578E-2</v>
      </c>
      <c r="L25" s="31">
        <f t="shared" si="4"/>
        <v>0.49544167578812831</v>
      </c>
      <c r="M25" s="31">
        <f t="shared" si="5"/>
        <v>2.1594548711047434E-2</v>
      </c>
      <c r="N25" s="35">
        <v>20.6</v>
      </c>
      <c r="O25" s="31">
        <f t="shared" si="6"/>
        <v>2.710526315789474E-2</v>
      </c>
    </row>
    <row r="26" spans="1:15" x14ac:dyDescent="0.25">
      <c r="A26" s="31">
        <v>17</v>
      </c>
      <c r="B26" s="31">
        <v>17</v>
      </c>
      <c r="C26" s="31">
        <v>37</v>
      </c>
      <c r="D26" s="35">
        <v>0.23626794980456328</v>
      </c>
      <c r="E26" s="36">
        <v>8.1300813008130079E-2</v>
      </c>
      <c r="F26" s="35">
        <v>779.75</v>
      </c>
      <c r="G26" s="31">
        <v>760</v>
      </c>
      <c r="H26" s="31">
        <f t="shared" si="0"/>
        <v>1.0259868421052631</v>
      </c>
      <c r="I26" s="31">
        <f t="shared" si="1"/>
        <v>3.3699410447585953E-2</v>
      </c>
      <c r="J26" s="31">
        <f t="shared" si="2"/>
        <v>0.51344157544921787</v>
      </c>
      <c r="K26" s="31">
        <f t="shared" si="3"/>
        <v>-3.3668372801580235E-2</v>
      </c>
      <c r="L26" s="31">
        <f t="shared" si="4"/>
        <v>0.48657079975758266</v>
      </c>
      <c r="M26" s="31">
        <f t="shared" si="5"/>
        <v>4.0213500843111594E-2</v>
      </c>
      <c r="N26" s="35">
        <v>39.25</v>
      </c>
      <c r="O26" s="31">
        <f t="shared" si="6"/>
        <v>5.1644736842105264E-2</v>
      </c>
    </row>
    <row r="27" spans="1:15" x14ac:dyDescent="0.25">
      <c r="A27" s="31">
        <v>18</v>
      </c>
      <c r="B27" s="31">
        <v>18</v>
      </c>
      <c r="C27" s="31">
        <v>19</v>
      </c>
      <c r="D27" s="35">
        <v>0.23920481495920609</v>
      </c>
      <c r="E27" s="36">
        <v>4.0650406504065045E-3</v>
      </c>
      <c r="F27" s="35">
        <v>762.1</v>
      </c>
      <c r="G27" s="31">
        <v>760</v>
      </c>
      <c r="H27" s="31">
        <f t="shared" si="0"/>
        <v>1.0027631578947369</v>
      </c>
      <c r="I27" s="31">
        <f t="shared" si="1"/>
        <v>7.6647493968218271E-4</v>
      </c>
      <c r="J27" s="31">
        <f t="shared" si="2"/>
        <v>0.50030577923036734</v>
      </c>
      <c r="K27" s="31">
        <f t="shared" si="3"/>
        <v>-1.4484667027379286E-2</v>
      </c>
      <c r="L27" s="31">
        <f t="shared" si="4"/>
        <v>0.49422165596075107</v>
      </c>
      <c r="M27" s="31">
        <f t="shared" si="5"/>
        <v>7.466547133279211E-3</v>
      </c>
      <c r="N27" s="35">
        <v>6.05</v>
      </c>
      <c r="O27" s="31">
        <f t="shared" si="6"/>
        <v>7.9605263157894735E-3</v>
      </c>
    </row>
    <row r="28" spans="1:15" x14ac:dyDescent="0.25">
      <c r="A28" s="31">
        <v>18</v>
      </c>
      <c r="B28" s="31">
        <v>18</v>
      </c>
      <c r="C28" s="31">
        <v>37</v>
      </c>
      <c r="D28" s="35">
        <v>0.23920481495920609</v>
      </c>
      <c r="E28" s="36">
        <v>7.7235772357723581E-2</v>
      </c>
      <c r="F28" s="35">
        <v>762.1</v>
      </c>
      <c r="G28" s="31">
        <v>760</v>
      </c>
      <c r="H28" s="31">
        <f t="shared" si="0"/>
        <v>1.0027631578947369</v>
      </c>
      <c r="I28" s="31">
        <f t="shared" si="1"/>
        <v>5.7731155831730096E-3</v>
      </c>
      <c r="J28" s="31">
        <f t="shared" si="2"/>
        <v>0.50230312710233016</v>
      </c>
      <c r="K28" s="31">
        <f t="shared" si="3"/>
        <v>-6.0705071024840053E-2</v>
      </c>
      <c r="L28" s="31">
        <f t="shared" si="4"/>
        <v>0.47579704651895677</v>
      </c>
      <c r="M28" s="31">
        <f t="shared" si="5"/>
        <v>2.7894023434577198E-2</v>
      </c>
      <c r="N28" s="35">
        <v>30.75</v>
      </c>
      <c r="O28" s="31">
        <f t="shared" si="6"/>
        <v>4.0460526315789475E-2</v>
      </c>
    </row>
    <row r="29" spans="1:15" x14ac:dyDescent="0.25">
      <c r="A29" s="31">
        <v>19</v>
      </c>
      <c r="B29" s="31">
        <v>19</v>
      </c>
      <c r="C29" s="31">
        <v>37</v>
      </c>
      <c r="D29" s="35">
        <v>0.2414164145926003</v>
      </c>
      <c r="E29" s="36">
        <v>7.3170731707317069E-2</v>
      </c>
      <c r="F29" s="35">
        <v>769.15</v>
      </c>
      <c r="G29" s="31">
        <v>760</v>
      </c>
      <c r="H29" s="31">
        <f t="shared" si="0"/>
        <v>1.0120394736842104</v>
      </c>
      <c r="I29" s="31">
        <f t="shared" si="1"/>
        <v>1.5798508278675565E-2</v>
      </c>
      <c r="J29" s="31">
        <f t="shared" si="2"/>
        <v>0.50630243074492209</v>
      </c>
      <c r="K29" s="31">
        <f t="shared" si="3"/>
        <v>-4.9504846825853814E-2</v>
      </c>
      <c r="L29" s="31">
        <f t="shared" si="4"/>
        <v>0.4802584873645977</v>
      </c>
      <c r="M29" s="31">
        <f t="shared" si="5"/>
        <v>3.2139558171529636E-2</v>
      </c>
      <c r="N29" s="35">
        <v>32.299999999999997</v>
      </c>
      <c r="O29" s="31">
        <f t="shared" si="6"/>
        <v>4.2499999999999996E-2</v>
      </c>
    </row>
    <row r="30" spans="1:15" x14ac:dyDescent="0.25">
      <c r="A30" s="31">
        <v>20</v>
      </c>
      <c r="B30" s="31">
        <v>20</v>
      </c>
      <c r="C30" s="31">
        <v>37</v>
      </c>
      <c r="D30" s="35">
        <v>0.24005166484238841</v>
      </c>
      <c r="E30" s="36">
        <v>6.910569105691057E-2</v>
      </c>
      <c r="F30" s="35">
        <v>783.15</v>
      </c>
      <c r="G30" s="31">
        <v>760</v>
      </c>
      <c r="H30" s="31">
        <f t="shared" si="0"/>
        <v>1.0304605263157895</v>
      </c>
      <c r="I30" s="31">
        <f t="shared" si="1"/>
        <v>3.5039694225043029E-2</v>
      </c>
      <c r="J30" s="31">
        <f t="shared" si="2"/>
        <v>0.51397595556001874</v>
      </c>
      <c r="K30" s="31">
        <f t="shared" si="3"/>
        <v>-2.8064994586204518E-2</v>
      </c>
      <c r="L30" s="31">
        <f t="shared" si="4"/>
        <v>0.48880515667132962</v>
      </c>
      <c r="M30" s="31">
        <f t="shared" si="5"/>
        <v>4.0826777008708182E-2</v>
      </c>
      <c r="N30" s="35">
        <v>38.299999999999997</v>
      </c>
      <c r="O30" s="31">
        <f t="shared" si="6"/>
        <v>5.0394736842105256E-2</v>
      </c>
    </row>
    <row r="31" spans="1:15" x14ac:dyDescent="0.25">
      <c r="A31" s="31">
        <v>21</v>
      </c>
      <c r="B31" s="31">
        <v>21</v>
      </c>
      <c r="C31" s="31">
        <v>37</v>
      </c>
      <c r="D31" s="35">
        <v>0.23854049749300296</v>
      </c>
      <c r="E31" s="36">
        <v>6.5040650406504072E-2</v>
      </c>
      <c r="F31" s="35">
        <v>775.85</v>
      </c>
      <c r="G31" s="31">
        <v>760</v>
      </c>
      <c r="H31" s="31">
        <f t="shared" si="0"/>
        <v>1.0208552631578949</v>
      </c>
      <c r="I31" s="31">
        <f t="shared" si="1"/>
        <v>2.4046034264467206E-2</v>
      </c>
      <c r="J31" s="31">
        <f t="shared" si="2"/>
        <v>0.50959205536196261</v>
      </c>
      <c r="K31" s="31">
        <f t="shared" si="3"/>
        <v>-3.6789112265165728E-2</v>
      </c>
      <c r="L31" s="31">
        <f t="shared" si="4"/>
        <v>0.48532657766343446</v>
      </c>
      <c r="M31" s="31">
        <f t="shared" si="5"/>
        <v>3.4893154116274472E-2</v>
      </c>
      <c r="N31" s="35">
        <v>29</v>
      </c>
      <c r="O31" s="31">
        <f t="shared" si="6"/>
        <v>3.8157894736842106E-2</v>
      </c>
    </row>
    <row r="32" spans="1:15" x14ac:dyDescent="0.25">
      <c r="A32" s="31">
        <v>22</v>
      </c>
      <c r="B32" s="31">
        <v>22</v>
      </c>
      <c r="C32" s="31">
        <v>37</v>
      </c>
      <c r="D32" s="35">
        <v>0.23893748522398819</v>
      </c>
      <c r="E32" s="36">
        <v>6.097560975609756E-2</v>
      </c>
      <c r="F32" s="35">
        <v>705.05</v>
      </c>
      <c r="G32" s="31">
        <v>760</v>
      </c>
      <c r="H32" s="31">
        <f t="shared" si="0"/>
        <v>0.92769736842105255</v>
      </c>
      <c r="I32" s="31">
        <f t="shared" si="1"/>
        <v>-7.5762071589745461E-2</v>
      </c>
      <c r="J32" s="31">
        <f t="shared" si="2"/>
        <v>0.46980419592449463</v>
      </c>
      <c r="K32" s="31">
        <f t="shared" si="3"/>
        <v>-0.13476347806593475</v>
      </c>
      <c r="L32" s="31">
        <f t="shared" si="4"/>
        <v>0.44639944132034043</v>
      </c>
      <c r="M32" s="31">
        <f t="shared" si="5"/>
        <v>-1.0563325088018161E-2</v>
      </c>
      <c r="N32" s="35">
        <v>7</v>
      </c>
      <c r="O32" s="31">
        <f t="shared" si="6"/>
        <v>9.2105263157894728E-3</v>
      </c>
    </row>
    <row r="33" spans="1:15" x14ac:dyDescent="0.25">
      <c r="A33" s="31">
        <v>23</v>
      </c>
      <c r="B33" s="31">
        <v>23</v>
      </c>
      <c r="C33" s="31">
        <v>37</v>
      </c>
      <c r="D33" s="35">
        <v>0.2755789468126536</v>
      </c>
      <c r="E33" s="36">
        <v>5.6910569105691054E-2</v>
      </c>
      <c r="F33" s="35">
        <v>696.75</v>
      </c>
      <c r="G33" s="31">
        <v>760</v>
      </c>
      <c r="H33" s="31">
        <f t="shared" si="0"/>
        <v>0.91677631578947372</v>
      </c>
      <c r="I33" s="31">
        <f t="shared" si="1"/>
        <v>-7.3348554497932886E-2</v>
      </c>
      <c r="J33" s="31">
        <f t="shared" si="2"/>
        <v>0.47076437741087857</v>
      </c>
      <c r="K33" s="31">
        <f t="shared" si="3"/>
        <v>-0.13909049217696309</v>
      </c>
      <c r="L33" s="31">
        <f t="shared" si="4"/>
        <v>0.444689320669517</v>
      </c>
      <c r="M33" s="31">
        <f t="shared" si="5"/>
        <v>-1.3103689141846397E-2</v>
      </c>
      <c r="N33" s="35">
        <v>6</v>
      </c>
      <c r="O33" s="31">
        <f t="shared" si="6"/>
        <v>7.8947368421052634E-3</v>
      </c>
    </row>
    <row r="34" spans="1:15" x14ac:dyDescent="0.25">
      <c r="A34" s="31">
        <v>24</v>
      </c>
      <c r="B34" s="31">
        <v>24</v>
      </c>
      <c r="C34" s="31">
        <v>37</v>
      </c>
      <c r="D34" s="35">
        <v>0.27489070035628149</v>
      </c>
      <c r="E34" s="36">
        <v>5.2845528455284556E-2</v>
      </c>
      <c r="F34" s="35">
        <v>670.45</v>
      </c>
      <c r="G34" s="31">
        <v>760</v>
      </c>
      <c r="H34" s="31">
        <f t="shared" si="0"/>
        <v>0.88217105263157902</v>
      </c>
      <c r="I34" s="31">
        <f t="shared" si="1"/>
        <v>-0.10317228339933547</v>
      </c>
      <c r="J34" s="31">
        <f t="shared" si="2"/>
        <v>0.45891311857096229</v>
      </c>
      <c r="K34" s="31">
        <f t="shared" si="3"/>
        <v>-0.16636458452975486</v>
      </c>
      <c r="L34" s="31">
        <f t="shared" si="4"/>
        <v>0.4339350214894247</v>
      </c>
      <c r="M34" s="31">
        <f t="shared" si="5"/>
        <v>-2.9095152613238251E-2</v>
      </c>
      <c r="N34" s="35">
        <v>3.5</v>
      </c>
      <c r="O34" s="31">
        <f t="shared" si="6"/>
        <v>4.6052631578947364E-3</v>
      </c>
    </row>
    <row r="35" spans="1:15" x14ac:dyDescent="0.25">
      <c r="A35" s="31">
        <v>25</v>
      </c>
      <c r="B35" s="31">
        <v>25</v>
      </c>
      <c r="C35" s="31">
        <v>37</v>
      </c>
      <c r="D35" s="35">
        <v>0.27788021244413541</v>
      </c>
      <c r="E35" s="36">
        <v>4.878048780487805E-2</v>
      </c>
      <c r="F35" s="35">
        <v>664.05</v>
      </c>
      <c r="G35" s="31">
        <v>760</v>
      </c>
      <c r="H35" s="31">
        <f t="shared" si="0"/>
        <v>0.87374999999999992</v>
      </c>
      <c r="I35" s="31">
        <f t="shared" si="1"/>
        <v>-0.10577195166152061</v>
      </c>
      <c r="J35" s="31">
        <f t="shared" si="2"/>
        <v>0.45788164562840594</v>
      </c>
      <c r="K35" s="31">
        <f t="shared" si="3"/>
        <v>-0.16714542351393746</v>
      </c>
      <c r="L35" s="31">
        <f t="shared" si="4"/>
        <v>0.43362781295298441</v>
      </c>
      <c r="M35" s="31">
        <f t="shared" si="5"/>
        <v>-3.3553725085164743E-2</v>
      </c>
      <c r="N35" s="35">
        <v>2.95</v>
      </c>
      <c r="O35" s="31">
        <f t="shared" si="6"/>
        <v>3.8815789473684212E-3</v>
      </c>
    </row>
    <row r="36" spans="1:15" x14ac:dyDescent="0.25">
      <c r="A36" s="31">
        <v>26</v>
      </c>
      <c r="B36" s="31">
        <v>26</v>
      </c>
      <c r="C36" s="31">
        <v>37</v>
      </c>
      <c r="D36" s="35">
        <v>0.27247721946286046</v>
      </c>
      <c r="E36" s="36">
        <v>4.4715447154471545E-2</v>
      </c>
      <c r="F36" s="35">
        <v>664.5</v>
      </c>
      <c r="G36" s="31">
        <v>760</v>
      </c>
      <c r="H36" s="31">
        <f t="shared" si="0"/>
        <v>0.87434210526315792</v>
      </c>
      <c r="I36" s="31">
        <f t="shared" si="1"/>
        <v>-0.10292467572653582</v>
      </c>
      <c r="J36" s="31">
        <f t="shared" si="2"/>
        <v>0.45901137665215752</v>
      </c>
      <c r="K36" s="31">
        <f t="shared" si="3"/>
        <v>-0.16054278300308061</v>
      </c>
      <c r="L36" s="31">
        <f t="shared" si="4"/>
        <v>0.43622676134979588</v>
      </c>
      <c r="M36" s="31">
        <f t="shared" si="5"/>
        <v>-3.4893787948008126E-2</v>
      </c>
      <c r="N36" s="35">
        <v>3.3</v>
      </c>
      <c r="O36" s="31">
        <f t="shared" si="6"/>
        <v>4.3421052631578945E-3</v>
      </c>
    </row>
    <row r="37" spans="1:15" x14ac:dyDescent="0.25">
      <c r="A37" s="31">
        <v>27</v>
      </c>
      <c r="B37" s="31">
        <v>27</v>
      </c>
      <c r="C37" s="31">
        <v>37</v>
      </c>
      <c r="D37" s="35">
        <v>0.26995651665156356</v>
      </c>
      <c r="E37" s="36">
        <v>4.065040650406504E-2</v>
      </c>
      <c r="F37" s="35">
        <v>661.8</v>
      </c>
      <c r="G37" s="31">
        <v>760</v>
      </c>
      <c r="H37" s="31">
        <f t="shared" si="0"/>
        <v>0.87078947368421045</v>
      </c>
      <c r="I37" s="31">
        <f t="shared" si="1"/>
        <v>-0.10222543796259273</v>
      </c>
      <c r="J37" s="31">
        <f t="shared" si="2"/>
        <v>0.45928886847307837</v>
      </c>
      <c r="K37" s="31">
        <f t="shared" si="3"/>
        <v>-0.15665392497519984</v>
      </c>
      <c r="L37" s="31">
        <f t="shared" si="4"/>
        <v>0.43775880058586458</v>
      </c>
      <c r="M37" s="31">
        <f t="shared" si="5"/>
        <v>-3.7814888539176084E-2</v>
      </c>
      <c r="N37" s="35">
        <v>3.2</v>
      </c>
      <c r="O37" s="31">
        <f t="shared" si="6"/>
        <v>4.2105263157894736E-3</v>
      </c>
    </row>
    <row r="38" spans="1:15" x14ac:dyDescent="0.25">
      <c r="A38" s="31">
        <v>28</v>
      </c>
      <c r="B38" s="31">
        <v>28</v>
      </c>
      <c r="C38" s="31">
        <v>37</v>
      </c>
      <c r="D38" s="35">
        <v>0.268662836539801</v>
      </c>
      <c r="E38" s="36">
        <v>3.6585365853658534E-2</v>
      </c>
      <c r="F38" s="35">
        <v>671.45</v>
      </c>
      <c r="G38" s="31">
        <v>760</v>
      </c>
      <c r="H38" s="31">
        <f t="shared" si="0"/>
        <v>0.88348684210526318</v>
      </c>
      <c r="I38" s="31">
        <f t="shared" si="1"/>
        <v>-8.7254857103284095E-2</v>
      </c>
      <c r="J38" s="31">
        <f t="shared" si="2"/>
        <v>0.46523446795965229</v>
      </c>
      <c r="K38" s="31">
        <f t="shared" si="3"/>
        <v>-0.13864280757627986</v>
      </c>
      <c r="L38" s="31">
        <f t="shared" si="4"/>
        <v>0.44486620719951281</v>
      </c>
      <c r="M38" s="31">
        <f t="shared" si="5"/>
        <v>-3.3837676263317351E-2</v>
      </c>
      <c r="N38" s="35">
        <v>2.8</v>
      </c>
      <c r="O38" s="31">
        <f t="shared" si="6"/>
        <v>3.6842105263157894E-3</v>
      </c>
    </row>
    <row r="39" spans="1:15" x14ac:dyDescent="0.25">
      <c r="A39" s="31">
        <v>29</v>
      </c>
      <c r="B39" s="31">
        <v>29</v>
      </c>
      <c r="C39" s="31">
        <v>37</v>
      </c>
      <c r="D39" s="35">
        <v>0.2693400097295367</v>
      </c>
      <c r="E39" s="36">
        <v>3.2520325203252036E-2</v>
      </c>
      <c r="F39" s="35">
        <v>685.3</v>
      </c>
      <c r="G39" s="31">
        <v>760</v>
      </c>
      <c r="H39" s="31">
        <f t="shared" si="0"/>
        <v>0.90171052631578941</v>
      </c>
      <c r="I39" s="31">
        <f t="shared" si="1"/>
        <v>-6.8482001643434001E-2</v>
      </c>
      <c r="J39" s="31">
        <f t="shared" si="2"/>
        <v>0.47270097352245355</v>
      </c>
      <c r="K39" s="31">
        <f t="shared" si="3"/>
        <v>-0.1170531432782648</v>
      </c>
      <c r="L39" s="31">
        <f t="shared" si="4"/>
        <v>0.45340897032125121</v>
      </c>
      <c r="M39" s="31">
        <f t="shared" si="5"/>
        <v>-2.7169526696333601E-2</v>
      </c>
      <c r="N39" s="35">
        <v>4.0999999999999996</v>
      </c>
      <c r="O39" s="31">
        <f t="shared" si="6"/>
        <v>5.3947368421052629E-3</v>
      </c>
    </row>
    <row r="40" spans="1:15" x14ac:dyDescent="0.25">
      <c r="A40" s="31">
        <v>30</v>
      </c>
      <c r="B40" s="31">
        <v>30</v>
      </c>
      <c r="C40" s="31">
        <v>37</v>
      </c>
      <c r="D40" s="35">
        <v>0.27004516675901868</v>
      </c>
      <c r="E40" s="36">
        <v>2.8455284552845527E-2</v>
      </c>
      <c r="F40" s="35">
        <v>713.1</v>
      </c>
      <c r="G40" s="31">
        <v>760</v>
      </c>
      <c r="H40" s="31">
        <f t="shared" si="0"/>
        <v>0.93828947368421056</v>
      </c>
      <c r="I40" s="31">
        <f t="shared" si="1"/>
        <v>-3.9140836061877585E-2</v>
      </c>
      <c r="J40" s="31">
        <f t="shared" si="2"/>
        <v>0.48438905171498664</v>
      </c>
      <c r="K40" s="31">
        <f t="shared" si="3"/>
        <v>-8.4693929565629433E-2</v>
      </c>
      <c r="L40" s="31">
        <f t="shared" si="4"/>
        <v>0.46625236106664597</v>
      </c>
      <c r="M40" s="31">
        <f t="shared" si="5"/>
        <v>-1.1755212674597282E-2</v>
      </c>
      <c r="N40" s="35">
        <v>3.45</v>
      </c>
      <c r="O40" s="31">
        <f t="shared" si="6"/>
        <v>4.5394736842105264E-3</v>
      </c>
    </row>
    <row r="41" spans="1:15" x14ac:dyDescent="0.25">
      <c r="A41" s="31">
        <v>30</v>
      </c>
      <c r="B41" s="31">
        <v>30</v>
      </c>
      <c r="C41" s="31">
        <v>60</v>
      </c>
      <c r="D41" s="35">
        <v>0.27004516675901868</v>
      </c>
      <c r="E41" s="36">
        <v>0.12195121951219512</v>
      </c>
      <c r="F41" s="35">
        <v>713.1</v>
      </c>
      <c r="G41" s="31">
        <v>760</v>
      </c>
      <c r="H41" s="31">
        <f t="shared" si="0"/>
        <v>0.93828947368421056</v>
      </c>
      <c r="I41" s="31">
        <f t="shared" si="1"/>
        <v>-7.6620714876999951E-2</v>
      </c>
      <c r="J41" s="31">
        <f t="shared" si="2"/>
        <v>0.46946263965307217</v>
      </c>
      <c r="K41" s="31">
        <f t="shared" si="3"/>
        <v>-0.1709245777223232</v>
      </c>
      <c r="L41" s="31">
        <f t="shared" si="4"/>
        <v>0.43214153540631201</v>
      </c>
      <c r="M41" s="31">
        <f t="shared" si="5"/>
        <v>8.3503176681692937E-3</v>
      </c>
      <c r="N41" s="35">
        <v>15</v>
      </c>
      <c r="O41" s="31">
        <f t="shared" si="6"/>
        <v>1.9736842105263157E-2</v>
      </c>
    </row>
    <row r="42" spans="1:15" x14ac:dyDescent="0.25">
      <c r="A42" s="31">
        <v>31</v>
      </c>
      <c r="B42" s="31">
        <v>31</v>
      </c>
      <c r="C42" s="31">
        <v>37</v>
      </c>
      <c r="D42" s="35">
        <v>0.26869340707979616</v>
      </c>
      <c r="E42" s="36">
        <v>2.4390243902439025E-2</v>
      </c>
      <c r="F42" s="35">
        <v>708</v>
      </c>
      <c r="G42" s="31">
        <v>760</v>
      </c>
      <c r="H42" s="31">
        <f t="shared" si="0"/>
        <v>0.93157894736842106</v>
      </c>
      <c r="I42" s="31">
        <f t="shared" si="1"/>
        <v>-4.0682838477068869E-2</v>
      </c>
      <c r="J42" s="31">
        <f t="shared" si="2"/>
        <v>0.48377437158977077</v>
      </c>
      <c r="K42" s="31">
        <f t="shared" si="3"/>
        <v>-8.2645698655387262E-2</v>
      </c>
      <c r="L42" s="31">
        <f t="shared" si="4"/>
        <v>0.46706663163413559</v>
      </c>
      <c r="M42" s="31">
        <f t="shared" si="5"/>
        <v>-1.639261178471757E-2</v>
      </c>
      <c r="N42" s="35">
        <v>1.8</v>
      </c>
      <c r="O42" s="31">
        <f t="shared" si="6"/>
        <v>2.3684210526315791E-3</v>
      </c>
    </row>
    <row r="43" spans="1:15" x14ac:dyDescent="0.25">
      <c r="A43" s="31">
        <v>31</v>
      </c>
      <c r="B43" s="31">
        <v>31</v>
      </c>
      <c r="C43" s="31">
        <v>60</v>
      </c>
      <c r="D43" s="35">
        <v>0.26869340707979616</v>
      </c>
      <c r="E43" s="36">
        <v>0.11788617886178862</v>
      </c>
      <c r="F43" s="35">
        <v>708</v>
      </c>
      <c r="G43" s="31">
        <v>760</v>
      </c>
      <c r="H43" s="31">
        <f t="shared" si="0"/>
        <v>0.93157894736842106</v>
      </c>
      <c r="I43" s="31">
        <f t="shared" si="1"/>
        <v>-8.5127863478141663E-2</v>
      </c>
      <c r="J43" s="31">
        <f t="shared" si="2"/>
        <v>0.46607986942587132</v>
      </c>
      <c r="K43" s="31">
        <f t="shared" si="3"/>
        <v>-0.17738255387020058</v>
      </c>
      <c r="L43" s="31">
        <f t="shared" si="4"/>
        <v>0.42960395500670423</v>
      </c>
      <c r="M43" s="31">
        <f t="shared" si="5"/>
        <v>4.5862391426600979E-3</v>
      </c>
      <c r="N43" s="35">
        <v>12.6</v>
      </c>
      <c r="O43" s="31">
        <f t="shared" si="6"/>
        <v>1.6578947368421051E-2</v>
      </c>
    </row>
    <row r="44" spans="1:15" x14ac:dyDescent="0.25">
      <c r="A44" s="31">
        <v>32</v>
      </c>
      <c r="B44" s="31">
        <v>32</v>
      </c>
      <c r="C44" s="31">
        <v>37</v>
      </c>
      <c r="D44" s="35">
        <v>0.26850415693054813</v>
      </c>
      <c r="E44" s="36">
        <v>2.032520325203252E-2</v>
      </c>
      <c r="F44" s="35">
        <v>700.55</v>
      </c>
      <c r="G44" s="31">
        <v>760</v>
      </c>
      <c r="H44" s="31">
        <f t="shared" si="0"/>
        <v>0.92177631578947361</v>
      </c>
      <c r="I44" s="31">
        <f t="shared" si="1"/>
        <v>-4.2859561397557283E-2</v>
      </c>
      <c r="J44" s="31">
        <f t="shared" si="2"/>
        <v>0.48290674221972624</v>
      </c>
      <c r="K44" s="31">
        <f t="shared" si="3"/>
        <v>-8.1139255830424251E-2</v>
      </c>
      <c r="L44" s="31">
        <f t="shared" si="4"/>
        <v>0.46766560347668251</v>
      </c>
      <c r="M44" s="31">
        <f t="shared" si="5"/>
        <v>-2.2533605763486231E-2</v>
      </c>
      <c r="N44" s="35">
        <v>0.85</v>
      </c>
      <c r="O44" s="31">
        <f t="shared" si="6"/>
        <v>1.1184210526315789E-3</v>
      </c>
    </row>
    <row r="45" spans="1:15" x14ac:dyDescent="0.25">
      <c r="A45" s="31">
        <v>32</v>
      </c>
      <c r="B45" s="31">
        <v>32</v>
      </c>
      <c r="C45" s="31">
        <v>60</v>
      </c>
      <c r="D45" s="35">
        <v>0.26850415693054813</v>
      </c>
      <c r="E45" s="36">
        <v>0.11382113821138211</v>
      </c>
      <c r="F45" s="35">
        <v>700.55</v>
      </c>
      <c r="G45" s="31">
        <v>760</v>
      </c>
      <c r="H45" s="31">
        <f t="shared" si="0"/>
        <v>0.92177631578947361</v>
      </c>
      <c r="I45" s="31">
        <f t="shared" si="1"/>
        <v>-9.7189508914607314E-2</v>
      </c>
      <c r="J45" s="31">
        <f t="shared" si="2"/>
        <v>0.46128794963828901</v>
      </c>
      <c r="K45" s="31">
        <f t="shared" si="3"/>
        <v>-0.18777579944961342</v>
      </c>
      <c r="L45" s="31">
        <f t="shared" si="4"/>
        <v>0.42552620376676981</v>
      </c>
      <c r="M45" s="31">
        <f t="shared" si="5"/>
        <v>-3.2189703110752088E-4</v>
      </c>
      <c r="N45" s="35">
        <v>8.1</v>
      </c>
      <c r="O45" s="31">
        <f t="shared" si="6"/>
        <v>1.0657894736842104E-2</v>
      </c>
    </row>
    <row r="46" spans="1:15" x14ac:dyDescent="0.25">
      <c r="A46" s="31">
        <v>33</v>
      </c>
      <c r="B46" s="31">
        <v>33</v>
      </c>
      <c r="C46" s="31">
        <v>37</v>
      </c>
      <c r="D46" s="35">
        <v>0.26861187670008996</v>
      </c>
      <c r="E46" s="36">
        <v>1.6260162601626018E-2</v>
      </c>
      <c r="F46" s="35">
        <v>689.75</v>
      </c>
      <c r="G46" s="31">
        <v>760</v>
      </c>
      <c r="H46" s="31">
        <f t="shared" si="0"/>
        <v>0.90756578947368416</v>
      </c>
      <c r="I46" s="31">
        <f t="shared" si="1"/>
        <v>-4.5764218366926179E-2</v>
      </c>
      <c r="J46" s="31">
        <f t="shared" si="2"/>
        <v>0.48174908926026755</v>
      </c>
      <c r="K46" s="31">
        <f t="shared" si="3"/>
        <v>-8.0016353854169803E-2</v>
      </c>
      <c r="L46" s="31">
        <f t="shared" si="4"/>
        <v>0.46811212459060314</v>
      </c>
      <c r="M46" s="31">
        <f t="shared" si="5"/>
        <v>-3.089313206788008E-2</v>
      </c>
      <c r="N46" s="35">
        <v>0.45</v>
      </c>
      <c r="O46" s="31">
        <f t="shared" si="6"/>
        <v>5.9210526315789478E-4</v>
      </c>
    </row>
    <row r="47" spans="1:15" x14ac:dyDescent="0.25">
      <c r="A47" s="31">
        <v>33</v>
      </c>
      <c r="B47" s="31">
        <v>33</v>
      </c>
      <c r="C47" s="31">
        <v>60</v>
      </c>
      <c r="D47" s="35">
        <v>0.26861187670008996</v>
      </c>
      <c r="E47" s="36">
        <v>0.10975609756097561</v>
      </c>
      <c r="F47" s="35">
        <v>689.75</v>
      </c>
      <c r="G47" s="31">
        <v>760</v>
      </c>
      <c r="H47" s="31">
        <f t="shared" si="0"/>
        <v>0.90756578947368416</v>
      </c>
      <c r="I47" s="31">
        <f t="shared" si="1"/>
        <v>-0.11473884141349763</v>
      </c>
      <c r="J47" s="31">
        <f t="shared" si="2"/>
        <v>0.45432606311221746</v>
      </c>
      <c r="K47" s="31">
        <f t="shared" si="3"/>
        <v>-0.20372849981095598</v>
      </c>
      <c r="L47" s="31">
        <f t="shared" si="4"/>
        <v>0.4192828348077059</v>
      </c>
      <c r="M47" s="31">
        <f t="shared" si="5"/>
        <v>-6.95204266079541E-3</v>
      </c>
      <c r="N47" s="35">
        <v>5.6</v>
      </c>
      <c r="O47" s="31">
        <f t="shared" si="6"/>
        <v>7.3684210526315788E-3</v>
      </c>
    </row>
    <row r="48" spans="1:15" x14ac:dyDescent="0.25">
      <c r="A48" s="31">
        <v>34</v>
      </c>
      <c r="B48" s="31">
        <v>34</v>
      </c>
      <c r="C48" s="31">
        <v>37</v>
      </c>
      <c r="D48" s="35">
        <v>0.2696009973386958</v>
      </c>
      <c r="E48" s="36">
        <v>1.2195121951219513E-2</v>
      </c>
      <c r="F48" s="35">
        <v>648.85</v>
      </c>
      <c r="G48" s="31">
        <v>760</v>
      </c>
      <c r="H48" s="31">
        <f t="shared" si="0"/>
        <v>0.85375000000000001</v>
      </c>
      <c r="I48" s="31">
        <f t="shared" si="1"/>
        <v>-6.4584864412618098E-2</v>
      </c>
      <c r="J48" s="31">
        <f t="shared" si="2"/>
        <v>0.47425226799835662</v>
      </c>
      <c r="K48" s="31">
        <f t="shared" si="3"/>
        <v>-9.4357313980030916E-2</v>
      </c>
      <c r="L48" s="31">
        <f t="shared" si="4"/>
        <v>0.46241266148744192</v>
      </c>
      <c r="M48" s="31">
        <f t="shared" si="5"/>
        <v>-5.751978768384497E-2</v>
      </c>
      <c r="N48" s="35">
        <v>0.35</v>
      </c>
      <c r="O48" s="31">
        <f t="shared" si="6"/>
        <v>4.6052631578947367E-4</v>
      </c>
    </row>
    <row r="49" spans="1:15" x14ac:dyDescent="0.25">
      <c r="A49" s="31">
        <v>34</v>
      </c>
      <c r="B49" s="31">
        <v>34</v>
      </c>
      <c r="C49" s="31">
        <v>60</v>
      </c>
      <c r="D49" s="35">
        <v>0.2696009973386958</v>
      </c>
      <c r="E49" s="36">
        <v>0.10569105691056911</v>
      </c>
      <c r="F49" s="35">
        <v>648.85</v>
      </c>
      <c r="G49" s="31">
        <v>760</v>
      </c>
      <c r="H49" s="31">
        <f t="shared" si="0"/>
        <v>0.85375000000000001</v>
      </c>
      <c r="I49" s="31">
        <f t="shared" si="1"/>
        <v>-0.1860353400060821</v>
      </c>
      <c r="J49" s="31">
        <f t="shared" si="2"/>
        <v>0.42620852386798513</v>
      </c>
      <c r="K49" s="31">
        <f t="shared" si="3"/>
        <v>-0.27368305833414741</v>
      </c>
      <c r="L49" s="31">
        <f t="shared" si="4"/>
        <v>0.39216409916747041</v>
      </c>
      <c r="M49" s="31">
        <f t="shared" si="5"/>
        <v>-2.8288571915178085E-2</v>
      </c>
      <c r="N49" s="35">
        <v>3</v>
      </c>
      <c r="O49" s="31">
        <f t="shared" si="6"/>
        <v>3.9473684210526317E-3</v>
      </c>
    </row>
    <row r="50" spans="1:15" x14ac:dyDescent="0.25">
      <c r="A50" s="31">
        <v>35</v>
      </c>
      <c r="B50" s="31">
        <v>35</v>
      </c>
      <c r="C50" s="31">
        <v>37</v>
      </c>
      <c r="D50" s="35">
        <v>0.28308037492695343</v>
      </c>
      <c r="E50" s="36">
        <v>8.130081300813009E-3</v>
      </c>
      <c r="F50" s="35">
        <v>651.29999999999995</v>
      </c>
      <c r="G50" s="31">
        <v>760</v>
      </c>
      <c r="H50" s="31">
        <f t="shared" si="0"/>
        <v>0.85697368421052622</v>
      </c>
      <c r="I50" s="31">
        <f t="shared" si="1"/>
        <v>-4.9059298793556902E-2</v>
      </c>
      <c r="J50" s="31">
        <f t="shared" si="2"/>
        <v>0.4804360195919346</v>
      </c>
      <c r="K50" s="31">
        <f t="shared" si="3"/>
        <v>-7.4583796617747486E-2</v>
      </c>
      <c r="L50" s="31">
        <f t="shared" si="4"/>
        <v>0.47027293331843023</v>
      </c>
      <c r="M50" s="31">
        <f t="shared" si="5"/>
        <v>-5.8551907581289475E-2</v>
      </c>
      <c r="N50" s="35">
        <v>0.1</v>
      </c>
      <c r="O50" s="31">
        <f t="shared" si="6"/>
        <v>1.3157894736842105E-4</v>
      </c>
    </row>
    <row r="51" spans="1:15" x14ac:dyDescent="0.25">
      <c r="A51" s="31">
        <v>35</v>
      </c>
      <c r="B51" s="31">
        <v>35</v>
      </c>
      <c r="C51" s="31">
        <v>60</v>
      </c>
      <c r="D51" s="35">
        <v>0.28308037492695343</v>
      </c>
      <c r="E51" s="36">
        <v>0.1016260162601626</v>
      </c>
      <c r="F51" s="35">
        <v>651.29999999999995</v>
      </c>
      <c r="G51" s="31">
        <v>760</v>
      </c>
      <c r="H51" s="31">
        <f t="shared" si="0"/>
        <v>0.85697368421052622</v>
      </c>
      <c r="I51" s="31">
        <f t="shared" si="1"/>
        <v>-0.169232150195957</v>
      </c>
      <c r="J51" s="31">
        <f t="shared" si="2"/>
        <v>0.43280702114581743</v>
      </c>
      <c r="K51" s="31">
        <f t="shared" si="3"/>
        <v>-0.25947487768528921</v>
      </c>
      <c r="L51" s="31">
        <f t="shared" si="4"/>
        <v>0.39763443155909245</v>
      </c>
      <c r="M51" s="31">
        <f t="shared" si="5"/>
        <v>-2.6730204095578136E-2</v>
      </c>
      <c r="N51" s="35">
        <v>2.7</v>
      </c>
      <c r="O51" s="31">
        <f t="shared" si="6"/>
        <v>3.5526315789473684E-3</v>
      </c>
    </row>
    <row r="52" spans="1:15" x14ac:dyDescent="0.25">
      <c r="A52" s="31">
        <v>36</v>
      </c>
      <c r="B52" s="31">
        <v>36</v>
      </c>
      <c r="C52" s="31">
        <v>37</v>
      </c>
      <c r="D52" s="35">
        <v>0.28307740850700663</v>
      </c>
      <c r="E52" s="36">
        <v>4.0650406504065045E-3</v>
      </c>
      <c r="F52" s="35">
        <v>640.95000000000005</v>
      </c>
      <c r="G52" s="31">
        <v>760</v>
      </c>
      <c r="H52" s="31">
        <f t="shared" si="0"/>
        <v>0.84335526315789477</v>
      </c>
      <c r="I52" s="31">
        <f t="shared" si="1"/>
        <v>-3.8335160044867075E-2</v>
      </c>
      <c r="J52" s="31">
        <f t="shared" si="2"/>
        <v>0.48471022885893839</v>
      </c>
      <c r="K52" s="31">
        <f t="shared" si="3"/>
        <v>-5.6383516410705589E-2</v>
      </c>
      <c r="L52" s="31">
        <f t="shared" si="4"/>
        <v>0.47751814403153703</v>
      </c>
      <c r="M52" s="31">
        <f t="shared" si="5"/>
        <v>-6.8735221416883652E-2</v>
      </c>
      <c r="N52" s="35">
        <v>0.05</v>
      </c>
      <c r="O52" s="31">
        <f t="shared" si="6"/>
        <v>6.5789473684210525E-5</v>
      </c>
    </row>
    <row r="53" spans="1:15" x14ac:dyDescent="0.25">
      <c r="A53" s="31">
        <v>36</v>
      </c>
      <c r="B53" s="31">
        <v>36</v>
      </c>
      <c r="C53" s="31">
        <v>60</v>
      </c>
      <c r="D53" s="35">
        <v>0.28307740850700663</v>
      </c>
      <c r="E53" s="36">
        <v>9.7560975609756101E-2</v>
      </c>
      <c r="F53" s="35">
        <v>640.95000000000005</v>
      </c>
      <c r="G53" s="31">
        <v>760</v>
      </c>
      <c r="H53" s="31">
        <f t="shared" si="0"/>
        <v>0.84335526315789477</v>
      </c>
      <c r="I53" s="31">
        <f t="shared" si="1"/>
        <v>-0.18366977618358901</v>
      </c>
      <c r="J53" s="31">
        <f t="shared" si="2"/>
        <v>0.4271362603069776</v>
      </c>
      <c r="K53" s="31">
        <f t="shared" si="3"/>
        <v>-0.27208830376802284</v>
      </c>
      <c r="L53" s="31">
        <f t="shared" si="4"/>
        <v>0.39277706132303697</v>
      </c>
      <c r="M53" s="31">
        <f t="shared" si="5"/>
        <v>-3.2549448107566825E-2</v>
      </c>
      <c r="N53" s="35">
        <v>2.4</v>
      </c>
      <c r="O53" s="31">
        <f t="shared" si="6"/>
        <v>3.1578947368421052E-3</v>
      </c>
    </row>
    <row r="54" spans="1:15" x14ac:dyDescent="0.25">
      <c r="A54" s="31">
        <v>37</v>
      </c>
      <c r="B54" s="31">
        <v>37</v>
      </c>
      <c r="C54" s="31">
        <v>60</v>
      </c>
      <c r="D54" s="35">
        <v>0.28203716028894754</v>
      </c>
      <c r="E54" s="36">
        <v>9.3495934959349589E-2</v>
      </c>
      <c r="F54" s="35">
        <v>637.54999999999995</v>
      </c>
      <c r="G54" s="31">
        <v>760</v>
      </c>
      <c r="H54" s="31">
        <f t="shared" si="0"/>
        <v>0.83888157894736837</v>
      </c>
      <c r="I54" s="31">
        <f t="shared" si="1"/>
        <v>-0.1864384815516642</v>
      </c>
      <c r="J54" s="31">
        <f t="shared" si="2"/>
        <v>0.42605045874849284</v>
      </c>
      <c r="K54" s="31">
        <f t="shared" si="3"/>
        <v>-0.2726772801651377</v>
      </c>
      <c r="L54" s="31">
        <f t="shared" si="4"/>
        <v>0.39255065045004184</v>
      </c>
      <c r="M54" s="31">
        <f t="shared" si="5"/>
        <v>-3.5144768903855539E-2</v>
      </c>
      <c r="N54" s="35">
        <v>1.7</v>
      </c>
      <c r="O54" s="31">
        <f t="shared" si="6"/>
        <v>2.2368421052631577E-3</v>
      </c>
    </row>
    <row r="55" spans="1:15" x14ac:dyDescent="0.25">
      <c r="A55" s="31">
        <v>38</v>
      </c>
      <c r="B55" s="31">
        <v>38</v>
      </c>
      <c r="C55" s="31">
        <v>60</v>
      </c>
      <c r="D55" s="35">
        <v>0.28197140041637214</v>
      </c>
      <c r="E55" s="36">
        <v>8.943089430894309E-2</v>
      </c>
      <c r="F55" s="35">
        <v>677.75</v>
      </c>
      <c r="G55" s="31">
        <v>760</v>
      </c>
      <c r="H55" s="31">
        <f t="shared" si="0"/>
        <v>0.89177631578947369</v>
      </c>
      <c r="I55" s="31">
        <f t="shared" si="1"/>
        <v>-0.11770689306004671</v>
      </c>
      <c r="J55" s="31">
        <f t="shared" si="2"/>
        <v>0.45314995244062467</v>
      </c>
      <c r="K55" s="31">
        <f t="shared" si="3"/>
        <v>-0.2020304364929279</v>
      </c>
      <c r="L55" s="31">
        <f t="shared" si="4"/>
        <v>0.41994646494241833</v>
      </c>
      <c r="M55" s="31">
        <f t="shared" si="5"/>
        <v>-1.5838069854742842E-2</v>
      </c>
      <c r="N55" s="35">
        <v>2.75</v>
      </c>
      <c r="O55" s="31">
        <f t="shared" si="6"/>
        <v>3.6184210526315789E-3</v>
      </c>
    </row>
    <row r="56" spans="1:15" x14ac:dyDescent="0.25">
      <c r="A56" s="31">
        <v>39</v>
      </c>
      <c r="B56" s="31">
        <v>39</v>
      </c>
      <c r="C56" s="31">
        <v>60</v>
      </c>
      <c r="D56" s="35">
        <v>0.29463818512826262</v>
      </c>
      <c r="E56" s="36">
        <v>8.5365853658536592E-2</v>
      </c>
      <c r="F56" s="35">
        <v>680.2</v>
      </c>
      <c r="G56" s="31">
        <v>760</v>
      </c>
      <c r="H56" s="31">
        <f t="shared" si="0"/>
        <v>0.89500000000000002</v>
      </c>
      <c r="I56" s="31">
        <f t="shared" si="1"/>
        <v>-0.10632953569070472</v>
      </c>
      <c r="J56" s="31">
        <f t="shared" si="2"/>
        <v>0.45766044916289006</v>
      </c>
      <c r="K56" s="31">
        <f t="shared" si="3"/>
        <v>-0.192415257358103</v>
      </c>
      <c r="L56" s="31">
        <f t="shared" si="4"/>
        <v>0.42370847102770348</v>
      </c>
      <c r="M56" s="31">
        <f t="shared" si="5"/>
        <v>-1.4102369026916861E-2</v>
      </c>
      <c r="N56" s="35">
        <v>2.7</v>
      </c>
      <c r="O56" s="31">
        <f t="shared" si="6"/>
        <v>3.5526315789473684E-3</v>
      </c>
    </row>
    <row r="57" spans="1:15" x14ac:dyDescent="0.25">
      <c r="A57" s="31">
        <v>40</v>
      </c>
      <c r="B57" s="31">
        <v>40</v>
      </c>
      <c r="C57" s="31">
        <v>60</v>
      </c>
      <c r="D57" s="35">
        <v>0.29436599867484314</v>
      </c>
      <c r="E57" s="36">
        <v>8.1300813008130079E-2</v>
      </c>
      <c r="F57" s="35">
        <v>671.75</v>
      </c>
      <c r="G57" s="31">
        <v>760</v>
      </c>
      <c r="H57" s="31">
        <f t="shared" si="0"/>
        <v>0.88388157894736841</v>
      </c>
      <c r="I57" s="31">
        <f t="shared" si="1"/>
        <v>-0.11614870782046877</v>
      </c>
      <c r="J57" s="31">
        <f t="shared" si="2"/>
        <v>0.45376734337404945</v>
      </c>
      <c r="K57" s="31">
        <f t="shared" si="3"/>
        <v>-0.20008216054249411</v>
      </c>
      <c r="L57" s="31">
        <f t="shared" si="4"/>
        <v>0.42070816254502397</v>
      </c>
      <c r="M57" s="31">
        <f t="shared" si="5"/>
        <v>-1.9631566608816431E-2</v>
      </c>
      <c r="N57" s="35">
        <v>2.1</v>
      </c>
      <c r="O57" s="31">
        <f t="shared" si="6"/>
        <v>2.7631578947368424E-3</v>
      </c>
    </row>
    <row r="58" spans="1:15" x14ac:dyDescent="0.25">
      <c r="A58" s="31">
        <v>41</v>
      </c>
      <c r="B58" s="31">
        <v>41</v>
      </c>
      <c r="C58" s="31">
        <v>60</v>
      </c>
      <c r="D58" s="35">
        <v>0.29438379106381712</v>
      </c>
      <c r="E58" s="36">
        <v>7.7235772357723581E-2</v>
      </c>
      <c r="F58" s="35">
        <v>671.6</v>
      </c>
      <c r="G58" s="31">
        <v>760</v>
      </c>
      <c r="H58" s="31">
        <f t="shared" si="0"/>
        <v>0.88368421052631585</v>
      </c>
      <c r="I58" s="31">
        <f t="shared" si="1"/>
        <v>-0.11357762712578785</v>
      </c>
      <c r="J58" s="31">
        <f t="shared" si="2"/>
        <v>0.45478631176660578</v>
      </c>
      <c r="K58" s="31">
        <f t="shared" si="3"/>
        <v>-0.19539078209949623</v>
      </c>
      <c r="L58" s="31">
        <f t="shared" si="4"/>
        <v>0.4225435161806938</v>
      </c>
      <c r="M58" s="31">
        <f t="shared" si="5"/>
        <v>-2.0656033309045807E-2</v>
      </c>
      <c r="N58" s="35">
        <v>1.8</v>
      </c>
      <c r="O58" s="31">
        <f t="shared" si="6"/>
        <v>2.3684210526315791E-3</v>
      </c>
    </row>
    <row r="59" spans="1:15" x14ac:dyDescent="0.25">
      <c r="A59" s="31">
        <v>42</v>
      </c>
      <c r="B59" s="31">
        <v>42</v>
      </c>
      <c r="C59" s="31">
        <v>60</v>
      </c>
      <c r="D59" s="35">
        <v>0.294379000392262</v>
      </c>
      <c r="E59" s="36">
        <v>7.3170731707317069E-2</v>
      </c>
      <c r="F59" s="35">
        <v>675.05</v>
      </c>
      <c r="G59" s="31">
        <v>760</v>
      </c>
      <c r="H59" s="31">
        <f t="shared" si="0"/>
        <v>0.88822368421052622</v>
      </c>
      <c r="I59" s="31">
        <f t="shared" si="1"/>
        <v>-0.10600386810340243</v>
      </c>
      <c r="J59" s="31">
        <f t="shared" si="2"/>
        <v>0.45778964158903063</v>
      </c>
      <c r="K59" s="31">
        <f t="shared" si="3"/>
        <v>-0.18563364982463887</v>
      </c>
      <c r="L59" s="31">
        <f t="shared" si="4"/>
        <v>0.42636603172283888</v>
      </c>
      <c r="M59" s="31">
        <f t="shared" si="5"/>
        <v>-1.9746429677213739E-2</v>
      </c>
      <c r="N59" s="35">
        <v>1.9</v>
      </c>
      <c r="O59" s="31">
        <f t="shared" si="6"/>
        <v>2.5000000000000001E-3</v>
      </c>
    </row>
    <row r="60" spans="1:15" x14ac:dyDescent="0.25">
      <c r="A60" s="31">
        <v>43</v>
      </c>
      <c r="B60" s="31">
        <v>43</v>
      </c>
      <c r="C60" s="31">
        <v>60</v>
      </c>
      <c r="D60" s="35">
        <v>0.2930985753795663</v>
      </c>
      <c r="E60" s="36">
        <v>6.910569105691057E-2</v>
      </c>
      <c r="F60" s="35">
        <v>655.9</v>
      </c>
      <c r="G60" s="31">
        <v>760</v>
      </c>
      <c r="H60" s="31">
        <f t="shared" si="0"/>
        <v>0.86302631578947364</v>
      </c>
      <c r="I60" s="31">
        <f t="shared" si="1"/>
        <v>-0.12945988906993325</v>
      </c>
      <c r="J60" s="31">
        <f t="shared" si="2"/>
        <v>0.44849688084580214</v>
      </c>
      <c r="K60" s="31">
        <f t="shared" si="3"/>
        <v>-0.20650952920674059</v>
      </c>
      <c r="L60" s="31">
        <f t="shared" si="4"/>
        <v>0.41819646096721108</v>
      </c>
      <c r="M60" s="31">
        <f t="shared" si="5"/>
        <v>-3.1131850247787918E-2</v>
      </c>
      <c r="N60" s="35">
        <v>0.95</v>
      </c>
      <c r="O60" s="31">
        <f t="shared" si="6"/>
        <v>1.25E-3</v>
      </c>
    </row>
    <row r="61" spans="1:15" x14ac:dyDescent="0.25">
      <c r="A61" s="31">
        <v>44</v>
      </c>
      <c r="B61" s="31">
        <v>44</v>
      </c>
      <c r="C61" s="31">
        <v>60</v>
      </c>
      <c r="D61" s="35">
        <v>0.29574538259118305</v>
      </c>
      <c r="E61" s="36">
        <v>6.5040650406504072E-2</v>
      </c>
      <c r="F61" s="35">
        <v>659.75</v>
      </c>
      <c r="G61" s="31">
        <v>760</v>
      </c>
      <c r="H61" s="31">
        <f t="shared" si="0"/>
        <v>0.86809210526315794</v>
      </c>
      <c r="I61" s="31">
        <f t="shared" si="1"/>
        <v>-0.11953046423622882</v>
      </c>
      <c r="J61" s="31">
        <f t="shared" si="2"/>
        <v>0.45242755303672172</v>
      </c>
      <c r="K61" s="31">
        <f t="shared" si="3"/>
        <v>-0.19495461181068718</v>
      </c>
      <c r="L61" s="31">
        <f t="shared" si="4"/>
        <v>0.42271424014461201</v>
      </c>
      <c r="M61" s="31">
        <f t="shared" si="5"/>
        <v>-2.996545314990523E-2</v>
      </c>
      <c r="N61" s="35">
        <v>0.9</v>
      </c>
      <c r="O61" s="31">
        <f t="shared" si="6"/>
        <v>1.1842105263157896E-3</v>
      </c>
    </row>
    <row r="62" spans="1:15" x14ac:dyDescent="0.25">
      <c r="A62" s="31">
        <v>45</v>
      </c>
      <c r="B62" s="31">
        <v>45</v>
      </c>
      <c r="C62" s="31">
        <v>60</v>
      </c>
      <c r="D62" s="35">
        <v>0.29561710036500899</v>
      </c>
      <c r="E62" s="36">
        <v>6.097560975609756E-2</v>
      </c>
      <c r="F62" s="35">
        <v>647.70000000000005</v>
      </c>
      <c r="G62" s="31">
        <v>760</v>
      </c>
      <c r="H62" s="31">
        <f t="shared" si="0"/>
        <v>0.85223684210526318</v>
      </c>
      <c r="I62" s="31">
        <f t="shared" si="1"/>
        <v>-0.13133311747749166</v>
      </c>
      <c r="J62" s="31">
        <f t="shared" si="2"/>
        <v>0.44775589735791738</v>
      </c>
      <c r="K62" s="31">
        <f t="shared" si="3"/>
        <v>-0.20433055730405456</v>
      </c>
      <c r="L62" s="31">
        <f t="shared" si="4"/>
        <v>0.41904759619498211</v>
      </c>
      <c r="M62" s="31">
        <f t="shared" si="5"/>
        <v>-3.7453524196662258E-2</v>
      </c>
      <c r="N62" s="35">
        <v>0.75</v>
      </c>
      <c r="O62" s="31">
        <f t="shared" si="6"/>
        <v>9.8684210526315793E-4</v>
      </c>
    </row>
    <row r="63" spans="1:15" x14ac:dyDescent="0.25">
      <c r="A63" s="31">
        <v>46</v>
      </c>
      <c r="B63" s="31">
        <v>46</v>
      </c>
      <c r="C63" s="31">
        <v>60</v>
      </c>
      <c r="D63" s="35">
        <v>0.2967505792574886</v>
      </c>
      <c r="E63" s="36">
        <v>5.6910569105691054E-2</v>
      </c>
      <c r="F63" s="35">
        <v>635.9</v>
      </c>
      <c r="G63" s="31">
        <v>760</v>
      </c>
      <c r="H63" s="31">
        <f t="shared" si="0"/>
        <v>0.83671052631578946</v>
      </c>
      <c r="I63" s="31">
        <f t="shared" si="1"/>
        <v>-0.14130349224296151</v>
      </c>
      <c r="J63" s="31">
        <f t="shared" si="2"/>
        <v>0.4438150954433413</v>
      </c>
      <c r="K63" s="31">
        <f t="shared" si="3"/>
        <v>-0.21209612104644074</v>
      </c>
      <c r="L63" s="31">
        <f t="shared" si="4"/>
        <v>0.41601602291173878</v>
      </c>
      <c r="M63" s="31">
        <f t="shared" si="5"/>
        <v>-4.4671260816448344E-2</v>
      </c>
      <c r="N63" s="35">
        <v>0.6</v>
      </c>
      <c r="O63" s="31">
        <f t="shared" si="6"/>
        <v>7.894736842105263E-4</v>
      </c>
    </row>
    <row r="64" spans="1:15" x14ac:dyDescent="0.25">
      <c r="A64" s="31">
        <v>47</v>
      </c>
      <c r="B64" s="31">
        <v>47</v>
      </c>
      <c r="C64" s="31">
        <v>60</v>
      </c>
      <c r="D64" s="35">
        <v>0.29786143716728997</v>
      </c>
      <c r="E64" s="36">
        <v>5.2845528455284556E-2</v>
      </c>
      <c r="F64" s="35">
        <v>606.75</v>
      </c>
      <c r="G64" s="31">
        <v>760</v>
      </c>
      <c r="H64" s="31">
        <f t="shared" si="0"/>
        <v>0.79835526315789473</v>
      </c>
      <c r="I64" s="31">
        <f t="shared" si="1"/>
        <v>-0.1719953681812062</v>
      </c>
      <c r="J64" s="31">
        <f t="shared" si="2"/>
        <v>0.43172058519633544</v>
      </c>
      <c r="K64" s="31">
        <f t="shared" si="3"/>
        <v>-0.24046821796557238</v>
      </c>
      <c r="L64" s="31">
        <f t="shared" si="4"/>
        <v>0.40498364944266974</v>
      </c>
      <c r="M64" s="31">
        <f t="shared" si="5"/>
        <v>-6.0317248037569049E-2</v>
      </c>
      <c r="N64" s="35">
        <v>0.5</v>
      </c>
      <c r="O64" s="31">
        <f t="shared" si="6"/>
        <v>6.5789473684210525E-4</v>
      </c>
    </row>
    <row r="65" spans="1:15" x14ac:dyDescent="0.25">
      <c r="A65" s="31">
        <v>48</v>
      </c>
      <c r="B65" s="31">
        <v>48</v>
      </c>
      <c r="C65" s="31">
        <v>60</v>
      </c>
      <c r="D65" s="35">
        <v>0.304916742157748</v>
      </c>
      <c r="E65" s="36">
        <v>4.878048780487805E-2</v>
      </c>
      <c r="F65" s="35">
        <v>622.9</v>
      </c>
      <c r="G65" s="31">
        <v>760</v>
      </c>
      <c r="H65" s="31">
        <f t="shared" si="0"/>
        <v>0.81960526315789473</v>
      </c>
      <c r="I65" s="31">
        <f t="shared" si="1"/>
        <v>-0.14245194481321388</v>
      </c>
      <c r="J65" s="31">
        <f t="shared" si="2"/>
        <v>0.44336151733301549</v>
      </c>
      <c r="K65" s="31">
        <f t="shared" si="3"/>
        <v>-0.2097967871377151</v>
      </c>
      <c r="L65" s="31">
        <f t="shared" si="4"/>
        <v>0.41691314037805854</v>
      </c>
      <c r="M65" s="31">
        <f t="shared" si="5"/>
        <v>-5.3531707290248864E-2</v>
      </c>
      <c r="N65" s="35">
        <v>0.5</v>
      </c>
      <c r="O65" s="31">
        <f t="shared" si="6"/>
        <v>6.5789473684210525E-4</v>
      </c>
    </row>
    <row r="66" spans="1:15" x14ac:dyDescent="0.25">
      <c r="A66" s="31">
        <v>49</v>
      </c>
      <c r="B66" s="31">
        <v>49</v>
      </c>
      <c r="C66" s="31">
        <v>60</v>
      </c>
      <c r="D66" s="35">
        <v>0.30682325107518471</v>
      </c>
      <c r="E66" s="36">
        <v>4.4715447154471545E-2</v>
      </c>
      <c r="F66" s="35">
        <v>628.85</v>
      </c>
      <c r="G66" s="31">
        <v>760</v>
      </c>
      <c r="H66" s="31">
        <f t="shared" si="0"/>
        <v>0.82743421052631583</v>
      </c>
      <c r="I66" s="31">
        <f t="shared" si="1"/>
        <v>-0.12910016094267676</v>
      </c>
      <c r="J66" s="31">
        <f t="shared" si="2"/>
        <v>0.44863919733051016</v>
      </c>
      <c r="K66" s="31">
        <f t="shared" si="3"/>
        <v>-0.19398108944832704</v>
      </c>
      <c r="L66" s="31">
        <f t="shared" si="4"/>
        <v>0.42309534454409309</v>
      </c>
      <c r="M66" s="31">
        <f t="shared" si="5"/>
        <v>-5.1875924489762415E-2</v>
      </c>
      <c r="N66" s="35">
        <v>0.35</v>
      </c>
      <c r="O66" s="31">
        <f t="shared" si="6"/>
        <v>4.6052631578947367E-4</v>
      </c>
    </row>
    <row r="67" spans="1:15" x14ac:dyDescent="0.25">
      <c r="A67" s="31">
        <v>50</v>
      </c>
      <c r="B67" s="31">
        <v>50</v>
      </c>
      <c r="C67" s="31">
        <v>60</v>
      </c>
      <c r="D67" s="35">
        <v>0.30408139978312027</v>
      </c>
      <c r="E67" s="36">
        <v>4.065040650406504E-2</v>
      </c>
      <c r="F67" s="35">
        <v>620.54999999999995</v>
      </c>
      <c r="G67" s="31">
        <v>760</v>
      </c>
      <c r="H67" s="31">
        <f t="shared" ref="H67:H130" si="7">F67/G67</f>
        <v>0.81651315789473677</v>
      </c>
      <c r="I67" s="31">
        <f t="shared" ref="I67:I130" si="8">(LN(H67)+(D67^2/2)*E67)/D67*(E67^0.5)</f>
        <v>-0.13316110453415089</v>
      </c>
      <c r="J67" s="31">
        <f t="shared" ref="J67:J130" si="9">NORMSDIST(I67)</f>
        <v>0.4470329854645273</v>
      </c>
      <c r="K67" s="31">
        <f t="shared" ref="K67:K130" si="10">I67-(D67*E67^0.5)</f>
        <v>-0.19446983204389701</v>
      </c>
      <c r="L67" s="31">
        <f t="shared" ref="L67:L130" si="11">NORMSDIST(K67)</f>
        <v>0.42290400766221647</v>
      </c>
      <c r="M67" s="31">
        <f t="shared" ref="M67:M130" si="12">(H67*J67)-L67</f>
        <v>-5.7895693017463334E-2</v>
      </c>
      <c r="N67" s="35">
        <v>0.5</v>
      </c>
      <c r="O67" s="31">
        <f t="shared" ref="O67:O130" si="13">N67/G67</f>
        <v>6.5789473684210525E-4</v>
      </c>
    </row>
    <row r="68" spans="1:15" x14ac:dyDescent="0.25">
      <c r="A68" s="31">
        <v>51</v>
      </c>
      <c r="B68" s="31">
        <v>51</v>
      </c>
      <c r="C68" s="31">
        <v>60</v>
      </c>
      <c r="D68" s="35">
        <v>0.30454382169572303</v>
      </c>
      <c r="E68" s="36">
        <v>3.6585365853658534E-2</v>
      </c>
      <c r="F68" s="35">
        <v>611.75</v>
      </c>
      <c r="G68" s="31">
        <v>760</v>
      </c>
      <c r="H68" s="31">
        <f t="shared" si="7"/>
        <v>0.80493421052631575</v>
      </c>
      <c r="I68" s="31">
        <f t="shared" si="8"/>
        <v>-0.13522101356440488</v>
      </c>
      <c r="J68" s="31">
        <f t="shared" si="9"/>
        <v>0.44621856662890297</v>
      </c>
      <c r="K68" s="31">
        <f t="shared" si="10"/>
        <v>-0.19347202821055681</v>
      </c>
      <c r="L68" s="31">
        <f t="shared" si="11"/>
        <v>0.42329465521862009</v>
      </c>
      <c r="M68" s="31">
        <f t="shared" si="12"/>
        <v>-6.4118065566999838E-2</v>
      </c>
      <c r="N68" s="35">
        <v>0.25</v>
      </c>
      <c r="O68" s="31">
        <f t="shared" si="13"/>
        <v>3.2894736842105262E-4</v>
      </c>
    </row>
    <row r="69" spans="1:15" x14ac:dyDescent="0.25">
      <c r="A69" s="31">
        <v>52</v>
      </c>
      <c r="B69" s="31">
        <v>52</v>
      </c>
      <c r="C69" s="31">
        <v>60</v>
      </c>
      <c r="D69" s="35">
        <v>0.30512285369892844</v>
      </c>
      <c r="E69" s="36">
        <v>3.2520325203252036E-2</v>
      </c>
      <c r="F69" s="35">
        <v>600.20000000000005</v>
      </c>
      <c r="G69" s="31">
        <v>760</v>
      </c>
      <c r="H69" s="31">
        <f t="shared" si="7"/>
        <v>0.78973684210526318</v>
      </c>
      <c r="I69" s="31">
        <f t="shared" si="8"/>
        <v>-0.13861899115346391</v>
      </c>
      <c r="J69" s="31">
        <f t="shared" si="9"/>
        <v>0.44487561771356732</v>
      </c>
      <c r="K69" s="31">
        <f t="shared" si="10"/>
        <v>-0.19364299355814335</v>
      </c>
      <c r="L69" s="31">
        <f t="shared" si="11"/>
        <v>0.42322771566008094</v>
      </c>
      <c r="M69" s="31">
        <f t="shared" si="12"/>
        <v>-7.1893050197339992E-2</v>
      </c>
      <c r="N69" s="35">
        <v>0.3</v>
      </c>
      <c r="O69" s="31">
        <f t="shared" si="13"/>
        <v>3.9473684210526315E-4</v>
      </c>
    </row>
    <row r="70" spans="1:15" x14ac:dyDescent="0.25">
      <c r="A70" s="31">
        <v>53</v>
      </c>
      <c r="B70" s="31">
        <v>53</v>
      </c>
      <c r="C70" s="31">
        <v>60</v>
      </c>
      <c r="D70" s="35">
        <v>0.30616746152386171</v>
      </c>
      <c r="E70" s="36">
        <v>2.8455284552845527E-2</v>
      </c>
      <c r="F70" s="35">
        <v>574.95000000000005</v>
      </c>
      <c r="G70" s="31">
        <v>760</v>
      </c>
      <c r="H70" s="31">
        <f t="shared" si="7"/>
        <v>0.75651315789473694</v>
      </c>
      <c r="I70" s="31">
        <f t="shared" si="8"/>
        <v>-0.15300334722286116</v>
      </c>
      <c r="J70" s="31">
        <f t="shared" si="9"/>
        <v>0.4391978178352946</v>
      </c>
      <c r="K70" s="31">
        <f t="shared" si="10"/>
        <v>-0.2046498001847416</v>
      </c>
      <c r="L70" s="31">
        <f t="shared" si="11"/>
        <v>0.41892287191502708</v>
      </c>
      <c r="M70" s="31">
        <f t="shared" si="12"/>
        <v>-8.6663943803970966E-2</v>
      </c>
      <c r="N70" s="35">
        <v>0.2</v>
      </c>
      <c r="O70" s="31">
        <f t="shared" si="13"/>
        <v>2.631578947368421E-4</v>
      </c>
    </row>
    <row r="71" spans="1:15" x14ac:dyDescent="0.25">
      <c r="A71" s="31">
        <v>54</v>
      </c>
      <c r="B71" s="31">
        <v>54</v>
      </c>
      <c r="C71" s="31">
        <v>60</v>
      </c>
      <c r="D71" s="35">
        <v>0.31159516889712863</v>
      </c>
      <c r="E71" s="36">
        <v>2.4390243902439025E-2</v>
      </c>
      <c r="F71" s="35">
        <v>593</v>
      </c>
      <c r="G71" s="31">
        <v>760</v>
      </c>
      <c r="H71" s="31">
        <f t="shared" si="7"/>
        <v>0.78026315789473688</v>
      </c>
      <c r="I71" s="31">
        <f t="shared" si="8"/>
        <v>-0.12376811711013808</v>
      </c>
      <c r="J71" s="31">
        <f t="shared" si="9"/>
        <v>0.45074943826578601</v>
      </c>
      <c r="K71" s="31">
        <f t="shared" si="10"/>
        <v>-0.17243110682311824</v>
      </c>
      <c r="L71" s="31">
        <f t="shared" si="11"/>
        <v>0.43154930935261587</v>
      </c>
      <c r="M71" s="31">
        <f t="shared" si="12"/>
        <v>-7.9846129232074958E-2</v>
      </c>
      <c r="N71" s="35">
        <v>0.2</v>
      </c>
      <c r="O71" s="31">
        <f t="shared" si="13"/>
        <v>2.631578947368421E-4</v>
      </c>
    </row>
    <row r="72" spans="1:15" x14ac:dyDescent="0.25">
      <c r="A72" s="31">
        <v>55</v>
      </c>
      <c r="B72" s="31">
        <v>55</v>
      </c>
      <c r="C72" s="31">
        <v>60</v>
      </c>
      <c r="D72" s="35">
        <v>0.3147263266190069</v>
      </c>
      <c r="E72" s="36">
        <v>2.032520325203252E-2</v>
      </c>
      <c r="F72" s="35">
        <v>582.25</v>
      </c>
      <c r="G72" s="31">
        <v>760</v>
      </c>
      <c r="H72" s="31">
        <f t="shared" si="7"/>
        <v>0.76611842105263162</v>
      </c>
      <c r="I72" s="31">
        <f t="shared" si="8"/>
        <v>-0.12022775933735226</v>
      </c>
      <c r="J72" s="31">
        <f t="shared" si="9"/>
        <v>0.4521513642463918</v>
      </c>
      <c r="K72" s="31">
        <f t="shared" si="10"/>
        <v>-0.16509718613013946</v>
      </c>
      <c r="L72" s="31">
        <f t="shared" si="11"/>
        <v>0.43443374388162448</v>
      </c>
      <c r="M72" s="31">
        <f t="shared" si="12"/>
        <v>-8.8032254628385487E-2</v>
      </c>
      <c r="N72" s="35">
        <v>0.2</v>
      </c>
      <c r="O72" s="31">
        <f t="shared" si="13"/>
        <v>2.631578947368421E-4</v>
      </c>
    </row>
    <row r="73" spans="1:15" x14ac:dyDescent="0.25">
      <c r="A73" s="31">
        <v>56</v>
      </c>
      <c r="B73" s="31">
        <v>56</v>
      </c>
      <c r="C73" s="31">
        <v>60</v>
      </c>
      <c r="D73" s="35">
        <v>0.31466010653588083</v>
      </c>
      <c r="E73" s="36">
        <v>1.6260162601626018E-2</v>
      </c>
      <c r="F73" s="35">
        <v>580.9</v>
      </c>
      <c r="G73" s="31">
        <v>760</v>
      </c>
      <c r="H73" s="31">
        <f t="shared" si="7"/>
        <v>0.76434210526315782</v>
      </c>
      <c r="I73" s="31">
        <f t="shared" si="8"/>
        <v>-0.10858002756336392</v>
      </c>
      <c r="J73" s="31">
        <f t="shared" si="9"/>
        <v>0.45676780138757322</v>
      </c>
      <c r="K73" s="31">
        <f t="shared" si="10"/>
        <v>-0.14870401885482526</v>
      </c>
      <c r="L73" s="31">
        <f t="shared" si="11"/>
        <v>0.44089359495645364</v>
      </c>
      <c r="M73" s="31">
        <f t="shared" si="12"/>
        <v>-9.1766732027452003E-2</v>
      </c>
      <c r="N73" s="35">
        <v>0.15</v>
      </c>
      <c r="O73" s="31">
        <f t="shared" si="13"/>
        <v>1.9736842105263157E-4</v>
      </c>
    </row>
    <row r="74" spans="1:15" x14ac:dyDescent="0.25">
      <c r="A74" s="31">
        <v>57</v>
      </c>
      <c r="B74" s="31">
        <v>57</v>
      </c>
      <c r="C74" s="31">
        <v>60</v>
      </c>
      <c r="D74" s="35">
        <v>0.31466214744317239</v>
      </c>
      <c r="E74" s="36">
        <v>1.2195121951219513E-2</v>
      </c>
      <c r="F74" s="35">
        <v>566.5</v>
      </c>
      <c r="G74" s="31">
        <v>760</v>
      </c>
      <c r="H74" s="31">
        <f t="shared" si="7"/>
        <v>0.74539473684210522</v>
      </c>
      <c r="I74" s="31">
        <f t="shared" si="8"/>
        <v>-0.10291253042191996</v>
      </c>
      <c r="J74" s="31">
        <f t="shared" si="9"/>
        <v>0.45901619633435176</v>
      </c>
      <c r="K74" s="31">
        <f t="shared" si="10"/>
        <v>-0.13766115156205785</v>
      </c>
      <c r="L74" s="31">
        <f t="shared" si="11"/>
        <v>0.44525411178614954</v>
      </c>
      <c r="M74" s="31">
        <f t="shared" si="12"/>
        <v>-0.10310585491324131</v>
      </c>
      <c r="N74" s="35">
        <v>0.15</v>
      </c>
      <c r="O74" s="31">
        <f t="shared" si="13"/>
        <v>1.9736842105263157E-4</v>
      </c>
    </row>
    <row r="75" spans="1:15" x14ac:dyDescent="0.25">
      <c r="A75" s="31">
        <v>58</v>
      </c>
      <c r="B75" s="31">
        <v>58</v>
      </c>
      <c r="C75" s="31">
        <v>60</v>
      </c>
      <c r="D75" s="35">
        <v>0.30910723273585339</v>
      </c>
      <c r="E75" s="36">
        <v>8.130081300813009E-3</v>
      </c>
      <c r="F75" s="35">
        <v>581.54999999999995</v>
      </c>
      <c r="G75" s="31">
        <v>760</v>
      </c>
      <c r="H75" s="31">
        <f t="shared" si="7"/>
        <v>0.76519736842105257</v>
      </c>
      <c r="I75" s="31">
        <f t="shared" si="8"/>
        <v>-7.7952220237054656E-2</v>
      </c>
      <c r="J75" s="31">
        <f t="shared" si="9"/>
        <v>0.46893303000339104</v>
      </c>
      <c r="K75" s="31">
        <f t="shared" si="10"/>
        <v>-0.10582348079845444</v>
      </c>
      <c r="L75" s="31">
        <f t="shared" si="11"/>
        <v>0.45786120320537915</v>
      </c>
      <c r="M75" s="31">
        <f t="shared" si="12"/>
        <v>-9.9034882681073855E-2</v>
      </c>
      <c r="N75" s="35">
        <v>0.05</v>
      </c>
      <c r="O75" s="31">
        <f t="shared" si="13"/>
        <v>6.5789473684210525E-5</v>
      </c>
    </row>
    <row r="76" spans="1:15" x14ac:dyDescent="0.25">
      <c r="A76" s="31">
        <v>59</v>
      </c>
      <c r="B76" s="31">
        <v>59</v>
      </c>
      <c r="C76" s="31">
        <v>60</v>
      </c>
      <c r="D76" s="35">
        <v>0.31005298975119783</v>
      </c>
      <c r="E76" s="36">
        <v>4.0650406504065045E-3</v>
      </c>
      <c r="F76" s="35">
        <v>590</v>
      </c>
      <c r="G76" s="31">
        <v>760</v>
      </c>
      <c r="H76" s="31">
        <f t="shared" si="7"/>
        <v>0.77631578947368418</v>
      </c>
      <c r="I76" s="31">
        <f t="shared" si="8"/>
        <v>-5.2025697325343456E-2</v>
      </c>
      <c r="J76" s="31">
        <f t="shared" si="9"/>
        <v>0.47925410881598834</v>
      </c>
      <c r="K76" s="31">
        <f t="shared" si="10"/>
        <v>-7.1793953933446425E-2</v>
      </c>
      <c r="L76" s="31">
        <f t="shared" si="11"/>
        <v>0.4713829422338347</v>
      </c>
      <c r="M76" s="31">
        <f t="shared" si="12"/>
        <v>-9.9330410389843748E-2</v>
      </c>
      <c r="N76" s="35">
        <v>0.05</v>
      </c>
      <c r="O76" s="31">
        <f t="shared" si="13"/>
        <v>6.5789473684210525E-5</v>
      </c>
    </row>
    <row r="77" spans="1:15" x14ac:dyDescent="0.25">
      <c r="A77" s="31">
        <f>$A$76+B77</f>
        <v>60</v>
      </c>
      <c r="B77" s="31">
        <v>1</v>
      </c>
      <c r="C77" s="31">
        <v>19</v>
      </c>
      <c r="D77" s="35">
        <v>0.31218550643449738</v>
      </c>
      <c r="E77" s="36">
        <v>7.3170731707317069E-2</v>
      </c>
      <c r="F77" s="35">
        <v>578.79999999999995</v>
      </c>
      <c r="G77" s="31">
        <v>600</v>
      </c>
      <c r="H77" s="31">
        <f t="shared" si="7"/>
        <v>0.96466666666666656</v>
      </c>
      <c r="I77" s="31">
        <f t="shared" si="8"/>
        <v>-2.8079901096163568E-2</v>
      </c>
      <c r="J77" s="31">
        <f t="shared" si="9"/>
        <v>0.48879921217703132</v>
      </c>
      <c r="K77" s="31">
        <f t="shared" si="10"/>
        <v>-0.11252635855674174</v>
      </c>
      <c r="L77" s="31">
        <f t="shared" si="11"/>
        <v>0.45520303567806819</v>
      </c>
      <c r="M77" s="31">
        <f t="shared" si="12"/>
        <v>1.6325271002041286E-2</v>
      </c>
      <c r="N77" s="35">
        <v>12.75</v>
      </c>
      <c r="O77" s="31">
        <f t="shared" si="13"/>
        <v>2.1250000000000002E-2</v>
      </c>
    </row>
    <row r="78" spans="1:15" x14ac:dyDescent="0.25">
      <c r="A78" s="31">
        <f t="shared" ref="A78:A141" si="14">$A$76+B78</f>
        <v>60</v>
      </c>
      <c r="B78" s="31">
        <v>1</v>
      </c>
      <c r="C78" s="31">
        <v>43</v>
      </c>
      <c r="D78" s="35">
        <v>0.31218550643449738</v>
      </c>
      <c r="E78" s="36">
        <v>0.17073170731707318</v>
      </c>
      <c r="F78" s="35">
        <v>578.79999999999995</v>
      </c>
      <c r="G78" s="31">
        <v>600</v>
      </c>
      <c r="H78" s="31">
        <f t="shared" si="7"/>
        <v>0.96466666666666656</v>
      </c>
      <c r="I78" s="31">
        <f t="shared" si="8"/>
        <v>-3.6600362573283148E-2</v>
      </c>
      <c r="J78" s="31">
        <f t="shared" si="9"/>
        <v>0.48540182721686653</v>
      </c>
      <c r="K78" s="31">
        <f t="shared" si="10"/>
        <v>-0.16559445706793907</v>
      </c>
      <c r="L78" s="31">
        <f t="shared" si="11"/>
        <v>0.4342380548432479</v>
      </c>
      <c r="M78" s="31">
        <f t="shared" si="12"/>
        <v>3.4012907811955984E-2</v>
      </c>
      <c r="N78" s="35">
        <v>25.45</v>
      </c>
      <c r="O78" s="31">
        <f t="shared" si="13"/>
        <v>4.2416666666666665E-2</v>
      </c>
    </row>
    <row r="79" spans="1:15" x14ac:dyDescent="0.25">
      <c r="A79" s="31">
        <f t="shared" si="14"/>
        <v>61</v>
      </c>
      <c r="B79" s="31">
        <v>2</v>
      </c>
      <c r="C79" s="31">
        <v>19</v>
      </c>
      <c r="D79" s="35">
        <v>0.31284220660059103</v>
      </c>
      <c r="E79" s="36">
        <v>6.910569105691057E-2</v>
      </c>
      <c r="F79" s="35">
        <v>579.70000000000005</v>
      </c>
      <c r="G79" s="31">
        <v>600</v>
      </c>
      <c r="H79" s="31">
        <f t="shared" si="7"/>
        <v>0.96616666666666673</v>
      </c>
      <c r="I79" s="31">
        <f t="shared" si="8"/>
        <v>-2.6080417560623886E-2</v>
      </c>
      <c r="J79" s="31">
        <f t="shared" si="9"/>
        <v>0.48959659813640755</v>
      </c>
      <c r="K79" s="31">
        <f t="shared" si="10"/>
        <v>-0.10832025583675609</v>
      </c>
      <c r="L79" s="31">
        <f t="shared" si="11"/>
        <v>0.45687082765900838</v>
      </c>
      <c r="M79" s="31">
        <f t="shared" si="12"/>
        <v>1.6161085573784095E-2</v>
      </c>
      <c r="N79" s="35">
        <v>12.6</v>
      </c>
      <c r="O79" s="31">
        <f t="shared" si="13"/>
        <v>2.0999999999999998E-2</v>
      </c>
    </row>
    <row r="80" spans="1:15" x14ac:dyDescent="0.25">
      <c r="A80" s="31">
        <f t="shared" si="14"/>
        <v>61</v>
      </c>
      <c r="B80" s="31">
        <v>2</v>
      </c>
      <c r="C80" s="31">
        <v>43</v>
      </c>
      <c r="D80" s="35">
        <v>0.31284220660059103</v>
      </c>
      <c r="E80" s="36">
        <v>0.16666666666666666</v>
      </c>
      <c r="F80" s="35">
        <v>579.70000000000005</v>
      </c>
      <c r="G80" s="31">
        <v>600</v>
      </c>
      <c r="H80" s="31">
        <f t="shared" si="7"/>
        <v>0.96616666666666673</v>
      </c>
      <c r="I80" s="31">
        <f t="shared" si="8"/>
        <v>-3.4272404540265221E-2</v>
      </c>
      <c r="J80" s="31">
        <f t="shared" si="9"/>
        <v>0.48632996496222164</v>
      </c>
      <c r="K80" s="31">
        <f t="shared" si="10"/>
        <v>-0.16198970056989917</v>
      </c>
      <c r="L80" s="31">
        <f t="shared" si="11"/>
        <v>0.43565698225191501</v>
      </c>
      <c r="M80" s="31">
        <f t="shared" si="12"/>
        <v>3.4218818895751513E-2</v>
      </c>
      <c r="N80" s="35">
        <v>25.4</v>
      </c>
      <c r="O80" s="31">
        <f t="shared" si="13"/>
        <v>4.2333333333333334E-2</v>
      </c>
    </row>
    <row r="81" spans="1:15" x14ac:dyDescent="0.25">
      <c r="A81" s="31">
        <f t="shared" si="14"/>
        <v>62</v>
      </c>
      <c r="B81" s="31">
        <v>3</v>
      </c>
      <c r="C81" s="31">
        <v>19</v>
      </c>
      <c r="D81" s="35">
        <v>0.31277221860837434</v>
      </c>
      <c r="E81" s="36">
        <v>6.5040650406504072E-2</v>
      </c>
      <c r="F81" s="35">
        <v>560.54999999999995</v>
      </c>
      <c r="G81" s="31">
        <v>600</v>
      </c>
      <c r="H81" s="31">
        <f t="shared" si="7"/>
        <v>0.93424999999999991</v>
      </c>
      <c r="I81" s="31">
        <f t="shared" si="8"/>
        <v>-5.2861485841040619E-2</v>
      </c>
      <c r="J81" s="31">
        <f t="shared" si="9"/>
        <v>0.47892113565734795</v>
      </c>
      <c r="K81" s="31">
        <f t="shared" si="10"/>
        <v>-0.1326279990721827</v>
      </c>
      <c r="L81" s="31">
        <f t="shared" si="11"/>
        <v>0.44724379398671016</v>
      </c>
      <c r="M81" s="31">
        <f t="shared" si="12"/>
        <v>1.8827700116713642E-4</v>
      </c>
      <c r="N81" s="35">
        <v>7.75</v>
      </c>
      <c r="O81" s="31">
        <f t="shared" si="13"/>
        <v>1.2916666666666667E-2</v>
      </c>
    </row>
    <row r="82" spans="1:15" x14ac:dyDescent="0.25">
      <c r="A82" s="31">
        <f t="shared" si="14"/>
        <v>62</v>
      </c>
      <c r="B82" s="31">
        <v>3</v>
      </c>
      <c r="C82" s="31">
        <v>43</v>
      </c>
      <c r="D82" s="35">
        <v>0.31277221860837434</v>
      </c>
      <c r="E82" s="36">
        <v>0.16260162601626016</v>
      </c>
      <c r="F82" s="35">
        <v>560.54999999999995</v>
      </c>
      <c r="G82" s="31">
        <v>600</v>
      </c>
      <c r="H82" s="31">
        <f t="shared" si="7"/>
        <v>0.93424999999999991</v>
      </c>
      <c r="I82" s="31">
        <f t="shared" si="8"/>
        <v>-7.7429058542132806E-2</v>
      </c>
      <c r="J82" s="31">
        <f t="shared" si="9"/>
        <v>0.46914111239653045</v>
      </c>
      <c r="K82" s="31">
        <f t="shared" si="10"/>
        <v>-0.20355098995231583</v>
      </c>
      <c r="L82" s="31">
        <f t="shared" si="11"/>
        <v>0.41935219777008093</v>
      </c>
      <c r="M82" s="31">
        <f t="shared" si="12"/>
        <v>1.8942886486377597E-2</v>
      </c>
      <c r="N82" s="35">
        <v>25.4</v>
      </c>
      <c r="O82" s="31">
        <f t="shared" si="13"/>
        <v>4.2333333333333334E-2</v>
      </c>
    </row>
    <row r="83" spans="1:15" x14ac:dyDescent="0.25">
      <c r="A83" s="31">
        <f t="shared" si="14"/>
        <v>63</v>
      </c>
      <c r="B83" s="31">
        <v>4</v>
      </c>
      <c r="C83" s="31">
        <v>19</v>
      </c>
      <c r="D83" s="35">
        <v>0.31550450867035607</v>
      </c>
      <c r="E83" s="36">
        <v>6.097560975609756E-2</v>
      </c>
      <c r="F83" s="35">
        <v>580.45000000000005</v>
      </c>
      <c r="G83" s="31">
        <v>600</v>
      </c>
      <c r="H83" s="31">
        <f t="shared" si="7"/>
        <v>0.9674166666666667</v>
      </c>
      <c r="I83" s="31">
        <f t="shared" si="8"/>
        <v>-2.3551097316754525E-2</v>
      </c>
      <c r="J83" s="31">
        <f t="shared" si="9"/>
        <v>0.49060534000310541</v>
      </c>
      <c r="K83" s="31">
        <f t="shared" si="10"/>
        <v>-0.10145938258927897</v>
      </c>
      <c r="L83" s="31">
        <f t="shared" si="11"/>
        <v>0.45959289956139626</v>
      </c>
      <c r="M83" s="31">
        <f t="shared" si="12"/>
        <v>1.5026883113274658E-2</v>
      </c>
      <c r="N83" s="35">
        <v>11.75</v>
      </c>
      <c r="O83" s="31">
        <f t="shared" si="13"/>
        <v>1.9583333333333335E-2</v>
      </c>
    </row>
    <row r="84" spans="1:15" x14ac:dyDescent="0.25">
      <c r="A84" s="31">
        <f t="shared" si="14"/>
        <v>63</v>
      </c>
      <c r="B84" s="31">
        <v>4</v>
      </c>
      <c r="C84" s="31">
        <v>43</v>
      </c>
      <c r="D84" s="35">
        <v>0.31550450867035607</v>
      </c>
      <c r="E84" s="36">
        <v>0.15853658536585366</v>
      </c>
      <c r="F84" s="35">
        <v>580.45000000000005</v>
      </c>
      <c r="G84" s="31">
        <v>600</v>
      </c>
      <c r="H84" s="31">
        <f t="shared" si="7"/>
        <v>0.9674166666666667</v>
      </c>
      <c r="I84" s="31">
        <f t="shared" si="8"/>
        <v>-3.1847035788050267E-2</v>
      </c>
      <c r="J84" s="31">
        <f t="shared" si="9"/>
        <v>0.48729701825364913</v>
      </c>
      <c r="K84" s="31">
        <f t="shared" si="10"/>
        <v>-0.15747037110706305</v>
      </c>
      <c r="L84" s="31">
        <f t="shared" si="11"/>
        <v>0.43743707849008273</v>
      </c>
      <c r="M84" s="31">
        <f t="shared" si="12"/>
        <v>3.398217858546837E-2</v>
      </c>
      <c r="N84" s="35">
        <v>26.95</v>
      </c>
      <c r="O84" s="31">
        <f t="shared" si="13"/>
        <v>4.4916666666666667E-2</v>
      </c>
    </row>
    <row r="85" spans="1:15" x14ac:dyDescent="0.25">
      <c r="A85" s="31">
        <f t="shared" si="14"/>
        <v>64</v>
      </c>
      <c r="B85" s="31">
        <v>5</v>
      </c>
      <c r="C85" s="31">
        <v>19</v>
      </c>
      <c r="D85" s="35">
        <v>0.3195591488615836</v>
      </c>
      <c r="E85" s="36">
        <v>5.6910569105691054E-2</v>
      </c>
      <c r="F85" s="35">
        <v>587.20000000000005</v>
      </c>
      <c r="G85" s="31">
        <v>600</v>
      </c>
      <c r="H85" s="31">
        <f t="shared" si="7"/>
        <v>0.9786666666666668</v>
      </c>
      <c r="I85" s="31">
        <f t="shared" si="8"/>
        <v>-1.3928974284641044E-2</v>
      </c>
      <c r="J85" s="31">
        <f t="shared" si="9"/>
        <v>0.49444332291682419</v>
      </c>
      <c r="K85" s="31">
        <f t="shared" si="10"/>
        <v>-9.0162800896600268E-2</v>
      </c>
      <c r="L85" s="31">
        <f t="shared" si="11"/>
        <v>0.46407892223617397</v>
      </c>
      <c r="M85" s="31">
        <f t="shared" si="12"/>
        <v>1.9816276458424709E-2</v>
      </c>
      <c r="N85" s="35">
        <v>13.45</v>
      </c>
      <c r="O85" s="31">
        <f t="shared" si="13"/>
        <v>2.2416666666666665E-2</v>
      </c>
    </row>
    <row r="86" spans="1:15" x14ac:dyDescent="0.25">
      <c r="A86" s="31">
        <f t="shared" si="14"/>
        <v>64</v>
      </c>
      <c r="B86" s="31">
        <v>5</v>
      </c>
      <c r="C86" s="31">
        <v>43</v>
      </c>
      <c r="D86" s="35">
        <v>0.3195591488615836</v>
      </c>
      <c r="E86" s="36">
        <v>0.15447154471544716</v>
      </c>
      <c r="F86" s="35">
        <v>587.20000000000005</v>
      </c>
      <c r="G86" s="31">
        <v>600</v>
      </c>
      <c r="H86" s="31">
        <f t="shared" si="7"/>
        <v>0.9786666666666668</v>
      </c>
      <c r="I86" s="31">
        <f t="shared" si="8"/>
        <v>-1.6821479881662334E-2</v>
      </c>
      <c r="J86" s="31">
        <f t="shared" si="9"/>
        <v>0.49328951692660111</v>
      </c>
      <c r="K86" s="31">
        <f t="shared" si="10"/>
        <v>-0.14241739091504804</v>
      </c>
      <c r="L86" s="31">
        <f t="shared" si="11"/>
        <v>0.44337516321813975</v>
      </c>
      <c r="M86" s="31">
        <f t="shared" si="12"/>
        <v>3.939084401402726E-2</v>
      </c>
      <c r="N86" s="35">
        <v>28.1</v>
      </c>
      <c r="O86" s="31">
        <f t="shared" si="13"/>
        <v>4.6833333333333338E-2</v>
      </c>
    </row>
    <row r="87" spans="1:15" x14ac:dyDescent="0.25">
      <c r="A87" s="31">
        <f t="shared" si="14"/>
        <v>65</v>
      </c>
      <c r="B87" s="31">
        <v>6</v>
      </c>
      <c r="C87" s="31">
        <v>19</v>
      </c>
      <c r="D87" s="35">
        <v>0.31999767279625185</v>
      </c>
      <c r="E87" s="36">
        <v>5.2845528455284556E-2</v>
      </c>
      <c r="F87" s="35">
        <v>586.15</v>
      </c>
      <c r="G87" s="31">
        <v>600</v>
      </c>
      <c r="H87" s="31">
        <f t="shared" si="7"/>
        <v>0.97691666666666666</v>
      </c>
      <c r="I87" s="31">
        <f t="shared" si="8"/>
        <v>-1.4833411922801167E-2</v>
      </c>
      <c r="J87" s="31">
        <f t="shared" si="9"/>
        <v>0.49408254182534111</v>
      </c>
      <c r="K87" s="31">
        <f t="shared" si="10"/>
        <v>-8.8394973933322213E-2</v>
      </c>
      <c r="L87" s="31">
        <f t="shared" si="11"/>
        <v>0.46478137794037788</v>
      </c>
      <c r="M87" s="31">
        <f t="shared" si="12"/>
        <v>1.7896091877828257E-2</v>
      </c>
      <c r="N87" s="35">
        <v>12.55</v>
      </c>
      <c r="O87" s="31">
        <f t="shared" si="13"/>
        <v>2.0916666666666667E-2</v>
      </c>
    </row>
    <row r="88" spans="1:15" x14ac:dyDescent="0.25">
      <c r="A88" s="31">
        <f t="shared" si="14"/>
        <v>65</v>
      </c>
      <c r="B88" s="31">
        <v>6</v>
      </c>
      <c r="C88" s="31">
        <v>43</v>
      </c>
      <c r="D88" s="35">
        <v>0.31999767279625185</v>
      </c>
      <c r="E88" s="36">
        <v>0.15040650406504066</v>
      </c>
      <c r="F88" s="35">
        <v>586.15</v>
      </c>
      <c r="G88" s="31">
        <v>600</v>
      </c>
      <c r="H88" s="31">
        <f t="shared" si="7"/>
        <v>0.97691666666666666</v>
      </c>
      <c r="I88" s="31">
        <f t="shared" si="8"/>
        <v>-1.8971003670523665E-2</v>
      </c>
      <c r="J88" s="31">
        <f t="shared" si="9"/>
        <v>0.4924321184823735</v>
      </c>
      <c r="K88" s="31">
        <f t="shared" si="10"/>
        <v>-0.14307338882110626</v>
      </c>
      <c r="L88" s="31">
        <f t="shared" si="11"/>
        <v>0.44311611067172801</v>
      </c>
      <c r="M88" s="31">
        <f t="shared" si="12"/>
        <v>3.7949033075677374E-2</v>
      </c>
      <c r="N88" s="35">
        <v>28.1</v>
      </c>
      <c r="O88" s="31">
        <f t="shared" si="13"/>
        <v>4.6833333333333338E-2</v>
      </c>
    </row>
    <row r="89" spans="1:15" x14ac:dyDescent="0.25">
      <c r="A89" s="31">
        <f t="shared" si="14"/>
        <v>66</v>
      </c>
      <c r="B89" s="31">
        <v>7</v>
      </c>
      <c r="C89" s="31">
        <v>19</v>
      </c>
      <c r="D89" s="35">
        <v>0.31331844407330767</v>
      </c>
      <c r="E89" s="36">
        <v>4.878048780487805E-2</v>
      </c>
      <c r="F89" s="35">
        <v>601.9</v>
      </c>
      <c r="G89" s="31">
        <v>600</v>
      </c>
      <c r="H89" s="31">
        <f t="shared" si="7"/>
        <v>1.0031666666666665</v>
      </c>
      <c r="I89" s="31">
        <f t="shared" si="8"/>
        <v>3.9165220286252128E-3</v>
      </c>
      <c r="J89" s="31">
        <f t="shared" si="9"/>
        <v>0.50156246223486878</v>
      </c>
      <c r="K89" s="31">
        <f t="shared" si="10"/>
        <v>-6.5283945824198428E-2</v>
      </c>
      <c r="L89" s="31">
        <f t="shared" si="11"/>
        <v>0.47397396222535415</v>
      </c>
      <c r="M89" s="31">
        <f t="shared" si="12"/>
        <v>2.9176781139924945E-2</v>
      </c>
      <c r="N89" s="35">
        <v>18.55</v>
      </c>
      <c r="O89" s="31">
        <f t="shared" si="13"/>
        <v>3.0916666666666669E-2</v>
      </c>
    </row>
    <row r="90" spans="1:15" x14ac:dyDescent="0.25">
      <c r="A90" s="31">
        <f t="shared" si="14"/>
        <v>66</v>
      </c>
      <c r="B90" s="31">
        <v>7</v>
      </c>
      <c r="C90" s="31">
        <v>43</v>
      </c>
      <c r="D90" s="35">
        <v>0.31331844407330767</v>
      </c>
      <c r="E90" s="36">
        <v>0.14634146341463414</v>
      </c>
      <c r="F90" s="35">
        <v>601.9</v>
      </c>
      <c r="G90" s="31">
        <v>600</v>
      </c>
      <c r="H90" s="31">
        <f t="shared" si="7"/>
        <v>1.0031666666666665</v>
      </c>
      <c r="I90" s="31">
        <f t="shared" si="8"/>
        <v>1.2630382275645367E-2</v>
      </c>
      <c r="J90" s="31">
        <f t="shared" si="9"/>
        <v>0.50503865954036398</v>
      </c>
      <c r="K90" s="31">
        <f t="shared" si="10"/>
        <v>-0.10722834395298196</v>
      </c>
      <c r="L90" s="31">
        <f t="shared" si="11"/>
        <v>0.45730391491745853</v>
      </c>
      <c r="M90" s="31">
        <f t="shared" si="12"/>
        <v>4.9334033711449898E-2</v>
      </c>
      <c r="N90" s="35">
        <v>33.5</v>
      </c>
      <c r="O90" s="31">
        <f t="shared" si="13"/>
        <v>5.5833333333333332E-2</v>
      </c>
    </row>
    <row r="91" spans="1:15" x14ac:dyDescent="0.25">
      <c r="A91" s="31">
        <f t="shared" si="14"/>
        <v>67</v>
      </c>
      <c r="B91" s="31">
        <v>8</v>
      </c>
      <c r="C91" s="31">
        <v>19</v>
      </c>
      <c r="D91" s="35">
        <v>0.31546088989833143</v>
      </c>
      <c r="E91" s="36">
        <v>4.4715447154471545E-2</v>
      </c>
      <c r="F91" s="35">
        <v>608.04999999999995</v>
      </c>
      <c r="G91" s="31">
        <v>600</v>
      </c>
      <c r="H91" s="31">
        <f t="shared" si="7"/>
        <v>1.0134166666666666</v>
      </c>
      <c r="I91" s="31">
        <f t="shared" si="8"/>
        <v>1.0425112136769697E-2</v>
      </c>
      <c r="J91" s="31">
        <f t="shared" si="9"/>
        <v>0.50415894267477823</v>
      </c>
      <c r="K91" s="31">
        <f t="shared" si="10"/>
        <v>-5.6282333834484527E-2</v>
      </c>
      <c r="L91" s="31">
        <f t="shared" si="11"/>
        <v>0.47755844604128739</v>
      </c>
      <c r="M91" s="31">
        <f t="shared" si="12"/>
        <v>3.3364629114377431E-2</v>
      </c>
      <c r="N91" s="35">
        <v>20.65</v>
      </c>
      <c r="O91" s="31">
        <f t="shared" si="13"/>
        <v>3.4416666666666665E-2</v>
      </c>
    </row>
    <row r="92" spans="1:15" x14ac:dyDescent="0.25">
      <c r="A92" s="31">
        <f t="shared" si="14"/>
        <v>67</v>
      </c>
      <c r="B92" s="31">
        <v>8</v>
      </c>
      <c r="C92" s="31">
        <v>43</v>
      </c>
      <c r="D92" s="35">
        <v>0.31546088989833143</v>
      </c>
      <c r="E92" s="36">
        <v>0.14227642276422764</v>
      </c>
      <c r="F92" s="35">
        <v>608.04999999999995</v>
      </c>
      <c r="G92" s="31">
        <v>600</v>
      </c>
      <c r="H92" s="31">
        <f t="shared" si="7"/>
        <v>1.0134166666666666</v>
      </c>
      <c r="I92" s="31">
        <f t="shared" si="8"/>
        <v>2.4400362591795354E-2</v>
      </c>
      <c r="J92" s="31">
        <f t="shared" si="9"/>
        <v>0.50973337044680056</v>
      </c>
      <c r="K92" s="31">
        <f t="shared" si="10"/>
        <v>-9.4590056113498661E-2</v>
      </c>
      <c r="L92" s="31">
        <f t="shared" si="11"/>
        <v>0.46232022424599989</v>
      </c>
      <c r="M92" s="31">
        <f t="shared" si="12"/>
        <v>5.4252068920961849E-2</v>
      </c>
      <c r="N92" s="35">
        <v>36.299999999999997</v>
      </c>
      <c r="O92" s="31">
        <f t="shared" si="13"/>
        <v>6.0499999999999998E-2</v>
      </c>
    </row>
    <row r="93" spans="1:15" x14ac:dyDescent="0.25">
      <c r="A93" s="31">
        <f t="shared" si="14"/>
        <v>68</v>
      </c>
      <c r="B93" s="31">
        <v>9</v>
      </c>
      <c r="C93" s="31">
        <v>19</v>
      </c>
      <c r="D93" s="35">
        <v>0.31564972215829268</v>
      </c>
      <c r="E93" s="36">
        <v>4.065040650406504E-2</v>
      </c>
      <c r="F93" s="35">
        <v>598.4</v>
      </c>
      <c r="G93" s="31">
        <v>600</v>
      </c>
      <c r="H93" s="31">
        <f t="shared" si="7"/>
        <v>0.99733333333333329</v>
      </c>
      <c r="I93" s="31">
        <f t="shared" si="8"/>
        <v>-4.1207443011612003E-4</v>
      </c>
      <c r="J93" s="31">
        <f t="shared" si="9"/>
        <v>0.49983560609180683</v>
      </c>
      <c r="K93" s="31">
        <f t="shared" si="10"/>
        <v>-6.4053200846043934E-2</v>
      </c>
      <c r="L93" s="31">
        <f t="shared" si="11"/>
        <v>0.4744639327963327</v>
      </c>
      <c r="M93" s="31">
        <f t="shared" si="12"/>
        <v>2.4038778345895961E-2</v>
      </c>
      <c r="N93" s="35">
        <v>14.15</v>
      </c>
      <c r="O93" s="31">
        <f t="shared" si="13"/>
        <v>2.3583333333333335E-2</v>
      </c>
    </row>
    <row r="94" spans="1:15" x14ac:dyDescent="0.25">
      <c r="A94" s="31">
        <f t="shared" si="14"/>
        <v>68</v>
      </c>
      <c r="B94" s="31">
        <v>9</v>
      </c>
      <c r="C94" s="31">
        <v>43</v>
      </c>
      <c r="D94" s="35">
        <v>0.31564972215829268</v>
      </c>
      <c r="E94" s="36">
        <v>0.13821138211382114</v>
      </c>
      <c r="F94" s="35">
        <v>598.4</v>
      </c>
      <c r="G94" s="31">
        <v>600</v>
      </c>
      <c r="H94" s="31">
        <f t="shared" si="7"/>
        <v>0.99733333333333329</v>
      </c>
      <c r="I94" s="31">
        <f t="shared" si="8"/>
        <v>4.9644863851353626E-3</v>
      </c>
      <c r="J94" s="31">
        <f t="shared" si="9"/>
        <v>0.50198053538408394</v>
      </c>
      <c r="K94" s="31">
        <f t="shared" si="10"/>
        <v>-0.11238395247563328</v>
      </c>
      <c r="L94" s="31">
        <f t="shared" si="11"/>
        <v>0.45525948939242222</v>
      </c>
      <c r="M94" s="31">
        <f t="shared" si="12"/>
        <v>4.5382431230637454E-2</v>
      </c>
      <c r="N94" s="35">
        <v>30.05</v>
      </c>
      <c r="O94" s="31">
        <f t="shared" si="13"/>
        <v>5.0083333333333334E-2</v>
      </c>
    </row>
    <row r="95" spans="1:15" x14ac:dyDescent="0.25">
      <c r="A95" s="31">
        <f t="shared" si="14"/>
        <v>69</v>
      </c>
      <c r="B95" s="31">
        <v>10</v>
      </c>
      <c r="C95" s="31">
        <v>19</v>
      </c>
      <c r="D95" s="35">
        <v>0.31594840500318394</v>
      </c>
      <c r="E95" s="36">
        <v>3.6585365853658534E-2</v>
      </c>
      <c r="F95" s="35">
        <v>594.04999999999995</v>
      </c>
      <c r="G95" s="31">
        <v>600</v>
      </c>
      <c r="H95" s="31">
        <f t="shared" si="7"/>
        <v>0.9900833333333332</v>
      </c>
      <c r="I95" s="31">
        <f t="shared" si="8"/>
        <v>-4.927977241931886E-3</v>
      </c>
      <c r="J95" s="31">
        <f t="shared" si="9"/>
        <v>0.49803402947859304</v>
      </c>
      <c r="K95" s="31">
        <f t="shared" si="10"/>
        <v>-6.5360380909792209E-2</v>
      </c>
      <c r="L95" s="31">
        <f t="shared" si="11"/>
        <v>0.47394353402564904</v>
      </c>
      <c r="M95" s="31">
        <f t="shared" si="12"/>
        <v>1.9151657993947913E-2</v>
      </c>
      <c r="N95" s="35">
        <v>12.8</v>
      </c>
      <c r="O95" s="31">
        <f t="shared" si="13"/>
        <v>2.1333333333333336E-2</v>
      </c>
    </row>
    <row r="96" spans="1:15" x14ac:dyDescent="0.25">
      <c r="A96" s="31">
        <f t="shared" si="14"/>
        <v>69</v>
      </c>
      <c r="B96" s="31">
        <v>10</v>
      </c>
      <c r="C96" s="31">
        <v>43</v>
      </c>
      <c r="D96" s="35">
        <v>0.31594840500318394</v>
      </c>
      <c r="E96" s="36">
        <v>0.13414634146341464</v>
      </c>
      <c r="F96" s="35">
        <v>594.04999999999995</v>
      </c>
      <c r="G96" s="31">
        <v>600</v>
      </c>
      <c r="H96" s="31">
        <f t="shared" si="7"/>
        <v>0.9900833333333332</v>
      </c>
      <c r="I96" s="31">
        <f t="shared" si="8"/>
        <v>-3.7915168777630215E-3</v>
      </c>
      <c r="J96" s="31">
        <f t="shared" si="9"/>
        <v>0.49848740723467705</v>
      </c>
      <c r="K96" s="31">
        <f t="shared" si="10"/>
        <v>-0.11951075979472908</v>
      </c>
      <c r="L96" s="31">
        <f t="shared" si="11"/>
        <v>0.45243535802416845</v>
      </c>
      <c r="M96" s="31">
        <f t="shared" si="12"/>
        <v>4.1108715755431291E-2</v>
      </c>
      <c r="N96" s="35">
        <v>27.5</v>
      </c>
      <c r="O96" s="31">
        <f t="shared" si="13"/>
        <v>4.583333333333333E-2</v>
      </c>
    </row>
    <row r="97" spans="1:15" x14ac:dyDescent="0.25">
      <c r="A97" s="31">
        <f t="shared" si="14"/>
        <v>70</v>
      </c>
      <c r="B97" s="31">
        <v>11</v>
      </c>
      <c r="C97" s="31">
        <v>19</v>
      </c>
      <c r="D97" s="35">
        <v>0.31539018038421934</v>
      </c>
      <c r="E97" s="36">
        <v>3.2520325203252036E-2</v>
      </c>
      <c r="F97" s="35">
        <v>591.6</v>
      </c>
      <c r="G97" s="31">
        <v>600</v>
      </c>
      <c r="H97" s="31">
        <f t="shared" si="7"/>
        <v>0.98599999999999999</v>
      </c>
      <c r="I97" s="31">
        <f t="shared" si="8"/>
        <v>-7.1366830880306587E-3</v>
      </c>
      <c r="J97" s="31">
        <f t="shared" si="9"/>
        <v>0.49715289954258246</v>
      </c>
      <c r="K97" s="31">
        <f t="shared" si="10"/>
        <v>-6.4012232832977592E-2</v>
      </c>
      <c r="L97" s="31">
        <f t="shared" si="11"/>
        <v>0.47448024319672821</v>
      </c>
      <c r="M97" s="31">
        <f t="shared" si="12"/>
        <v>1.5712515752258072E-2</v>
      </c>
      <c r="N97" s="35">
        <v>10.5</v>
      </c>
      <c r="O97" s="31">
        <f t="shared" si="13"/>
        <v>1.7500000000000002E-2</v>
      </c>
    </row>
    <row r="98" spans="1:15" x14ac:dyDescent="0.25">
      <c r="A98" s="31">
        <f t="shared" si="14"/>
        <v>70</v>
      </c>
      <c r="B98" s="31">
        <v>11</v>
      </c>
      <c r="C98" s="31">
        <v>43</v>
      </c>
      <c r="D98" s="35">
        <v>0.31539018038421934</v>
      </c>
      <c r="E98" s="36">
        <v>0.13008130081300814</v>
      </c>
      <c r="F98" s="35">
        <v>591.6</v>
      </c>
      <c r="G98" s="31">
        <v>600</v>
      </c>
      <c r="H98" s="31">
        <f t="shared" si="7"/>
        <v>0.98599999999999999</v>
      </c>
      <c r="I98" s="31">
        <f t="shared" si="8"/>
        <v>-8.7245320546030809E-3</v>
      </c>
      <c r="J98" s="31">
        <f t="shared" si="9"/>
        <v>0.49651945944174147</v>
      </c>
      <c r="K98" s="31">
        <f t="shared" si="10"/>
        <v>-0.12247563154449694</v>
      </c>
      <c r="L98" s="31">
        <f t="shared" si="11"/>
        <v>0.45126117194852527</v>
      </c>
      <c r="M98" s="31">
        <f t="shared" si="12"/>
        <v>3.8307015061031791E-2</v>
      </c>
      <c r="N98" s="35">
        <v>26.65</v>
      </c>
      <c r="O98" s="31">
        <f t="shared" si="13"/>
        <v>4.4416666666666667E-2</v>
      </c>
    </row>
    <row r="99" spans="1:15" x14ac:dyDescent="0.25">
      <c r="A99" s="31">
        <f t="shared" si="14"/>
        <v>71</v>
      </c>
      <c r="B99" s="31">
        <v>12</v>
      </c>
      <c r="C99" s="31">
        <v>19</v>
      </c>
      <c r="D99" s="35">
        <v>0.31279380344142205</v>
      </c>
      <c r="E99" s="36">
        <v>2.8455284552845527E-2</v>
      </c>
      <c r="F99" s="35">
        <v>596.04999999999995</v>
      </c>
      <c r="G99" s="31">
        <v>600</v>
      </c>
      <c r="H99" s="31">
        <f t="shared" si="7"/>
        <v>0.99341666666666661</v>
      </c>
      <c r="I99" s="31">
        <f t="shared" si="8"/>
        <v>-2.8113611332113556E-3</v>
      </c>
      <c r="J99" s="31">
        <f t="shared" si="9"/>
        <v>0.49887843065591914</v>
      </c>
      <c r="K99" s="31">
        <f t="shared" si="10"/>
        <v>-5.5575591452787738E-2</v>
      </c>
      <c r="L99" s="31">
        <f t="shared" si="11"/>
        <v>0.47783995482174901</v>
      </c>
      <c r="M99" s="31">
        <f t="shared" si="12"/>
        <v>1.7754192832351967E-2</v>
      </c>
      <c r="N99" s="35">
        <v>10.25</v>
      </c>
      <c r="O99" s="31">
        <f t="shared" si="13"/>
        <v>1.7083333333333332E-2</v>
      </c>
    </row>
    <row r="100" spans="1:15" x14ac:dyDescent="0.25">
      <c r="A100" s="31">
        <f t="shared" si="14"/>
        <v>71</v>
      </c>
      <c r="B100" s="31">
        <v>12</v>
      </c>
      <c r="C100" s="31">
        <v>43</v>
      </c>
      <c r="D100" s="35">
        <v>0.31279380344142205</v>
      </c>
      <c r="E100" s="36">
        <v>0.12601626016260162</v>
      </c>
      <c r="F100" s="35">
        <v>596.04999999999995</v>
      </c>
      <c r="G100" s="31">
        <v>600</v>
      </c>
      <c r="H100" s="31">
        <f t="shared" si="7"/>
        <v>0.99341666666666661</v>
      </c>
      <c r="I100" s="31">
        <f t="shared" si="8"/>
        <v>-4.997911532627422E-4</v>
      </c>
      <c r="J100" s="31">
        <f t="shared" si="9"/>
        <v>0.49980061218589378</v>
      </c>
      <c r="K100" s="31">
        <f t="shared" si="10"/>
        <v>-0.11153774093217933</v>
      </c>
      <c r="L100" s="31">
        <f t="shared" si="11"/>
        <v>0.45559496968071106</v>
      </c>
      <c r="M100" s="31">
        <f t="shared" si="12"/>
        <v>4.09152884749589E-2</v>
      </c>
      <c r="N100" s="35">
        <v>26.9</v>
      </c>
      <c r="O100" s="31">
        <f t="shared" si="13"/>
        <v>4.4833333333333329E-2</v>
      </c>
    </row>
    <row r="101" spans="1:15" x14ac:dyDescent="0.25">
      <c r="A101" s="31">
        <f t="shared" si="14"/>
        <v>72</v>
      </c>
      <c r="B101" s="31">
        <v>13</v>
      </c>
      <c r="C101" s="31">
        <v>19</v>
      </c>
      <c r="D101" s="35">
        <v>0.31288327685076911</v>
      </c>
      <c r="E101" s="36">
        <v>2.4390243902439025E-2</v>
      </c>
      <c r="F101" s="35">
        <v>601.6</v>
      </c>
      <c r="G101" s="31">
        <v>600</v>
      </c>
      <c r="H101" s="31">
        <f t="shared" si="7"/>
        <v>1.0026666666666666</v>
      </c>
      <c r="I101" s="31">
        <f t="shared" si="8"/>
        <v>1.9251830392927282E-3</v>
      </c>
      <c r="J101" s="31">
        <f t="shared" si="9"/>
        <v>0.50076803643745293</v>
      </c>
      <c r="K101" s="31">
        <f t="shared" si="10"/>
        <v>-4.6938975338526104E-2</v>
      </c>
      <c r="L101" s="31">
        <f t="shared" si="11"/>
        <v>0.48128093224298779</v>
      </c>
      <c r="M101" s="31">
        <f t="shared" si="12"/>
        <v>2.082248562496497E-2</v>
      </c>
      <c r="N101" s="35">
        <v>11.85</v>
      </c>
      <c r="O101" s="31">
        <f t="shared" si="13"/>
        <v>1.975E-2</v>
      </c>
    </row>
    <row r="102" spans="1:15" x14ac:dyDescent="0.25">
      <c r="A102" s="31">
        <f t="shared" si="14"/>
        <v>72</v>
      </c>
      <c r="B102" s="31">
        <v>13</v>
      </c>
      <c r="C102" s="31">
        <v>43</v>
      </c>
      <c r="D102" s="35">
        <v>0.31288327685076911</v>
      </c>
      <c r="E102" s="36">
        <v>0.12195121951219512</v>
      </c>
      <c r="F102" s="35">
        <v>601.6</v>
      </c>
      <c r="G102" s="31">
        <v>600</v>
      </c>
      <c r="H102" s="31">
        <f t="shared" si="7"/>
        <v>1.0026666666666666</v>
      </c>
      <c r="I102" s="31">
        <f t="shared" si="8"/>
        <v>9.6347708667500788E-3</v>
      </c>
      <c r="J102" s="31">
        <f t="shared" si="9"/>
        <v>0.50384365799360187</v>
      </c>
      <c r="K102" s="31">
        <f t="shared" si="10"/>
        <v>-9.9628808929368665E-2</v>
      </c>
      <c r="L102" s="31">
        <f t="shared" si="11"/>
        <v>0.46031951069537086</v>
      </c>
      <c r="M102" s="31">
        <f t="shared" si="12"/>
        <v>4.4867730386213889E-2</v>
      </c>
      <c r="N102" s="35">
        <v>27.95</v>
      </c>
      <c r="O102" s="31">
        <f t="shared" si="13"/>
        <v>4.6583333333333331E-2</v>
      </c>
    </row>
    <row r="103" spans="1:15" x14ac:dyDescent="0.25">
      <c r="A103" s="31">
        <f t="shared" si="14"/>
        <v>73</v>
      </c>
      <c r="B103" s="31">
        <v>14</v>
      </c>
      <c r="C103" s="31">
        <v>19</v>
      </c>
      <c r="D103" s="35">
        <v>0.31323205666824006</v>
      </c>
      <c r="E103" s="36">
        <v>2.032520325203252E-2</v>
      </c>
      <c r="F103" s="35">
        <v>621.95000000000005</v>
      </c>
      <c r="G103" s="31">
        <v>600</v>
      </c>
      <c r="H103" s="31">
        <f t="shared" si="7"/>
        <v>1.0365833333333334</v>
      </c>
      <c r="I103" s="31">
        <f t="shared" si="8"/>
        <v>1.680726240796783E-2</v>
      </c>
      <c r="J103" s="31">
        <f t="shared" si="9"/>
        <v>0.50670481192376082</v>
      </c>
      <c r="K103" s="31">
        <f t="shared" si="10"/>
        <v>-2.7849131567117526E-2</v>
      </c>
      <c r="L103" s="31">
        <f t="shared" si="11"/>
        <v>0.48889123990846101</v>
      </c>
      <c r="M103" s="31">
        <f t="shared" si="12"/>
        <v>3.6350523051510819E-2</v>
      </c>
      <c r="N103" s="35">
        <v>24.8</v>
      </c>
      <c r="O103" s="31">
        <f t="shared" si="13"/>
        <v>4.1333333333333333E-2</v>
      </c>
    </row>
    <row r="104" spans="1:15" x14ac:dyDescent="0.25">
      <c r="A104" s="31">
        <f t="shared" si="14"/>
        <v>73</v>
      </c>
      <c r="B104" s="31">
        <v>14</v>
      </c>
      <c r="C104" s="31">
        <v>43</v>
      </c>
      <c r="D104" s="35">
        <v>0.31323205666824006</v>
      </c>
      <c r="E104" s="36">
        <v>0.11788617886178862</v>
      </c>
      <c r="F104" s="35">
        <v>621.95000000000005</v>
      </c>
      <c r="G104" s="31">
        <v>600</v>
      </c>
      <c r="H104" s="31">
        <f t="shared" si="7"/>
        <v>1.0365833333333334</v>
      </c>
      <c r="I104" s="31">
        <f t="shared" si="8"/>
        <v>4.5723435214335237E-2</v>
      </c>
      <c r="J104" s="31">
        <f t="shared" si="9"/>
        <v>0.51823465762953358</v>
      </c>
      <c r="K104" s="31">
        <f t="shared" si="10"/>
        <v>-6.1823403105424918E-2</v>
      </c>
      <c r="L104" s="31">
        <f t="shared" si="11"/>
        <v>0.47535173307526918</v>
      </c>
      <c r="M104" s="31">
        <f t="shared" si="12"/>
        <v>6.1841675779211569E-2</v>
      </c>
      <c r="N104" s="35">
        <v>40.1</v>
      </c>
      <c r="O104" s="31">
        <f t="shared" si="13"/>
        <v>6.6833333333333342E-2</v>
      </c>
    </row>
    <row r="105" spans="1:15" x14ac:dyDescent="0.25">
      <c r="A105" s="31">
        <f t="shared" si="14"/>
        <v>74</v>
      </c>
      <c r="B105" s="31">
        <v>15</v>
      </c>
      <c r="C105" s="31">
        <v>19</v>
      </c>
      <c r="D105" s="35">
        <v>0.31694906567909903</v>
      </c>
      <c r="E105" s="36">
        <v>1.6260162601626018E-2</v>
      </c>
      <c r="F105" s="35">
        <v>606.20000000000005</v>
      </c>
      <c r="G105" s="31">
        <v>600</v>
      </c>
      <c r="H105" s="31">
        <f t="shared" si="7"/>
        <v>1.0103333333333333</v>
      </c>
      <c r="I105" s="31">
        <f t="shared" si="8"/>
        <v>4.4645711751997285E-3</v>
      </c>
      <c r="J105" s="31">
        <f t="shared" si="9"/>
        <v>0.50178110028871403</v>
      </c>
      <c r="K105" s="31">
        <f t="shared" si="10"/>
        <v>-3.5951297525635494E-2</v>
      </c>
      <c r="L105" s="31">
        <f t="shared" si="11"/>
        <v>0.48566059638472703</v>
      </c>
      <c r="M105" s="31">
        <f t="shared" si="12"/>
        <v>2.1305575273637078E-2</v>
      </c>
      <c r="N105" s="35">
        <v>12.7</v>
      </c>
      <c r="O105" s="31">
        <f t="shared" si="13"/>
        <v>2.1166666666666667E-2</v>
      </c>
    </row>
    <row r="106" spans="1:15" x14ac:dyDescent="0.25">
      <c r="A106" s="31">
        <f t="shared" si="14"/>
        <v>74</v>
      </c>
      <c r="B106" s="31">
        <v>15</v>
      </c>
      <c r="C106" s="31">
        <v>43</v>
      </c>
      <c r="D106" s="35">
        <v>0.31694906567909903</v>
      </c>
      <c r="E106" s="36">
        <v>0.11382113821138211</v>
      </c>
      <c r="F106" s="35">
        <v>606.20000000000005</v>
      </c>
      <c r="G106" s="31">
        <v>600</v>
      </c>
      <c r="H106" s="31">
        <f t="shared" si="7"/>
        <v>1.0103333333333333</v>
      </c>
      <c r="I106" s="31">
        <f t="shared" si="8"/>
        <v>1.7028259069542889E-2</v>
      </c>
      <c r="J106" s="31">
        <f t="shared" si="9"/>
        <v>0.50679296421974662</v>
      </c>
      <c r="K106" s="31">
        <f t="shared" si="10"/>
        <v>-8.9902078533506222E-2</v>
      </c>
      <c r="L106" s="31">
        <f t="shared" si="11"/>
        <v>0.46418251470599903</v>
      </c>
      <c r="M106" s="31">
        <f t="shared" si="12"/>
        <v>4.7847310144018329E-2</v>
      </c>
      <c r="N106" s="35">
        <v>30.95</v>
      </c>
      <c r="O106" s="31">
        <f t="shared" si="13"/>
        <v>5.1583333333333335E-2</v>
      </c>
    </row>
    <row r="107" spans="1:15" x14ac:dyDescent="0.25">
      <c r="A107" s="31">
        <f t="shared" si="14"/>
        <v>75</v>
      </c>
      <c r="B107" s="31">
        <v>16</v>
      </c>
      <c r="C107" s="31">
        <v>19</v>
      </c>
      <c r="D107" s="35">
        <v>0.31875575825229613</v>
      </c>
      <c r="E107" s="36">
        <v>1.2195121951219513E-2</v>
      </c>
      <c r="F107" s="35">
        <v>606.6</v>
      </c>
      <c r="G107" s="31">
        <v>600</v>
      </c>
      <c r="H107" s="31">
        <f t="shared" si="7"/>
        <v>1.0110000000000001</v>
      </c>
      <c r="I107" s="31">
        <f t="shared" si="8"/>
        <v>4.0047322806637288E-3</v>
      </c>
      <c r="J107" s="31">
        <f t="shared" si="9"/>
        <v>0.50159765275794999</v>
      </c>
      <c r="K107" s="31">
        <f t="shared" si="10"/>
        <v>-3.1195952548282193E-2</v>
      </c>
      <c r="L107" s="31">
        <f t="shared" si="11"/>
        <v>0.4875566338717911</v>
      </c>
      <c r="M107" s="31">
        <f t="shared" si="12"/>
        <v>1.9558593066496377E-2</v>
      </c>
      <c r="N107" s="35">
        <v>11.15</v>
      </c>
      <c r="O107" s="31">
        <f t="shared" si="13"/>
        <v>1.8583333333333334E-2</v>
      </c>
    </row>
    <row r="108" spans="1:15" x14ac:dyDescent="0.25">
      <c r="A108" s="31">
        <f t="shared" si="14"/>
        <v>75</v>
      </c>
      <c r="B108" s="31">
        <v>16</v>
      </c>
      <c r="C108" s="31">
        <v>43</v>
      </c>
      <c r="D108" s="35">
        <v>0.31875575825229613</v>
      </c>
      <c r="E108" s="36">
        <v>0.10975609756097561</v>
      </c>
      <c r="F108" s="35">
        <v>606.6</v>
      </c>
      <c r="G108" s="31">
        <v>600</v>
      </c>
      <c r="H108" s="31">
        <f t="shared" si="7"/>
        <v>1.0110000000000001</v>
      </c>
      <c r="I108" s="31">
        <f t="shared" si="8"/>
        <v>1.7165516573056441E-2</v>
      </c>
      <c r="J108" s="31">
        <f t="shared" si="9"/>
        <v>0.50684771403878892</v>
      </c>
      <c r="K108" s="31">
        <f t="shared" si="10"/>
        <v>-8.8436537913781324E-2</v>
      </c>
      <c r="L108" s="31">
        <f t="shared" si="11"/>
        <v>0.46476486099689751</v>
      </c>
      <c r="M108" s="31">
        <f t="shared" si="12"/>
        <v>4.7658177896318099E-2</v>
      </c>
      <c r="N108" s="35">
        <v>29.6</v>
      </c>
      <c r="O108" s="31">
        <f t="shared" si="13"/>
        <v>4.9333333333333333E-2</v>
      </c>
    </row>
    <row r="109" spans="1:15" x14ac:dyDescent="0.25">
      <c r="A109" s="31">
        <f t="shared" si="14"/>
        <v>76</v>
      </c>
      <c r="B109" s="31">
        <v>17</v>
      </c>
      <c r="C109" s="31">
        <v>19</v>
      </c>
      <c r="D109" s="35">
        <v>0.31842857887099374</v>
      </c>
      <c r="E109" s="36">
        <v>8.130081300813009E-3</v>
      </c>
      <c r="F109" s="35">
        <v>597.54999999999995</v>
      </c>
      <c r="G109" s="31">
        <v>600</v>
      </c>
      <c r="H109" s="31">
        <f t="shared" si="7"/>
        <v>0.99591666666666656</v>
      </c>
      <c r="I109" s="31">
        <f t="shared" si="8"/>
        <v>-1.0418987228536288E-3</v>
      </c>
      <c r="J109" s="31">
        <f t="shared" si="9"/>
        <v>0.49958434262276047</v>
      </c>
      <c r="K109" s="31">
        <f t="shared" si="10"/>
        <v>-2.975363676068149E-2</v>
      </c>
      <c r="L109" s="31">
        <f t="shared" si="11"/>
        <v>0.48813176744226716</v>
      </c>
      <c r="M109" s="31">
        <f t="shared" si="12"/>
        <v>9.4126057814503117E-3</v>
      </c>
      <c r="N109" s="35">
        <v>5.3</v>
      </c>
      <c r="O109" s="31">
        <f t="shared" si="13"/>
        <v>8.8333333333333337E-3</v>
      </c>
    </row>
    <row r="110" spans="1:15" x14ac:dyDescent="0.25">
      <c r="A110" s="31">
        <f t="shared" si="14"/>
        <v>76</v>
      </c>
      <c r="B110" s="31">
        <v>17</v>
      </c>
      <c r="C110" s="31">
        <v>43</v>
      </c>
      <c r="D110" s="35">
        <v>0.31842857887099374</v>
      </c>
      <c r="E110" s="36">
        <v>0.10569105691056911</v>
      </c>
      <c r="F110" s="35">
        <v>597.54999999999995</v>
      </c>
      <c r="G110" s="31">
        <v>600</v>
      </c>
      <c r="H110" s="31">
        <f t="shared" si="7"/>
        <v>0.99591666666666656</v>
      </c>
      <c r="I110" s="31">
        <f t="shared" si="8"/>
        <v>1.2932170091097322E-3</v>
      </c>
      <c r="J110" s="31">
        <f t="shared" si="9"/>
        <v>0.50051591879886348</v>
      </c>
      <c r="K110" s="31">
        <f t="shared" si="10"/>
        <v>-0.10222842669396845</v>
      </c>
      <c r="L110" s="31">
        <f t="shared" si="11"/>
        <v>0.45928768235565659</v>
      </c>
      <c r="M110" s="31">
        <f t="shared" si="12"/>
        <v>3.9184463108111467E-2</v>
      </c>
      <c r="N110" s="35">
        <v>25.6</v>
      </c>
      <c r="O110" s="31">
        <f t="shared" si="13"/>
        <v>4.2666666666666672E-2</v>
      </c>
    </row>
    <row r="111" spans="1:15" x14ac:dyDescent="0.25">
      <c r="A111" s="31">
        <f t="shared" si="14"/>
        <v>77</v>
      </c>
      <c r="B111" s="31">
        <v>18</v>
      </c>
      <c r="C111" s="31">
        <v>19</v>
      </c>
      <c r="D111" s="35">
        <v>0.31858916206485682</v>
      </c>
      <c r="E111" s="36">
        <v>4.0650406504065045E-3</v>
      </c>
      <c r="F111" s="35">
        <v>586.20000000000005</v>
      </c>
      <c r="G111" s="31">
        <v>600</v>
      </c>
      <c r="H111" s="31">
        <f t="shared" si="7"/>
        <v>0.97700000000000009</v>
      </c>
      <c r="I111" s="31">
        <f t="shared" si="8"/>
        <v>-4.6153495045468109E-3</v>
      </c>
      <c r="J111" s="31">
        <f t="shared" si="9"/>
        <v>0.49815874848069697</v>
      </c>
      <c r="K111" s="31">
        <f t="shared" si="10"/>
        <v>-2.4927852581238273E-2</v>
      </c>
      <c r="L111" s="31">
        <f t="shared" si="11"/>
        <v>0.49005625549327753</v>
      </c>
      <c r="M111" s="31">
        <f t="shared" si="12"/>
        <v>-3.3551582276365455E-3</v>
      </c>
      <c r="N111" s="35">
        <v>1.05</v>
      </c>
      <c r="O111" s="31">
        <f t="shared" si="13"/>
        <v>1.75E-3</v>
      </c>
    </row>
    <row r="112" spans="1:15" x14ac:dyDescent="0.25">
      <c r="A112" s="31">
        <f t="shared" si="14"/>
        <v>77</v>
      </c>
      <c r="B112" s="31">
        <v>18</v>
      </c>
      <c r="C112" s="31">
        <v>43</v>
      </c>
      <c r="D112" s="35">
        <v>0.31858916206485682</v>
      </c>
      <c r="E112" s="36">
        <v>0.1016260162601626</v>
      </c>
      <c r="F112" s="35">
        <v>586.20000000000005</v>
      </c>
      <c r="G112" s="31">
        <v>600</v>
      </c>
      <c r="H112" s="31">
        <f t="shared" si="7"/>
        <v>0.97700000000000009</v>
      </c>
      <c r="I112" s="31">
        <f t="shared" si="8"/>
        <v>-1.8122478479638576E-2</v>
      </c>
      <c r="J112" s="31">
        <f t="shared" si="9"/>
        <v>0.49277057283081033</v>
      </c>
      <c r="K112" s="31">
        <f t="shared" si="10"/>
        <v>-0.11968499386309588</v>
      </c>
      <c r="L112" s="31">
        <f t="shared" si="11"/>
        <v>0.45236634403295906</v>
      </c>
      <c r="M112" s="31">
        <f t="shared" si="12"/>
        <v>2.9070505622742659E-2</v>
      </c>
      <c r="N112" s="35">
        <v>18.75</v>
      </c>
      <c r="O112" s="31">
        <f t="shared" si="13"/>
        <v>3.125E-2</v>
      </c>
    </row>
    <row r="113" spans="1:15" x14ac:dyDescent="0.25">
      <c r="A113" s="31">
        <f t="shared" si="14"/>
        <v>78</v>
      </c>
      <c r="B113" s="31">
        <v>19</v>
      </c>
      <c r="C113" s="31">
        <v>43</v>
      </c>
      <c r="D113" s="35">
        <v>0.31955164428744137</v>
      </c>
      <c r="E113" s="36">
        <v>9.7560975609756101E-2</v>
      </c>
      <c r="F113" s="35">
        <v>578.20000000000005</v>
      </c>
      <c r="G113" s="31">
        <v>600</v>
      </c>
      <c r="H113" s="31">
        <f t="shared" si="7"/>
        <v>0.96366666666666678</v>
      </c>
      <c r="I113" s="31">
        <f t="shared" si="8"/>
        <v>-3.130662164788079E-2</v>
      </c>
      <c r="J113" s="31">
        <f t="shared" si="9"/>
        <v>0.48751250484326425</v>
      </c>
      <c r="K113" s="31">
        <f t="shared" si="10"/>
        <v>-0.13111778645999961</v>
      </c>
      <c r="L113" s="31">
        <f t="shared" si="11"/>
        <v>0.44784106553585223</v>
      </c>
      <c r="M113" s="31">
        <f t="shared" si="12"/>
        <v>2.1958484964773484E-2</v>
      </c>
      <c r="N113" s="35">
        <v>14.05</v>
      </c>
      <c r="O113" s="31">
        <f t="shared" si="13"/>
        <v>2.3416666666666669E-2</v>
      </c>
    </row>
    <row r="114" spans="1:15" x14ac:dyDescent="0.25">
      <c r="A114" s="31">
        <f t="shared" si="14"/>
        <v>79</v>
      </c>
      <c r="B114" s="31">
        <v>20</v>
      </c>
      <c r="C114" s="31">
        <v>43</v>
      </c>
      <c r="D114" s="35">
        <v>0.31901538573539628</v>
      </c>
      <c r="E114" s="36">
        <v>9.3495934959349589E-2</v>
      </c>
      <c r="F114" s="35">
        <v>589.79999999999995</v>
      </c>
      <c r="G114" s="31">
        <v>600</v>
      </c>
      <c r="H114" s="31">
        <f t="shared" si="7"/>
        <v>0.98299999999999987</v>
      </c>
      <c r="I114" s="31">
        <f t="shared" si="8"/>
        <v>-1.1874252119760379E-2</v>
      </c>
      <c r="J114" s="31">
        <f t="shared" si="9"/>
        <v>0.49526297010005865</v>
      </c>
      <c r="K114" s="31">
        <f t="shared" si="10"/>
        <v>-0.10941992155157865</v>
      </c>
      <c r="L114" s="31">
        <f t="shared" si="11"/>
        <v>0.45643471675155889</v>
      </c>
      <c r="M114" s="31">
        <f t="shared" si="12"/>
        <v>3.0408782856798711E-2</v>
      </c>
      <c r="N114" s="35">
        <v>18.149999999999999</v>
      </c>
      <c r="O114" s="31">
        <f t="shared" si="13"/>
        <v>3.0249999999999999E-2</v>
      </c>
    </row>
    <row r="115" spans="1:15" x14ac:dyDescent="0.25">
      <c r="A115" s="31">
        <f t="shared" si="14"/>
        <v>80</v>
      </c>
      <c r="B115" s="31">
        <v>21</v>
      </c>
      <c r="C115" s="31">
        <v>43</v>
      </c>
      <c r="D115" s="35">
        <v>0.32046121777098208</v>
      </c>
      <c r="E115" s="36">
        <v>8.943089430894309E-2</v>
      </c>
      <c r="F115" s="35">
        <v>594.95000000000005</v>
      </c>
      <c r="G115" s="31">
        <v>600</v>
      </c>
      <c r="H115" s="31">
        <f t="shared" si="7"/>
        <v>0.99158333333333337</v>
      </c>
      <c r="I115" s="31">
        <f t="shared" si="8"/>
        <v>-3.6023007107402003E-3</v>
      </c>
      <c r="J115" s="31">
        <f t="shared" si="9"/>
        <v>0.4985628930478862</v>
      </c>
      <c r="K115" s="31">
        <f t="shared" si="10"/>
        <v>-9.9436223496394444E-2</v>
      </c>
      <c r="L115" s="31">
        <f t="shared" si="11"/>
        <v>0.46039596153899598</v>
      </c>
      <c r="M115" s="31">
        <f t="shared" si="12"/>
        <v>3.3970693825737197E-2</v>
      </c>
      <c r="N115" s="35">
        <v>20.149999999999999</v>
      </c>
      <c r="O115" s="31">
        <f t="shared" si="13"/>
        <v>3.3583333333333333E-2</v>
      </c>
    </row>
    <row r="116" spans="1:15" x14ac:dyDescent="0.25">
      <c r="A116" s="31">
        <f t="shared" si="14"/>
        <v>80</v>
      </c>
      <c r="B116" s="31">
        <v>21</v>
      </c>
      <c r="C116" s="31">
        <v>63</v>
      </c>
      <c r="D116" s="35">
        <v>0.32046121777098208</v>
      </c>
      <c r="E116" s="36">
        <v>0.17073170731707318</v>
      </c>
      <c r="F116" s="35">
        <v>594.95000000000005</v>
      </c>
      <c r="G116" s="31">
        <v>600</v>
      </c>
      <c r="H116" s="31">
        <f t="shared" si="7"/>
        <v>0.99158333333333337</v>
      </c>
      <c r="I116" s="31">
        <f t="shared" si="8"/>
        <v>4.0537268178211956E-4</v>
      </c>
      <c r="J116" s="31">
        <f t="shared" si="9"/>
        <v>0.50016172029765338</v>
      </c>
      <c r="K116" s="31">
        <f t="shared" si="10"/>
        <v>-0.13200822037429402</v>
      </c>
      <c r="L116" s="31">
        <f t="shared" si="11"/>
        <v>0.44748889486781879</v>
      </c>
      <c r="M116" s="31">
        <f t="shared" si="12"/>
        <v>4.8463130950662681E-2</v>
      </c>
      <c r="N116" s="35">
        <v>29</v>
      </c>
      <c r="O116" s="31">
        <f t="shared" si="13"/>
        <v>4.8333333333333332E-2</v>
      </c>
    </row>
    <row r="117" spans="1:15" x14ac:dyDescent="0.25">
      <c r="A117" s="31">
        <f t="shared" si="14"/>
        <v>81</v>
      </c>
      <c r="B117" s="31">
        <v>22</v>
      </c>
      <c r="C117" s="31">
        <v>43</v>
      </c>
      <c r="D117" s="35">
        <v>0.32046525409943227</v>
      </c>
      <c r="E117" s="36">
        <v>8.5365853658536592E-2</v>
      </c>
      <c r="F117" s="35">
        <v>574.5</v>
      </c>
      <c r="G117" s="31">
        <v>600</v>
      </c>
      <c r="H117" s="31">
        <f t="shared" si="7"/>
        <v>0.95750000000000002</v>
      </c>
      <c r="I117" s="31">
        <f t="shared" si="8"/>
        <v>-3.5599089615571941E-2</v>
      </c>
      <c r="J117" s="31">
        <f t="shared" si="9"/>
        <v>0.48580101712230284</v>
      </c>
      <c r="K117" s="31">
        <f t="shared" si="10"/>
        <v>-0.12923081849846041</v>
      </c>
      <c r="L117" s="31">
        <f t="shared" si="11"/>
        <v>0.44858750551680204</v>
      </c>
      <c r="M117" s="31">
        <f t="shared" si="12"/>
        <v>1.6566968377802915E-2</v>
      </c>
      <c r="N117" s="35">
        <v>13.3</v>
      </c>
      <c r="O117" s="31">
        <f t="shared" si="13"/>
        <v>2.2166666666666668E-2</v>
      </c>
    </row>
    <row r="118" spans="1:15" x14ac:dyDescent="0.25">
      <c r="A118" s="31">
        <f t="shared" si="14"/>
        <v>82</v>
      </c>
      <c r="B118" s="31">
        <v>23</v>
      </c>
      <c r="C118" s="31">
        <v>43</v>
      </c>
      <c r="D118" s="35">
        <v>0.32282176806606533</v>
      </c>
      <c r="E118" s="36">
        <v>8.1300813008130079E-2</v>
      </c>
      <c r="F118" s="35">
        <v>585.45000000000005</v>
      </c>
      <c r="G118" s="31">
        <v>600</v>
      </c>
      <c r="H118" s="31">
        <f t="shared" si="7"/>
        <v>0.97575000000000012</v>
      </c>
      <c r="I118" s="31">
        <f t="shared" si="8"/>
        <v>-1.7941087967316915E-2</v>
      </c>
      <c r="J118" s="31">
        <f t="shared" si="9"/>
        <v>0.49284292541183633</v>
      </c>
      <c r="K118" s="31">
        <f t="shared" si="10"/>
        <v>-0.10998821885060717</v>
      </c>
      <c r="L118" s="31">
        <f t="shared" si="11"/>
        <v>0.45620935911016575</v>
      </c>
      <c r="M118" s="31">
        <f t="shared" si="12"/>
        <v>2.4682125360433627E-2</v>
      </c>
      <c r="N118" s="35">
        <v>15.95</v>
      </c>
      <c r="O118" s="31">
        <f t="shared" si="13"/>
        <v>2.6583333333333334E-2</v>
      </c>
    </row>
    <row r="119" spans="1:15" x14ac:dyDescent="0.25">
      <c r="A119" s="31">
        <f t="shared" si="14"/>
        <v>82</v>
      </c>
      <c r="B119" s="31">
        <v>23</v>
      </c>
      <c r="C119" s="31">
        <v>63</v>
      </c>
      <c r="D119" s="35">
        <v>0.32282176806606533</v>
      </c>
      <c r="E119" s="36">
        <v>0.16260162601626016</v>
      </c>
      <c r="F119" s="35">
        <v>585.45000000000005</v>
      </c>
      <c r="G119" s="31">
        <v>600</v>
      </c>
      <c r="H119" s="31">
        <f t="shared" si="7"/>
        <v>0.97575000000000012</v>
      </c>
      <c r="I119" s="31">
        <f t="shared" si="8"/>
        <v>-2.0080891680251397E-2</v>
      </c>
      <c r="J119" s="31">
        <f t="shared" si="9"/>
        <v>0.49198942165142451</v>
      </c>
      <c r="K119" s="31">
        <f t="shared" si="10"/>
        <v>-0.15025519255293185</v>
      </c>
      <c r="L119" s="31">
        <f t="shared" si="11"/>
        <v>0.44028164137002512</v>
      </c>
      <c r="M119" s="31">
        <f t="shared" si="12"/>
        <v>3.9777036806352417E-2</v>
      </c>
      <c r="N119" s="35">
        <v>20.2</v>
      </c>
      <c r="O119" s="31">
        <f t="shared" si="13"/>
        <v>3.3666666666666664E-2</v>
      </c>
    </row>
    <row r="120" spans="1:15" x14ac:dyDescent="0.25">
      <c r="A120" s="31">
        <f t="shared" si="14"/>
        <v>83</v>
      </c>
      <c r="B120" s="31">
        <v>24</v>
      </c>
      <c r="C120" s="31">
        <v>43</v>
      </c>
      <c r="D120" s="35">
        <v>0.32397469163442666</v>
      </c>
      <c r="E120" s="36">
        <v>7.7235772357723581E-2</v>
      </c>
      <c r="F120" s="35">
        <v>580.75</v>
      </c>
      <c r="G120" s="31">
        <v>600</v>
      </c>
      <c r="H120" s="31">
        <f t="shared" si="7"/>
        <v>0.96791666666666665</v>
      </c>
      <c r="I120" s="31">
        <f t="shared" si="8"/>
        <v>-2.4495990932675946E-2</v>
      </c>
      <c r="J120" s="31">
        <f t="shared" si="9"/>
        <v>0.49022849076456687</v>
      </c>
      <c r="K120" s="31">
        <f t="shared" si="10"/>
        <v>-0.11453284913897861</v>
      </c>
      <c r="L120" s="31">
        <f t="shared" si="11"/>
        <v>0.45440770393714069</v>
      </c>
      <c r="M120" s="31">
        <f t="shared" si="12"/>
        <v>2.0092622748729638E-2</v>
      </c>
      <c r="N120" s="35">
        <v>14.1</v>
      </c>
      <c r="O120" s="31">
        <f t="shared" si="13"/>
        <v>2.35E-2</v>
      </c>
    </row>
    <row r="121" spans="1:15" x14ac:dyDescent="0.25">
      <c r="A121" s="31">
        <f t="shared" si="14"/>
        <v>83</v>
      </c>
      <c r="B121" s="31">
        <v>24</v>
      </c>
      <c r="C121" s="31">
        <v>63</v>
      </c>
      <c r="D121" s="35">
        <v>0.32397469163442666</v>
      </c>
      <c r="E121" s="36">
        <v>0.15853658536585366</v>
      </c>
      <c r="F121" s="35">
        <v>580.75</v>
      </c>
      <c r="G121" s="31">
        <v>600</v>
      </c>
      <c r="H121" s="31">
        <f t="shared" si="7"/>
        <v>0.96791666666666665</v>
      </c>
      <c r="I121" s="31">
        <f t="shared" si="8"/>
        <v>-2.9851690871685165E-2</v>
      </c>
      <c r="J121" s="31">
        <f t="shared" si="9"/>
        <v>0.48809266688002828</v>
      </c>
      <c r="K121" s="31">
        <f t="shared" si="10"/>
        <v>-0.15884756954734636</v>
      </c>
      <c r="L121" s="31">
        <f t="shared" si="11"/>
        <v>0.43689448475246007</v>
      </c>
      <c r="M121" s="31">
        <f t="shared" si="12"/>
        <v>3.5538542398500628E-2</v>
      </c>
      <c r="N121" s="35">
        <v>22</v>
      </c>
      <c r="O121" s="31">
        <f t="shared" si="13"/>
        <v>3.6666666666666667E-2</v>
      </c>
    </row>
    <row r="122" spans="1:15" x14ac:dyDescent="0.25">
      <c r="A122" s="31">
        <f t="shared" si="14"/>
        <v>84</v>
      </c>
      <c r="B122" s="31">
        <v>25</v>
      </c>
      <c r="C122" s="31">
        <v>43</v>
      </c>
      <c r="D122" s="35">
        <v>0.32410435563606949</v>
      </c>
      <c r="E122" s="36">
        <v>7.3170731707317069E-2</v>
      </c>
      <c r="F122" s="35">
        <v>596.45000000000005</v>
      </c>
      <c r="G122" s="31">
        <v>600</v>
      </c>
      <c r="H122" s="31">
        <f t="shared" si="7"/>
        <v>0.99408333333333343</v>
      </c>
      <c r="I122" s="31">
        <f t="shared" si="8"/>
        <v>-1.7453205104871394E-3</v>
      </c>
      <c r="J122" s="31">
        <f t="shared" si="9"/>
        <v>0.49930371820901059</v>
      </c>
      <c r="K122" s="31">
        <f t="shared" si="10"/>
        <v>-8.9415837292636621E-2</v>
      </c>
      <c r="L122" s="31">
        <f t="shared" si="11"/>
        <v>0.46437571877329065</v>
      </c>
      <c r="M122" s="31">
        <f t="shared" si="12"/>
        <v>3.1973785769650043E-2</v>
      </c>
      <c r="N122" s="35">
        <v>19.5</v>
      </c>
      <c r="O122" s="31">
        <f t="shared" si="13"/>
        <v>3.2500000000000001E-2</v>
      </c>
    </row>
    <row r="123" spans="1:15" x14ac:dyDescent="0.25">
      <c r="A123" s="31">
        <f t="shared" si="14"/>
        <v>84</v>
      </c>
      <c r="B123" s="31">
        <v>25</v>
      </c>
      <c r="C123" s="31">
        <v>63</v>
      </c>
      <c r="D123" s="35">
        <v>0.32410435563606949</v>
      </c>
      <c r="E123" s="36">
        <v>0.15447154471544716</v>
      </c>
      <c r="F123" s="35">
        <v>596.45000000000005</v>
      </c>
      <c r="G123" s="31">
        <v>600</v>
      </c>
      <c r="H123" s="31">
        <f t="shared" si="7"/>
        <v>0.99408333333333343</v>
      </c>
      <c r="I123" s="31">
        <f t="shared" si="8"/>
        <v>2.6422506780561079E-3</v>
      </c>
      <c r="J123" s="31">
        <f t="shared" si="9"/>
        <v>0.50105410428435959</v>
      </c>
      <c r="K123" s="31">
        <f t="shared" si="10"/>
        <v>-0.12474005698240266</v>
      </c>
      <c r="L123" s="31">
        <f t="shared" si="11"/>
        <v>0.45036467208325082</v>
      </c>
      <c r="M123" s="31">
        <f t="shared" si="12"/>
        <v>4.7724862084093045E-2</v>
      </c>
      <c r="N123" s="35">
        <v>26.8</v>
      </c>
      <c r="O123" s="31">
        <f t="shared" si="13"/>
        <v>4.4666666666666667E-2</v>
      </c>
    </row>
    <row r="124" spans="1:15" x14ac:dyDescent="0.25">
      <c r="A124" s="31">
        <f t="shared" si="14"/>
        <v>85</v>
      </c>
      <c r="B124" s="31">
        <v>26</v>
      </c>
      <c r="C124" s="31">
        <v>43</v>
      </c>
      <c r="D124" s="35">
        <v>0.32643224117636332</v>
      </c>
      <c r="E124" s="36">
        <v>6.910569105691057E-2</v>
      </c>
      <c r="F124" s="35">
        <v>596.35</v>
      </c>
      <c r="G124" s="31">
        <v>600</v>
      </c>
      <c r="H124" s="31">
        <f t="shared" si="7"/>
        <v>0.99391666666666667</v>
      </c>
      <c r="I124" s="31">
        <f t="shared" si="8"/>
        <v>-1.9488776450504882E-3</v>
      </c>
      <c r="J124" s="31">
        <f t="shared" si="9"/>
        <v>0.49922251080022695</v>
      </c>
      <c r="K124" s="31">
        <f t="shared" si="10"/>
        <v>-8.7761258954372146E-2</v>
      </c>
      <c r="L124" s="31">
        <f t="shared" si="11"/>
        <v>0.46503321489338512</v>
      </c>
      <c r="M124" s="31">
        <f t="shared" si="12"/>
        <v>3.1152358966140437E-2</v>
      </c>
      <c r="N124" s="35">
        <v>19.399999999999999</v>
      </c>
      <c r="O124" s="31">
        <f t="shared" si="13"/>
        <v>3.2333333333333332E-2</v>
      </c>
    </row>
    <row r="125" spans="1:15" x14ac:dyDescent="0.25">
      <c r="A125" s="31">
        <f t="shared" si="14"/>
        <v>85</v>
      </c>
      <c r="B125" s="31">
        <v>26</v>
      </c>
      <c r="C125" s="31">
        <v>63</v>
      </c>
      <c r="D125" s="35">
        <v>0.32643224117636332</v>
      </c>
      <c r="E125" s="36">
        <v>0.15040650406504066</v>
      </c>
      <c r="F125" s="35">
        <v>596.35</v>
      </c>
      <c r="G125" s="31">
        <v>600</v>
      </c>
      <c r="H125" s="31">
        <f t="shared" si="7"/>
        <v>0.99391666666666667</v>
      </c>
      <c r="I125" s="31">
        <f t="shared" si="8"/>
        <v>2.2711012635513576E-3</v>
      </c>
      <c r="J125" s="31">
        <f t="shared" si="9"/>
        <v>0.50090603753822838</v>
      </c>
      <c r="K125" s="31">
        <f t="shared" si="10"/>
        <v>-0.12432675604596409</v>
      </c>
      <c r="L125" s="31">
        <f t="shared" si="11"/>
        <v>0.45052828169310677</v>
      </c>
      <c r="M125" s="31">
        <f t="shared" si="12"/>
        <v>4.7330577450097389E-2</v>
      </c>
      <c r="N125" s="35">
        <v>28.05</v>
      </c>
      <c r="O125" s="31">
        <f t="shared" si="13"/>
        <v>4.675E-2</v>
      </c>
    </row>
    <row r="126" spans="1:15" x14ac:dyDescent="0.25">
      <c r="A126" s="31">
        <f t="shared" si="14"/>
        <v>86</v>
      </c>
      <c r="B126" s="31">
        <v>27</v>
      </c>
      <c r="C126" s="31">
        <v>43</v>
      </c>
      <c r="D126" s="35">
        <v>0.32642908401102072</v>
      </c>
      <c r="E126" s="36">
        <v>6.5040650406504072E-2</v>
      </c>
      <c r="F126" s="35">
        <v>603.15</v>
      </c>
      <c r="G126" s="31">
        <v>600</v>
      </c>
      <c r="H126" s="31">
        <f t="shared" si="7"/>
        <v>1.00525</v>
      </c>
      <c r="I126" s="31">
        <f t="shared" si="8"/>
        <v>6.7982598074485638E-3</v>
      </c>
      <c r="J126" s="31">
        <f t="shared" si="9"/>
        <v>0.50271209237983316</v>
      </c>
      <c r="K126" s="31">
        <f t="shared" si="10"/>
        <v>-7.6451173165360597E-2</v>
      </c>
      <c r="L126" s="31">
        <f t="shared" si="11"/>
        <v>0.46953007919849182</v>
      </c>
      <c r="M126" s="31">
        <f t="shared" si="12"/>
        <v>3.5821251666335485E-2</v>
      </c>
      <c r="N126" s="35">
        <v>23.1</v>
      </c>
      <c r="O126" s="31">
        <f t="shared" si="13"/>
        <v>3.85E-2</v>
      </c>
    </row>
    <row r="127" spans="1:15" x14ac:dyDescent="0.25">
      <c r="A127" s="31">
        <f t="shared" si="14"/>
        <v>86</v>
      </c>
      <c r="B127" s="31">
        <v>27</v>
      </c>
      <c r="C127" s="31">
        <v>63</v>
      </c>
      <c r="D127" s="35">
        <v>0.32642908401102072</v>
      </c>
      <c r="E127" s="36">
        <v>0.14634146341463414</v>
      </c>
      <c r="F127" s="35">
        <v>603.15</v>
      </c>
      <c r="G127" s="31">
        <v>600</v>
      </c>
      <c r="H127" s="31">
        <f t="shared" si="7"/>
        <v>1.00525</v>
      </c>
      <c r="I127" s="31">
        <f t="shared" si="8"/>
        <v>1.5273574648539257E-2</v>
      </c>
      <c r="J127" s="31">
        <f t="shared" si="9"/>
        <v>0.50609303779982429</v>
      </c>
      <c r="K127" s="31">
        <f t="shared" si="10"/>
        <v>-0.10960057481067448</v>
      </c>
      <c r="L127" s="31">
        <f t="shared" si="11"/>
        <v>0.45636307738632936</v>
      </c>
      <c r="M127" s="31">
        <f t="shared" si="12"/>
        <v>5.2386948861944005E-2</v>
      </c>
      <c r="N127" s="35">
        <v>31.9</v>
      </c>
      <c r="O127" s="31">
        <f t="shared" si="13"/>
        <v>5.3166666666666668E-2</v>
      </c>
    </row>
    <row r="128" spans="1:15" x14ac:dyDescent="0.25">
      <c r="A128" s="31">
        <f t="shared" si="14"/>
        <v>87</v>
      </c>
      <c r="B128" s="31">
        <v>28</v>
      </c>
      <c r="C128" s="31">
        <v>43</v>
      </c>
      <c r="D128" s="35">
        <v>0.32590523785155123</v>
      </c>
      <c r="E128" s="36">
        <v>6.097560975609756E-2</v>
      </c>
      <c r="F128" s="35">
        <v>594.15</v>
      </c>
      <c r="G128" s="31">
        <v>600</v>
      </c>
      <c r="H128" s="31">
        <f t="shared" si="7"/>
        <v>0.99024999999999996</v>
      </c>
      <c r="I128" s="31">
        <f t="shared" si="8"/>
        <v>-4.9700911515358224E-3</v>
      </c>
      <c r="J128" s="31">
        <f t="shared" si="9"/>
        <v>0.4980172286652122</v>
      </c>
      <c r="K128" s="31">
        <f t="shared" si="10"/>
        <v>-8.5446653433811137E-2</v>
      </c>
      <c r="L128" s="31">
        <f t="shared" si="11"/>
        <v>0.46595315233836593</v>
      </c>
      <c r="M128" s="31">
        <f t="shared" si="12"/>
        <v>2.7208408347360435E-2</v>
      </c>
      <c r="N128" s="35">
        <v>18.05</v>
      </c>
      <c r="O128" s="31">
        <f t="shared" si="13"/>
        <v>3.0083333333333333E-2</v>
      </c>
    </row>
    <row r="129" spans="1:15" x14ac:dyDescent="0.25">
      <c r="A129" s="31">
        <f t="shared" si="14"/>
        <v>87</v>
      </c>
      <c r="B129" s="31">
        <v>28</v>
      </c>
      <c r="C129" s="31">
        <v>63</v>
      </c>
      <c r="D129" s="35">
        <v>0.32590523785155123</v>
      </c>
      <c r="E129" s="36">
        <v>0.14227642276422764</v>
      </c>
      <c r="F129" s="35">
        <v>594.15</v>
      </c>
      <c r="G129" s="31">
        <v>600</v>
      </c>
      <c r="H129" s="31">
        <f t="shared" si="7"/>
        <v>0.99024999999999996</v>
      </c>
      <c r="I129" s="31">
        <f t="shared" si="8"/>
        <v>-2.5947860016954823E-3</v>
      </c>
      <c r="J129" s="31">
        <f t="shared" si="9"/>
        <v>0.49896483131694702</v>
      </c>
      <c r="K129" s="31">
        <f t="shared" si="10"/>
        <v>-0.12552476544448041</v>
      </c>
      <c r="L129" s="31">
        <f t="shared" si="11"/>
        <v>0.4500540600523707</v>
      </c>
      <c r="M129" s="31">
        <f t="shared" si="12"/>
        <v>4.4045864159236059E-2</v>
      </c>
      <c r="N129" s="35">
        <v>27</v>
      </c>
      <c r="O129" s="31">
        <f t="shared" si="13"/>
        <v>4.4999999999999998E-2</v>
      </c>
    </row>
    <row r="130" spans="1:15" x14ac:dyDescent="0.25">
      <c r="A130" s="31">
        <f t="shared" si="14"/>
        <v>88</v>
      </c>
      <c r="B130" s="31">
        <v>29</v>
      </c>
      <c r="C130" s="31">
        <v>43</v>
      </c>
      <c r="D130" s="35">
        <v>0.3264849397805033</v>
      </c>
      <c r="E130" s="36">
        <v>5.6910569105691054E-2</v>
      </c>
      <c r="F130" s="35">
        <v>607.25</v>
      </c>
      <c r="G130" s="31">
        <v>600</v>
      </c>
      <c r="H130" s="31">
        <f t="shared" si="7"/>
        <v>1.0120833333333332</v>
      </c>
      <c r="I130" s="31">
        <f t="shared" si="8"/>
        <v>1.0992526160570013E-2</v>
      </c>
      <c r="J130" s="31">
        <f t="shared" si="9"/>
        <v>0.50438529513704122</v>
      </c>
      <c r="K130" s="31">
        <f t="shared" si="10"/>
        <v>-6.6893512713014358E-2</v>
      </c>
      <c r="L130" s="31">
        <f t="shared" si="11"/>
        <v>0.47333323878860789</v>
      </c>
      <c r="M130" s="31">
        <f t="shared" si="12"/>
        <v>3.7146711998005899E-2</v>
      </c>
      <c r="N130" s="35">
        <v>23</v>
      </c>
      <c r="O130" s="31">
        <f t="shared" si="13"/>
        <v>3.833333333333333E-2</v>
      </c>
    </row>
    <row r="131" spans="1:15" x14ac:dyDescent="0.25">
      <c r="A131" s="31">
        <f t="shared" si="14"/>
        <v>88</v>
      </c>
      <c r="B131" s="31">
        <v>29</v>
      </c>
      <c r="C131" s="31">
        <v>63</v>
      </c>
      <c r="D131" s="35">
        <v>0.3264849397805033</v>
      </c>
      <c r="E131" s="36">
        <v>0.13821138211382114</v>
      </c>
      <c r="F131" s="35">
        <v>607.25</v>
      </c>
      <c r="G131" s="31">
        <v>600</v>
      </c>
      <c r="H131" s="31">
        <f t="shared" ref="H131:H194" si="15">F131/G131</f>
        <v>1.0120833333333332</v>
      </c>
      <c r="I131" s="31">
        <f t="shared" ref="I131:I194" si="16">(LN(H131)+(D131^2/2)*E131)/D131*(E131^0.5)</f>
        <v>2.2064623908004979E-2</v>
      </c>
      <c r="J131" s="31">
        <f t="shared" ref="J131:J194" si="17">NORMSDIST(I131)</f>
        <v>0.50880179718325147</v>
      </c>
      <c r="K131" s="31">
        <f t="shared" ref="K131:K194" si="18">I131-(D131*E131^0.5)</f>
        <v>-9.9312001209317602E-2</v>
      </c>
      <c r="L131" s="31">
        <f t="shared" ref="L131:L194" si="19">NORMSDIST(K131)</f>
        <v>0.46044527496898496</v>
      </c>
      <c r="M131" s="31">
        <f t="shared" ref="M131:M194" si="20">(H131*J131)-L131</f>
        <v>5.4504543930230687E-2</v>
      </c>
      <c r="N131" s="35">
        <v>32.1</v>
      </c>
      <c r="O131" s="31">
        <f t="shared" ref="O131:O194" si="21">N131/G131</f>
        <v>5.3499999999999999E-2</v>
      </c>
    </row>
    <row r="132" spans="1:15" x14ac:dyDescent="0.25">
      <c r="A132" s="31">
        <f t="shared" si="14"/>
        <v>89</v>
      </c>
      <c r="B132" s="31">
        <v>30</v>
      </c>
      <c r="C132" s="31">
        <v>43</v>
      </c>
      <c r="D132" s="35">
        <v>0.32732681677536507</v>
      </c>
      <c r="E132" s="36">
        <v>5.2845528455284556E-2</v>
      </c>
      <c r="F132" s="35">
        <v>610.35</v>
      </c>
      <c r="G132" s="31">
        <v>600</v>
      </c>
      <c r="H132" s="31">
        <f t="shared" si="15"/>
        <v>1.01725</v>
      </c>
      <c r="I132" s="31">
        <f t="shared" si="16"/>
        <v>1.3999586350791567E-2</v>
      </c>
      <c r="J132" s="31">
        <f t="shared" si="17"/>
        <v>0.50558484447539342</v>
      </c>
      <c r="K132" s="31">
        <f t="shared" si="18"/>
        <v>-6.1246810660535417E-2</v>
      </c>
      <c r="L132" s="31">
        <f t="shared" si="19"/>
        <v>0.47558132508214068</v>
      </c>
      <c r="M132" s="31">
        <f t="shared" si="20"/>
        <v>3.8724857960453218E-2</v>
      </c>
      <c r="N132" s="35">
        <v>24.8</v>
      </c>
      <c r="O132" s="31">
        <f t="shared" si="21"/>
        <v>4.1333333333333333E-2</v>
      </c>
    </row>
    <row r="133" spans="1:15" x14ac:dyDescent="0.25">
      <c r="A133" s="31">
        <f t="shared" si="14"/>
        <v>89</v>
      </c>
      <c r="B133" s="31">
        <v>30</v>
      </c>
      <c r="C133" s="31">
        <v>63</v>
      </c>
      <c r="D133" s="35">
        <v>0.32732681677536507</v>
      </c>
      <c r="E133" s="36">
        <v>0.13414634146341464</v>
      </c>
      <c r="F133" s="35">
        <v>610.35</v>
      </c>
      <c r="G133" s="31">
        <v>600</v>
      </c>
      <c r="H133" s="31">
        <f t="shared" si="15"/>
        <v>1.01725</v>
      </c>
      <c r="I133" s="31">
        <f t="shared" si="16"/>
        <v>2.7178354202976911E-2</v>
      </c>
      <c r="J133" s="31">
        <f t="shared" si="17"/>
        <v>0.51084125991405027</v>
      </c>
      <c r="K133" s="31">
        <f t="shared" si="18"/>
        <v>-9.2708345093017314E-2</v>
      </c>
      <c r="L133" s="31">
        <f t="shared" si="19"/>
        <v>0.46306763357085357</v>
      </c>
      <c r="M133" s="31">
        <f t="shared" si="20"/>
        <v>5.6585638076714018E-2</v>
      </c>
      <c r="N133" s="35">
        <v>36.25</v>
      </c>
      <c r="O133" s="31">
        <f t="shared" si="21"/>
        <v>6.0416666666666667E-2</v>
      </c>
    </row>
    <row r="134" spans="1:15" x14ac:dyDescent="0.25">
      <c r="A134" s="31">
        <f t="shared" si="14"/>
        <v>90</v>
      </c>
      <c r="B134" s="31">
        <v>31</v>
      </c>
      <c r="C134" s="31">
        <v>43</v>
      </c>
      <c r="D134" s="35">
        <v>0.32744448736597098</v>
      </c>
      <c r="E134" s="36">
        <v>4.878048780487805E-2</v>
      </c>
      <c r="F134" s="35">
        <v>625.95000000000005</v>
      </c>
      <c r="G134" s="31">
        <v>600</v>
      </c>
      <c r="H134" s="31">
        <f t="shared" si="15"/>
        <v>1.04325</v>
      </c>
      <c r="I134" s="31">
        <f t="shared" si="16"/>
        <v>3.0323034529383251E-2</v>
      </c>
      <c r="J134" s="31">
        <f t="shared" si="17"/>
        <v>0.51209528694009065</v>
      </c>
      <c r="K134" s="31">
        <f t="shared" si="18"/>
        <v>-4.1997354359856721E-2</v>
      </c>
      <c r="L134" s="31">
        <f t="shared" si="19"/>
        <v>0.48325040358650262</v>
      </c>
      <c r="M134" s="31">
        <f t="shared" si="20"/>
        <v>5.0993004513746998E-2</v>
      </c>
      <c r="N134" s="35">
        <v>34.35</v>
      </c>
      <c r="O134" s="31">
        <f t="shared" si="21"/>
        <v>5.7250000000000002E-2</v>
      </c>
    </row>
    <row r="135" spans="1:15" x14ac:dyDescent="0.25">
      <c r="A135" s="31">
        <f t="shared" si="14"/>
        <v>90</v>
      </c>
      <c r="B135" s="31">
        <v>31</v>
      </c>
      <c r="C135" s="31">
        <v>63</v>
      </c>
      <c r="D135" s="35">
        <v>0.32744448736597098</v>
      </c>
      <c r="E135" s="36">
        <v>0.13008130081300814</v>
      </c>
      <c r="F135" s="35">
        <v>625.95000000000005</v>
      </c>
      <c r="G135" s="31">
        <v>600</v>
      </c>
      <c r="H135" s="31">
        <f t="shared" si="15"/>
        <v>1.04325</v>
      </c>
      <c r="I135" s="31">
        <f t="shared" si="16"/>
        <v>5.4318068216882932E-2</v>
      </c>
      <c r="J135" s="31">
        <f t="shared" si="17"/>
        <v>0.52165912277582605</v>
      </c>
      <c r="K135" s="31">
        <f t="shared" si="18"/>
        <v>-6.378063230197295E-2</v>
      </c>
      <c r="L135" s="31">
        <f t="shared" si="19"/>
        <v>0.47457245001935849</v>
      </c>
      <c r="M135" s="31">
        <f t="shared" si="20"/>
        <v>6.9648429816522028E-2</v>
      </c>
      <c r="N135" s="35">
        <v>47.8</v>
      </c>
      <c r="O135" s="31">
        <f t="shared" si="21"/>
        <v>7.9666666666666663E-2</v>
      </c>
    </row>
    <row r="136" spans="1:15" x14ac:dyDescent="0.25">
      <c r="A136" s="31">
        <f t="shared" si="14"/>
        <v>91</v>
      </c>
      <c r="B136" s="31">
        <v>32</v>
      </c>
      <c r="C136" s="31">
        <v>43</v>
      </c>
      <c r="D136" s="35">
        <v>0.32882950978997011</v>
      </c>
      <c r="E136" s="36">
        <v>4.4715447154471545E-2</v>
      </c>
      <c r="F136" s="35">
        <v>621.25</v>
      </c>
      <c r="G136" s="31">
        <v>600</v>
      </c>
      <c r="H136" s="31">
        <f t="shared" si="15"/>
        <v>1.0354166666666667</v>
      </c>
      <c r="I136" s="31">
        <f t="shared" si="16"/>
        <v>2.3935975985936192E-2</v>
      </c>
      <c r="J136" s="31">
        <f t="shared" si="17"/>
        <v>0.50954816109526313</v>
      </c>
      <c r="K136" s="31">
        <f t="shared" si="18"/>
        <v>-4.5598402000310859E-2</v>
      </c>
      <c r="L136" s="31">
        <f t="shared" si="19"/>
        <v>0.48181517143408537</v>
      </c>
      <c r="M136" s="31">
        <f t="shared" si="20"/>
        <v>4.5779487033301702E-2</v>
      </c>
      <c r="N136" s="35">
        <v>31.95</v>
      </c>
      <c r="O136" s="31">
        <f t="shared" si="21"/>
        <v>5.3249999999999999E-2</v>
      </c>
    </row>
    <row r="137" spans="1:15" x14ac:dyDescent="0.25">
      <c r="A137" s="31">
        <f t="shared" si="14"/>
        <v>91</v>
      </c>
      <c r="B137" s="31">
        <v>32</v>
      </c>
      <c r="C137" s="31">
        <v>63</v>
      </c>
      <c r="D137" s="35">
        <v>0.32882950978997011</v>
      </c>
      <c r="E137" s="36">
        <v>0.12601626016260162</v>
      </c>
      <c r="F137" s="35">
        <v>621.25</v>
      </c>
      <c r="G137" s="31">
        <v>600</v>
      </c>
      <c r="H137" s="31">
        <f t="shared" si="15"/>
        <v>1.0354166666666667</v>
      </c>
      <c r="I137" s="31">
        <f t="shared" si="16"/>
        <v>4.4927518281897665E-2</v>
      </c>
      <c r="J137" s="31">
        <f t="shared" si="17"/>
        <v>0.51791745871580297</v>
      </c>
      <c r="K137" s="31">
        <f t="shared" si="18"/>
        <v>-7.1802909853716901E-2</v>
      </c>
      <c r="L137" s="31">
        <f t="shared" si="19"/>
        <v>0.47137937853588474</v>
      </c>
      <c r="M137" s="31">
        <f t="shared" si="20"/>
        <v>6.4880990176102937E-2</v>
      </c>
      <c r="N137" s="35">
        <v>43.5</v>
      </c>
      <c r="O137" s="31">
        <f t="shared" si="21"/>
        <v>7.2499999999999995E-2</v>
      </c>
    </row>
    <row r="138" spans="1:15" x14ac:dyDescent="0.25">
      <c r="A138" s="31">
        <f t="shared" si="14"/>
        <v>92</v>
      </c>
      <c r="B138" s="31">
        <v>33</v>
      </c>
      <c r="C138" s="31">
        <v>43</v>
      </c>
      <c r="D138" s="35">
        <v>0.32880724851858739</v>
      </c>
      <c r="E138" s="36">
        <v>4.065040650406504E-2</v>
      </c>
      <c r="F138" s="35">
        <v>610.29999999999995</v>
      </c>
      <c r="G138" s="31">
        <v>600</v>
      </c>
      <c r="H138" s="31">
        <f t="shared" si="15"/>
        <v>1.0171666666666666</v>
      </c>
      <c r="I138" s="31">
        <f t="shared" si="16"/>
        <v>1.1784439050718604E-2</v>
      </c>
      <c r="J138" s="31">
        <f t="shared" si="17"/>
        <v>0.50470120217621561</v>
      </c>
      <c r="K138" s="31">
        <f t="shared" si="18"/>
        <v>-5.4509500720123227E-2</v>
      </c>
      <c r="L138" s="31">
        <f t="shared" si="19"/>
        <v>0.47826461968246181</v>
      </c>
      <c r="M138" s="31">
        <f t="shared" si="20"/>
        <v>3.5100619797778787E-2</v>
      </c>
      <c r="N138" s="35">
        <v>20.65</v>
      </c>
      <c r="O138" s="31">
        <f t="shared" si="21"/>
        <v>3.4416666666666665E-2</v>
      </c>
    </row>
    <row r="139" spans="1:15" x14ac:dyDescent="0.25">
      <c r="A139" s="31">
        <f t="shared" si="14"/>
        <v>92</v>
      </c>
      <c r="B139" s="31">
        <v>33</v>
      </c>
      <c r="C139" s="31">
        <v>63</v>
      </c>
      <c r="D139" s="35">
        <v>0.32880724851858739</v>
      </c>
      <c r="E139" s="36">
        <v>0.12195121951219512</v>
      </c>
      <c r="F139" s="35">
        <v>610.29999999999995</v>
      </c>
      <c r="G139" s="31">
        <v>600</v>
      </c>
      <c r="H139" s="31">
        <f t="shared" si="15"/>
        <v>1.0171666666666666</v>
      </c>
      <c r="I139" s="31">
        <f t="shared" si="16"/>
        <v>2.5078908634584389E-2</v>
      </c>
      <c r="J139" s="31">
        <f t="shared" si="17"/>
        <v>0.51000398831882898</v>
      </c>
      <c r="K139" s="31">
        <f t="shared" si="18"/>
        <v>-8.9745563282424695E-2</v>
      </c>
      <c r="L139" s="31">
        <f t="shared" si="19"/>
        <v>0.46424470386939354</v>
      </c>
      <c r="M139" s="31">
        <f t="shared" si="20"/>
        <v>5.451435291557527E-2</v>
      </c>
      <c r="N139" s="35">
        <v>30.45</v>
      </c>
      <c r="O139" s="31">
        <f t="shared" si="21"/>
        <v>5.0749999999999997E-2</v>
      </c>
    </row>
    <row r="140" spans="1:15" x14ac:dyDescent="0.25">
      <c r="A140" s="31">
        <f t="shared" si="14"/>
        <v>93</v>
      </c>
      <c r="B140" s="31">
        <v>34</v>
      </c>
      <c r="C140" s="31">
        <v>43</v>
      </c>
      <c r="D140" s="35">
        <v>0.32933911094293539</v>
      </c>
      <c r="E140" s="36">
        <v>3.6585365853658534E-2</v>
      </c>
      <c r="F140" s="35">
        <v>591.4</v>
      </c>
      <c r="G140" s="31">
        <v>600</v>
      </c>
      <c r="H140" s="31">
        <f t="shared" si="15"/>
        <v>0.98566666666666658</v>
      </c>
      <c r="I140" s="31">
        <f t="shared" si="16"/>
        <v>-7.2324007994152353E-3</v>
      </c>
      <c r="J140" s="31">
        <f t="shared" si="17"/>
        <v>0.49711471468606133</v>
      </c>
      <c r="K140" s="31">
        <f t="shared" si="18"/>
        <v>-7.022608515087489E-2</v>
      </c>
      <c r="L140" s="31">
        <f t="shared" si="19"/>
        <v>0.4720068563136422</v>
      </c>
      <c r="M140" s="31">
        <f t="shared" si="20"/>
        <v>1.7982547461918852E-2</v>
      </c>
      <c r="N140" s="35">
        <v>10.5</v>
      </c>
      <c r="O140" s="31">
        <f t="shared" si="21"/>
        <v>1.7500000000000002E-2</v>
      </c>
    </row>
    <row r="141" spans="1:15" x14ac:dyDescent="0.25">
      <c r="A141" s="31">
        <f t="shared" si="14"/>
        <v>93</v>
      </c>
      <c r="B141" s="31">
        <v>34</v>
      </c>
      <c r="C141" s="31">
        <v>63</v>
      </c>
      <c r="D141" s="35">
        <v>0.32933911094293539</v>
      </c>
      <c r="E141" s="36">
        <v>0.11788617886178862</v>
      </c>
      <c r="F141" s="35">
        <v>591.4</v>
      </c>
      <c r="G141" s="31">
        <v>600</v>
      </c>
      <c r="H141" s="31">
        <f t="shared" si="15"/>
        <v>0.98566666666666658</v>
      </c>
      <c r="I141" s="31">
        <f t="shared" si="16"/>
        <v>-8.385925694565019E-3</v>
      </c>
      <c r="J141" s="31">
        <f t="shared" si="17"/>
        <v>0.49665453889107419</v>
      </c>
      <c r="K141" s="31">
        <f t="shared" si="18"/>
        <v>-0.12146304970830504</v>
      </c>
      <c r="L141" s="31">
        <f t="shared" si="19"/>
        <v>0.45166214001373961</v>
      </c>
      <c r="M141" s="31">
        <f t="shared" si="20"/>
        <v>3.7873683819895809E-2</v>
      </c>
      <c r="N141" s="35">
        <v>22.25</v>
      </c>
      <c r="O141" s="31">
        <f t="shared" si="21"/>
        <v>3.7083333333333336E-2</v>
      </c>
    </row>
    <row r="142" spans="1:15" x14ac:dyDescent="0.25">
      <c r="A142" s="31">
        <f t="shared" ref="A142:A177" si="22">$A$76+B142</f>
        <v>94</v>
      </c>
      <c r="B142" s="31">
        <v>35</v>
      </c>
      <c r="C142" s="31">
        <v>43</v>
      </c>
      <c r="D142" s="35">
        <v>0.33156176154306599</v>
      </c>
      <c r="E142" s="36">
        <v>3.2520325203252036E-2</v>
      </c>
      <c r="F142" s="35">
        <v>577</v>
      </c>
      <c r="G142" s="31">
        <v>600</v>
      </c>
      <c r="H142" s="31">
        <f t="shared" si="15"/>
        <v>0.96166666666666667</v>
      </c>
      <c r="I142" s="31">
        <f t="shared" si="16"/>
        <v>-2.0287109257287286E-2</v>
      </c>
      <c r="J142" s="31">
        <f t="shared" si="17"/>
        <v>0.49190716949734709</v>
      </c>
      <c r="K142" s="31">
        <f t="shared" si="18"/>
        <v>-8.0078943737332611E-2</v>
      </c>
      <c r="L142" s="31">
        <f t="shared" si="19"/>
        <v>0.46808723471028785</v>
      </c>
      <c r="M142" s="31">
        <f t="shared" si="20"/>
        <v>4.9634932896609474E-3</v>
      </c>
      <c r="N142" s="35">
        <v>5.05</v>
      </c>
      <c r="O142" s="31">
        <f t="shared" si="21"/>
        <v>8.416666666666666E-3</v>
      </c>
    </row>
    <row r="143" spans="1:15" x14ac:dyDescent="0.25">
      <c r="A143" s="31">
        <f t="shared" si="22"/>
        <v>94</v>
      </c>
      <c r="B143" s="31">
        <v>35</v>
      </c>
      <c r="C143" s="31">
        <v>63</v>
      </c>
      <c r="D143" s="35">
        <v>0.33156176154306599</v>
      </c>
      <c r="E143" s="36">
        <v>0.11382113821138211</v>
      </c>
      <c r="F143" s="35">
        <v>577</v>
      </c>
      <c r="G143" s="31">
        <v>600</v>
      </c>
      <c r="H143" s="31">
        <f t="shared" si="15"/>
        <v>0.96166666666666667</v>
      </c>
      <c r="I143" s="31">
        <f t="shared" si="16"/>
        <v>-3.3406540268006511E-2</v>
      </c>
      <c r="J143" s="31">
        <f t="shared" si="17"/>
        <v>0.48667519709777185</v>
      </c>
      <c r="K143" s="31">
        <f t="shared" si="18"/>
        <v>-0.14526681984351972</v>
      </c>
      <c r="L143" s="31">
        <f t="shared" si="19"/>
        <v>0.44225010536642473</v>
      </c>
      <c r="M143" s="31">
        <f t="shared" si="20"/>
        <v>2.5769209175932561E-2</v>
      </c>
      <c r="N143" s="35">
        <v>15.6</v>
      </c>
      <c r="O143" s="31">
        <f t="shared" si="21"/>
        <v>2.5999999999999999E-2</v>
      </c>
    </row>
    <row r="144" spans="1:15" x14ac:dyDescent="0.25">
      <c r="A144" s="31">
        <f t="shared" si="22"/>
        <v>95</v>
      </c>
      <c r="B144" s="31">
        <v>36</v>
      </c>
      <c r="C144" s="31">
        <v>43</v>
      </c>
      <c r="D144" s="35">
        <v>0.33162678135467527</v>
      </c>
      <c r="E144" s="36">
        <v>2.8455284552845527E-2</v>
      </c>
      <c r="F144" s="35">
        <v>576.79999999999995</v>
      </c>
      <c r="G144" s="31">
        <v>600</v>
      </c>
      <c r="H144" s="31">
        <f t="shared" si="15"/>
        <v>0.96133333333333326</v>
      </c>
      <c r="I144" s="31">
        <f t="shared" si="16"/>
        <v>-1.9262821441806584E-2</v>
      </c>
      <c r="J144" s="31">
        <f t="shared" si="17"/>
        <v>0.49231572130663576</v>
      </c>
      <c r="K144" s="31">
        <f t="shared" si="18"/>
        <v>-7.5203929222782184E-2</v>
      </c>
      <c r="L144" s="31">
        <f t="shared" si="19"/>
        <v>0.47002622907114888</v>
      </c>
      <c r="M144" s="31">
        <f t="shared" si="20"/>
        <v>3.2532843449635807E-3</v>
      </c>
      <c r="N144" s="35">
        <v>4.05</v>
      </c>
      <c r="O144" s="31">
        <f t="shared" si="21"/>
        <v>6.7499999999999999E-3</v>
      </c>
    </row>
    <row r="145" spans="1:15" x14ac:dyDescent="0.25">
      <c r="A145" s="31">
        <f t="shared" si="22"/>
        <v>95</v>
      </c>
      <c r="B145" s="31">
        <v>36</v>
      </c>
      <c r="C145" s="31">
        <v>63</v>
      </c>
      <c r="D145" s="35">
        <v>0.33162678135467527</v>
      </c>
      <c r="E145" s="36">
        <v>0.10975609756097561</v>
      </c>
      <c r="F145" s="35">
        <v>576.79999999999995</v>
      </c>
      <c r="G145" s="31">
        <v>600</v>
      </c>
      <c r="H145" s="31">
        <f t="shared" si="15"/>
        <v>0.96133333333333326</v>
      </c>
      <c r="I145" s="31">
        <f t="shared" si="16"/>
        <v>-3.3365326447373236E-2</v>
      </c>
      <c r="J145" s="31">
        <f t="shared" si="17"/>
        <v>0.48669162987265152</v>
      </c>
      <c r="K145" s="31">
        <f t="shared" si="18"/>
        <v>-0.14323148110423201</v>
      </c>
      <c r="L145" s="31">
        <f t="shared" si="19"/>
        <v>0.44305368390802635</v>
      </c>
      <c r="M145" s="31">
        <f t="shared" si="20"/>
        <v>2.481920294288259E-2</v>
      </c>
      <c r="N145" s="35">
        <v>14.1</v>
      </c>
      <c r="O145" s="31">
        <f t="shared" si="21"/>
        <v>2.35E-2</v>
      </c>
    </row>
    <row r="146" spans="1:15" x14ac:dyDescent="0.25">
      <c r="A146" s="31">
        <f t="shared" si="22"/>
        <v>96</v>
      </c>
      <c r="B146" s="31">
        <v>37</v>
      </c>
      <c r="C146" s="31">
        <v>43</v>
      </c>
      <c r="D146" s="35">
        <v>0.33160559322034616</v>
      </c>
      <c r="E146" s="36">
        <v>2.4390243902439025E-2</v>
      </c>
      <c r="F146" s="35">
        <v>540.04999999999995</v>
      </c>
      <c r="G146" s="31">
        <v>600</v>
      </c>
      <c r="H146" s="31">
        <f t="shared" si="15"/>
        <v>0.90008333333333324</v>
      </c>
      <c r="I146" s="31">
        <f t="shared" si="16"/>
        <v>-4.8945672282600522E-2</v>
      </c>
      <c r="J146" s="31">
        <f t="shared" si="17"/>
        <v>0.4804812956192745</v>
      </c>
      <c r="K146" s="31">
        <f t="shared" si="18"/>
        <v>-0.10073376523912483</v>
      </c>
      <c r="L146" s="31">
        <f t="shared" si="19"/>
        <v>0.45988090345411409</v>
      </c>
      <c r="M146" s="31">
        <f t="shared" si="20"/>
        <v>-2.7407697288798827E-2</v>
      </c>
      <c r="N146" s="35">
        <v>1.4</v>
      </c>
      <c r="O146" s="31">
        <f t="shared" si="21"/>
        <v>2.3333333333333331E-3</v>
      </c>
    </row>
    <row r="147" spans="1:15" x14ac:dyDescent="0.25">
      <c r="A147" s="31">
        <f t="shared" si="22"/>
        <v>96</v>
      </c>
      <c r="B147" s="31">
        <v>37</v>
      </c>
      <c r="C147" s="31">
        <v>63</v>
      </c>
      <c r="D147" s="35">
        <v>0.33160559322034616</v>
      </c>
      <c r="E147" s="36">
        <v>0.10569105691056911</v>
      </c>
      <c r="F147" s="35">
        <v>540.04999999999995</v>
      </c>
      <c r="G147" s="31">
        <v>600</v>
      </c>
      <c r="H147" s="31">
        <f t="shared" si="15"/>
        <v>0.90008333333333324</v>
      </c>
      <c r="I147" s="31">
        <f t="shared" si="16"/>
        <v>-9.7506203913945794E-2</v>
      </c>
      <c r="J147" s="31">
        <f t="shared" si="17"/>
        <v>0.46116220384900491</v>
      </c>
      <c r="K147" s="31">
        <f t="shared" si="18"/>
        <v>-0.20531171619873395</v>
      </c>
      <c r="L147" s="31">
        <f t="shared" si="19"/>
        <v>0.41866429541858813</v>
      </c>
      <c r="M147" s="31">
        <f t="shared" si="20"/>
        <v>-3.5798817708296848E-3</v>
      </c>
      <c r="N147" s="35">
        <v>7.3</v>
      </c>
      <c r="O147" s="31">
        <f t="shared" si="21"/>
        <v>1.2166666666666666E-2</v>
      </c>
    </row>
    <row r="148" spans="1:15" x14ac:dyDescent="0.25">
      <c r="A148" s="31">
        <f t="shared" si="22"/>
        <v>97</v>
      </c>
      <c r="B148" s="31">
        <v>38</v>
      </c>
      <c r="C148" s="31">
        <v>43</v>
      </c>
      <c r="D148" s="35">
        <v>0.34297046310057905</v>
      </c>
      <c r="E148" s="36">
        <v>2.032520325203252E-2</v>
      </c>
      <c r="F148" s="35">
        <v>548.20000000000005</v>
      </c>
      <c r="G148" s="31">
        <v>600</v>
      </c>
      <c r="H148" s="31">
        <f t="shared" si="15"/>
        <v>0.91366666666666674</v>
      </c>
      <c r="I148" s="31">
        <f t="shared" si="16"/>
        <v>-3.7034754141197203E-2</v>
      </c>
      <c r="J148" s="31">
        <f t="shared" si="17"/>
        <v>0.48522864747071798</v>
      </c>
      <c r="K148" s="31">
        <f t="shared" si="18"/>
        <v>-8.5930848254127334E-2</v>
      </c>
      <c r="L148" s="31">
        <f t="shared" si="19"/>
        <v>0.46576069442015583</v>
      </c>
      <c r="M148" s="31">
        <f t="shared" si="20"/>
        <v>-2.242345351440983E-2</v>
      </c>
      <c r="N148" s="35">
        <v>0.85</v>
      </c>
      <c r="O148" s="31">
        <f t="shared" si="21"/>
        <v>1.4166666666666666E-3</v>
      </c>
    </row>
    <row r="149" spans="1:15" x14ac:dyDescent="0.25">
      <c r="A149" s="31">
        <f t="shared" si="22"/>
        <v>97</v>
      </c>
      <c r="B149" s="31">
        <v>38</v>
      </c>
      <c r="C149" s="31">
        <v>63</v>
      </c>
      <c r="D149" s="35">
        <v>0.34297046310057905</v>
      </c>
      <c r="E149" s="36">
        <v>0.1016260162601626</v>
      </c>
      <c r="F149" s="35">
        <v>548.20000000000005</v>
      </c>
      <c r="G149" s="31">
        <v>600</v>
      </c>
      <c r="H149" s="31">
        <f t="shared" si="15"/>
        <v>0.91366666666666674</v>
      </c>
      <c r="I149" s="31">
        <f t="shared" si="16"/>
        <v>-7.836771599008524E-2</v>
      </c>
      <c r="J149" s="31">
        <f t="shared" si="17"/>
        <v>0.46876777671760944</v>
      </c>
      <c r="K149" s="31">
        <f t="shared" si="18"/>
        <v>-0.1877027062608243</v>
      </c>
      <c r="L149" s="31">
        <f t="shared" si="19"/>
        <v>0.42555485434538198</v>
      </c>
      <c r="M149" s="31">
        <f t="shared" si="20"/>
        <v>2.7426376489405602E-3</v>
      </c>
      <c r="N149" s="35">
        <v>8</v>
      </c>
      <c r="O149" s="31">
        <f t="shared" si="21"/>
        <v>1.3333333333333334E-2</v>
      </c>
    </row>
    <row r="150" spans="1:15" x14ac:dyDescent="0.25">
      <c r="A150" s="31">
        <f t="shared" si="22"/>
        <v>98</v>
      </c>
      <c r="B150" s="31">
        <v>39</v>
      </c>
      <c r="C150" s="31">
        <v>43</v>
      </c>
      <c r="D150" s="35">
        <v>0.34381018340024333</v>
      </c>
      <c r="E150" s="36">
        <v>1.6260162601626018E-2</v>
      </c>
      <c r="F150" s="35">
        <v>568.25</v>
      </c>
      <c r="G150" s="31">
        <v>600</v>
      </c>
      <c r="H150" s="31">
        <f t="shared" si="15"/>
        <v>0.94708333333333339</v>
      </c>
      <c r="I150" s="31">
        <f t="shared" si="16"/>
        <v>-1.980812158702654E-2</v>
      </c>
      <c r="J150" s="31">
        <f t="shared" si="17"/>
        <v>0.49209821953295907</v>
      </c>
      <c r="K150" s="31">
        <f t="shared" si="18"/>
        <v>-6.3649194917032678E-2</v>
      </c>
      <c r="L150" s="31">
        <f t="shared" si="19"/>
        <v>0.47462477962315147</v>
      </c>
      <c r="M150" s="31">
        <f t="shared" si="20"/>
        <v>-8.5667575404781426E-3</v>
      </c>
      <c r="N150" s="35">
        <v>1.2</v>
      </c>
      <c r="O150" s="31">
        <f t="shared" si="21"/>
        <v>2E-3</v>
      </c>
    </row>
    <row r="151" spans="1:15" x14ac:dyDescent="0.25">
      <c r="A151" s="31">
        <f t="shared" si="22"/>
        <v>98</v>
      </c>
      <c r="B151" s="31">
        <v>39</v>
      </c>
      <c r="C151" s="31">
        <v>63</v>
      </c>
      <c r="D151" s="35">
        <v>0.34381018340024333</v>
      </c>
      <c r="E151" s="36">
        <v>9.7560975609756101E-2</v>
      </c>
      <c r="F151" s="35">
        <v>568.25</v>
      </c>
      <c r="G151" s="31">
        <v>600</v>
      </c>
      <c r="H151" s="31">
        <f t="shared" si="15"/>
        <v>0.94708333333333339</v>
      </c>
      <c r="I151" s="31">
        <f t="shared" si="16"/>
        <v>-4.4154414251448955E-2</v>
      </c>
      <c r="J151" s="31">
        <f t="shared" si="17"/>
        <v>0.4823906593724081</v>
      </c>
      <c r="K151" s="31">
        <f t="shared" si="18"/>
        <v>-0.15154267368590413</v>
      </c>
      <c r="L151" s="31">
        <f t="shared" si="19"/>
        <v>0.43977382539212578</v>
      </c>
      <c r="M151" s="31">
        <f t="shared" si="20"/>
        <v>1.7090328255159104E-2</v>
      </c>
      <c r="N151" s="35">
        <v>10.95</v>
      </c>
      <c r="O151" s="31">
        <f t="shared" si="21"/>
        <v>1.8249999999999999E-2</v>
      </c>
    </row>
    <row r="152" spans="1:15" x14ac:dyDescent="0.25">
      <c r="A152" s="31">
        <f t="shared" si="22"/>
        <v>99</v>
      </c>
      <c r="B152" s="31">
        <v>40</v>
      </c>
      <c r="C152" s="31">
        <v>43</v>
      </c>
      <c r="D152" s="35">
        <v>0.34787390795716222</v>
      </c>
      <c r="E152" s="36">
        <v>1.2195121951219513E-2</v>
      </c>
      <c r="F152" s="35">
        <v>576.65</v>
      </c>
      <c r="G152" s="31">
        <v>600</v>
      </c>
      <c r="H152" s="31">
        <f t="shared" si="15"/>
        <v>0.96108333333333329</v>
      </c>
      <c r="I152" s="31">
        <f t="shared" si="16"/>
        <v>-1.2366545869589301E-2</v>
      </c>
      <c r="J152" s="31">
        <f t="shared" si="17"/>
        <v>0.49506658773607165</v>
      </c>
      <c r="K152" s="31">
        <f t="shared" si="18"/>
        <v>-5.0782792406919429E-2</v>
      </c>
      <c r="L152" s="31">
        <f t="shared" si="19"/>
        <v>0.47974930142666539</v>
      </c>
      <c r="M152" s="31">
        <f t="shared" si="20"/>
        <v>-3.9490550633225485E-3</v>
      </c>
      <c r="N152" s="35">
        <v>1.3</v>
      </c>
      <c r="O152" s="31">
        <f t="shared" si="21"/>
        <v>2.1666666666666666E-3</v>
      </c>
    </row>
    <row r="153" spans="1:15" x14ac:dyDescent="0.25">
      <c r="A153" s="31">
        <f t="shared" si="22"/>
        <v>99</v>
      </c>
      <c r="B153" s="31">
        <v>40</v>
      </c>
      <c r="C153" s="31">
        <v>63</v>
      </c>
      <c r="D153" s="35">
        <v>0.34787390795716222</v>
      </c>
      <c r="E153" s="36">
        <v>9.3495934959349589E-2</v>
      </c>
      <c r="F153" s="35">
        <v>576.65</v>
      </c>
      <c r="G153" s="31">
        <v>600</v>
      </c>
      <c r="H153" s="31">
        <f t="shared" si="15"/>
        <v>0.96108333333333329</v>
      </c>
      <c r="I153" s="31">
        <f t="shared" si="16"/>
        <v>-2.9917440614301155E-2</v>
      </c>
      <c r="J153" s="31">
        <f t="shared" si="17"/>
        <v>0.48806644823816003</v>
      </c>
      <c r="K153" s="31">
        <f t="shared" si="18"/>
        <v>-0.13628721068454458</v>
      </c>
      <c r="L153" s="31">
        <f t="shared" si="19"/>
        <v>0.44579711697124075</v>
      </c>
      <c r="M153" s="31">
        <f t="shared" si="20"/>
        <v>2.3275411989650885E-2</v>
      </c>
      <c r="N153" s="35">
        <v>13</v>
      </c>
      <c r="O153" s="31">
        <f t="shared" si="21"/>
        <v>2.1666666666666667E-2</v>
      </c>
    </row>
    <row r="154" spans="1:15" x14ac:dyDescent="0.25">
      <c r="A154" s="31">
        <f t="shared" si="22"/>
        <v>100</v>
      </c>
      <c r="B154" s="31">
        <v>41</v>
      </c>
      <c r="C154" s="31">
        <v>43</v>
      </c>
      <c r="D154" s="35">
        <v>0.34859050445722256</v>
      </c>
      <c r="E154" s="36">
        <v>8.130081300813009E-3</v>
      </c>
      <c r="F154" s="35">
        <v>575.35</v>
      </c>
      <c r="G154" s="31">
        <v>600</v>
      </c>
      <c r="H154" s="31">
        <f t="shared" si="15"/>
        <v>0.95891666666666675</v>
      </c>
      <c r="I154" s="31">
        <f t="shared" si="16"/>
        <v>-1.0723368260021975E-2</v>
      </c>
      <c r="J154" s="31">
        <f t="shared" si="17"/>
        <v>0.49572207699976084</v>
      </c>
      <c r="K154" s="31">
        <f t="shared" si="18"/>
        <v>-4.2154715540269956E-2</v>
      </c>
      <c r="L154" s="31">
        <f t="shared" si="19"/>
        <v>0.48318768110470012</v>
      </c>
      <c r="M154" s="31">
        <f t="shared" si="20"/>
        <v>-7.831519435012757E-3</v>
      </c>
      <c r="N154" s="35">
        <v>0.9</v>
      </c>
      <c r="O154" s="31">
        <f t="shared" si="21"/>
        <v>1.5E-3</v>
      </c>
    </row>
    <row r="155" spans="1:15" x14ac:dyDescent="0.25">
      <c r="A155" s="31">
        <f t="shared" si="22"/>
        <v>100</v>
      </c>
      <c r="B155" s="31">
        <v>41</v>
      </c>
      <c r="C155" s="31">
        <v>63</v>
      </c>
      <c r="D155" s="35">
        <v>0.34859050445722256</v>
      </c>
      <c r="E155" s="36">
        <v>8.943089430894309E-2</v>
      </c>
      <c r="F155" s="35">
        <v>575.35</v>
      </c>
      <c r="G155" s="31">
        <v>600</v>
      </c>
      <c r="H155" s="31">
        <f t="shared" si="15"/>
        <v>0.95891666666666675</v>
      </c>
      <c r="I155" s="31">
        <f t="shared" si="16"/>
        <v>-3.1327747316895055E-2</v>
      </c>
      <c r="J155" s="31">
        <f t="shared" si="17"/>
        <v>0.4875040810525898</v>
      </c>
      <c r="K155" s="31">
        <f t="shared" si="18"/>
        <v>-0.1355737329008353</v>
      </c>
      <c r="L155" s="31">
        <f t="shared" si="19"/>
        <v>0.44607913590192477</v>
      </c>
      <c r="M155" s="31">
        <f t="shared" si="20"/>
        <v>2.1396652487421175E-2</v>
      </c>
      <c r="N155" s="35">
        <v>12.7</v>
      </c>
      <c r="O155" s="31">
        <f t="shared" si="21"/>
        <v>2.1166666666666667E-2</v>
      </c>
    </row>
    <row r="156" spans="1:15" x14ac:dyDescent="0.25">
      <c r="A156" s="31">
        <f t="shared" si="22"/>
        <v>101</v>
      </c>
      <c r="B156" s="31">
        <v>42</v>
      </c>
      <c r="C156" s="31">
        <v>43</v>
      </c>
      <c r="D156" s="35">
        <v>0.34846279232509075</v>
      </c>
      <c r="E156" s="36">
        <v>4.0650406504065045E-3</v>
      </c>
      <c r="F156" s="35">
        <v>577.9</v>
      </c>
      <c r="G156" s="31">
        <v>600</v>
      </c>
      <c r="H156" s="31">
        <f t="shared" si="15"/>
        <v>0.96316666666666662</v>
      </c>
      <c r="I156" s="31">
        <f t="shared" si="16"/>
        <v>-6.8214289135936053E-3</v>
      </c>
      <c r="J156" s="31">
        <f t="shared" si="17"/>
        <v>0.49727866469844467</v>
      </c>
      <c r="K156" s="31">
        <f t="shared" si="18"/>
        <v>-2.903860508914401E-2</v>
      </c>
      <c r="L156" s="31">
        <f t="shared" si="19"/>
        <v>0.48841690057885656</v>
      </c>
      <c r="M156" s="31">
        <f t="shared" si="20"/>
        <v>-9.4546666968046145E-3</v>
      </c>
      <c r="N156" s="35">
        <v>0.45</v>
      </c>
      <c r="O156" s="31">
        <f t="shared" si="21"/>
        <v>7.5000000000000002E-4</v>
      </c>
    </row>
    <row r="157" spans="1:15" x14ac:dyDescent="0.25">
      <c r="A157" s="31">
        <f t="shared" si="22"/>
        <v>101</v>
      </c>
      <c r="B157" s="31">
        <v>42</v>
      </c>
      <c r="C157" s="31">
        <v>63</v>
      </c>
      <c r="D157" s="35">
        <v>0.34846279232509075</v>
      </c>
      <c r="E157" s="36">
        <v>8.5365853658536592E-2</v>
      </c>
      <c r="F157" s="35">
        <v>577.9</v>
      </c>
      <c r="G157" s="31">
        <v>600</v>
      </c>
      <c r="H157" s="31">
        <f t="shared" si="15"/>
        <v>0.96316666666666662</v>
      </c>
      <c r="I157" s="31">
        <f t="shared" si="16"/>
        <v>-2.7121019565740909E-2</v>
      </c>
      <c r="J157" s="31">
        <f t="shared" si="17"/>
        <v>0.48918160486843998</v>
      </c>
      <c r="K157" s="31">
        <f t="shared" si="18"/>
        <v>-0.12893291111837013</v>
      </c>
      <c r="L157" s="31">
        <f t="shared" si="19"/>
        <v>0.44870536734988903</v>
      </c>
      <c r="M157" s="31">
        <f t="shared" si="20"/>
        <v>2.2458048405896713E-2</v>
      </c>
      <c r="N157" s="35">
        <v>13.7</v>
      </c>
      <c r="O157" s="31">
        <f t="shared" si="21"/>
        <v>2.283333333333333E-2</v>
      </c>
    </row>
    <row r="158" spans="1:15" x14ac:dyDescent="0.25">
      <c r="A158" s="31">
        <f t="shared" si="22"/>
        <v>102</v>
      </c>
      <c r="B158" s="31">
        <v>43</v>
      </c>
      <c r="C158" s="31">
        <v>63</v>
      </c>
      <c r="D158" s="35">
        <v>0.3485321760795263</v>
      </c>
      <c r="E158" s="36">
        <v>8.1300813008130079E-2</v>
      </c>
      <c r="F158" s="35">
        <v>575.65</v>
      </c>
      <c r="G158" s="31">
        <v>600</v>
      </c>
      <c r="H158" s="31">
        <f t="shared" si="15"/>
        <v>0.95941666666666658</v>
      </c>
      <c r="I158" s="31">
        <f t="shared" si="16"/>
        <v>-2.985383491339411E-2</v>
      </c>
      <c r="J158" s="31">
        <f t="shared" si="17"/>
        <v>0.48809181191219286</v>
      </c>
      <c r="K158" s="31">
        <f t="shared" si="18"/>
        <v>-0.12923185090290037</v>
      </c>
      <c r="L158" s="31">
        <f t="shared" si="19"/>
        <v>0.44858709707196542</v>
      </c>
      <c r="M158" s="31">
        <f t="shared" si="20"/>
        <v>1.9696322140124234E-2</v>
      </c>
      <c r="N158" s="35">
        <v>13.1</v>
      </c>
      <c r="O158" s="31">
        <f t="shared" si="21"/>
        <v>2.1833333333333333E-2</v>
      </c>
    </row>
    <row r="159" spans="1:15" x14ac:dyDescent="0.25">
      <c r="A159" s="31">
        <f t="shared" si="22"/>
        <v>103</v>
      </c>
      <c r="B159" s="31">
        <v>44</v>
      </c>
      <c r="C159" s="31">
        <v>63</v>
      </c>
      <c r="D159" s="35">
        <v>0.34829787028237658</v>
      </c>
      <c r="E159" s="36">
        <v>7.7235772357723581E-2</v>
      </c>
      <c r="F159" s="35">
        <v>560.65</v>
      </c>
      <c r="G159" s="31">
        <v>600</v>
      </c>
      <c r="H159" s="31">
        <f t="shared" si="15"/>
        <v>0.93441666666666667</v>
      </c>
      <c r="I159" s="31">
        <f t="shared" si="16"/>
        <v>-5.0386977184200155E-2</v>
      </c>
      <c r="J159" s="31">
        <f t="shared" si="17"/>
        <v>0.47990700695321586</v>
      </c>
      <c r="K159" s="31">
        <f t="shared" si="18"/>
        <v>-0.14718356892401974</v>
      </c>
      <c r="L159" s="31">
        <f t="shared" si="19"/>
        <v>0.44149356472407714</v>
      </c>
      <c r="M159" s="31">
        <f t="shared" si="20"/>
        <v>6.9395410231236632E-3</v>
      </c>
      <c r="N159" s="35">
        <v>8.5500000000000007</v>
      </c>
      <c r="O159" s="31">
        <f t="shared" si="21"/>
        <v>1.4250000000000001E-2</v>
      </c>
    </row>
    <row r="160" spans="1:15" x14ac:dyDescent="0.25">
      <c r="A160" s="31">
        <f t="shared" si="22"/>
        <v>104</v>
      </c>
      <c r="B160" s="31">
        <v>45</v>
      </c>
      <c r="C160" s="31">
        <v>63</v>
      </c>
      <c r="D160" s="35">
        <v>0.34890844067770793</v>
      </c>
      <c r="E160" s="36">
        <v>7.3170731707317069E-2</v>
      </c>
      <c r="F160" s="35">
        <v>566.15</v>
      </c>
      <c r="G160" s="31">
        <v>600</v>
      </c>
      <c r="H160" s="31">
        <f t="shared" si="15"/>
        <v>0.94358333333333333</v>
      </c>
      <c r="I160" s="31">
        <f t="shared" si="16"/>
        <v>-4.1567901316698165E-2</v>
      </c>
      <c r="J160" s="31">
        <f t="shared" si="17"/>
        <v>0.48342158107651551</v>
      </c>
      <c r="K160" s="31">
        <f t="shared" si="18"/>
        <v>-0.13594794518817388</v>
      </c>
      <c r="L160" s="31">
        <f t="shared" si="19"/>
        <v>0.44593121625384557</v>
      </c>
      <c r="M160" s="31">
        <f t="shared" si="20"/>
        <v>1.0217330623603194E-2</v>
      </c>
      <c r="N160" s="35">
        <v>8.6999999999999993</v>
      </c>
      <c r="O160" s="31">
        <f t="shared" si="21"/>
        <v>1.4499999999999999E-2</v>
      </c>
    </row>
    <row r="161" spans="1:15" x14ac:dyDescent="0.25">
      <c r="A161" s="31">
        <f t="shared" si="22"/>
        <v>105</v>
      </c>
      <c r="B161" s="31">
        <v>46</v>
      </c>
      <c r="C161" s="31">
        <v>63</v>
      </c>
      <c r="D161" s="35">
        <v>0.34838805773745846</v>
      </c>
      <c r="E161" s="36">
        <v>6.910569105691057E-2</v>
      </c>
      <c r="F161" s="35">
        <v>572.1</v>
      </c>
      <c r="G161" s="31">
        <v>600</v>
      </c>
      <c r="H161" s="31">
        <f t="shared" si="15"/>
        <v>0.95350000000000001</v>
      </c>
      <c r="I161" s="31">
        <f t="shared" si="16"/>
        <v>-3.2764515992157087E-2</v>
      </c>
      <c r="J161" s="31">
        <f t="shared" si="17"/>
        <v>0.48693118757344306</v>
      </c>
      <c r="K161" s="31">
        <f t="shared" si="18"/>
        <v>-0.12434863386741522</v>
      </c>
      <c r="L161" s="31">
        <f t="shared" si="19"/>
        <v>0.45051962091178749</v>
      </c>
      <c r="M161" s="31">
        <f t="shared" si="20"/>
        <v>1.3769266439490502E-2</v>
      </c>
      <c r="N161" s="35">
        <v>9.65</v>
      </c>
      <c r="O161" s="31">
        <f t="shared" si="21"/>
        <v>1.6083333333333335E-2</v>
      </c>
    </row>
    <row r="162" spans="1:15" x14ac:dyDescent="0.25">
      <c r="A162" s="31">
        <f t="shared" si="22"/>
        <v>106</v>
      </c>
      <c r="B162" s="31">
        <v>47</v>
      </c>
      <c r="C162" s="31">
        <v>63</v>
      </c>
      <c r="D162" s="35">
        <v>0.34841296531290239</v>
      </c>
      <c r="E162" s="36">
        <v>6.5040650406504072E-2</v>
      </c>
      <c r="F162" s="35">
        <v>579.75</v>
      </c>
      <c r="G162" s="31">
        <v>600</v>
      </c>
      <c r="H162" s="31">
        <f t="shared" si="15"/>
        <v>0.96625000000000005</v>
      </c>
      <c r="I162" s="31">
        <f t="shared" si="16"/>
        <v>-2.2241145723017802E-2</v>
      </c>
      <c r="J162" s="31">
        <f t="shared" si="17"/>
        <v>0.49112779807911106</v>
      </c>
      <c r="K162" s="31">
        <f t="shared" si="18"/>
        <v>-0.11109714300815829</v>
      </c>
      <c r="L162" s="31">
        <f t="shared" si="19"/>
        <v>0.45576965713383583</v>
      </c>
      <c r="M162" s="31">
        <f t="shared" si="20"/>
        <v>1.8782577760105279E-2</v>
      </c>
      <c r="N162" s="35">
        <v>10.199999999999999</v>
      </c>
      <c r="O162" s="31">
        <f t="shared" si="21"/>
        <v>1.6999999999999998E-2</v>
      </c>
    </row>
    <row r="163" spans="1:15" x14ac:dyDescent="0.25">
      <c r="A163" s="31">
        <f t="shared" si="22"/>
        <v>107</v>
      </c>
      <c r="B163" s="31">
        <v>48</v>
      </c>
      <c r="C163" s="31">
        <v>63</v>
      </c>
      <c r="D163" s="35">
        <v>0.34825873828282372</v>
      </c>
      <c r="E163" s="36">
        <v>6.097560975609756E-2</v>
      </c>
      <c r="F163" s="35">
        <v>602.1</v>
      </c>
      <c r="G163" s="31">
        <v>600</v>
      </c>
      <c r="H163" s="31">
        <f t="shared" si="15"/>
        <v>1.0035000000000001</v>
      </c>
      <c r="I163" s="31">
        <f t="shared" si="16"/>
        <v>5.0991779885791351E-3</v>
      </c>
      <c r="J163" s="31">
        <f t="shared" si="17"/>
        <v>0.50203426887921965</v>
      </c>
      <c r="K163" s="31">
        <f t="shared" si="18"/>
        <v>-8.0897187784867985E-2</v>
      </c>
      <c r="L163" s="31">
        <f t="shared" si="19"/>
        <v>0.46776185822978722</v>
      </c>
      <c r="M163" s="31">
        <f t="shared" si="20"/>
        <v>3.6029530590509729E-2</v>
      </c>
      <c r="N163" s="35">
        <v>18.75</v>
      </c>
      <c r="O163" s="31">
        <f t="shared" si="21"/>
        <v>3.125E-2</v>
      </c>
    </row>
    <row r="164" spans="1:15" x14ac:dyDescent="0.25">
      <c r="A164" s="31">
        <f t="shared" si="22"/>
        <v>108</v>
      </c>
      <c r="B164" s="31">
        <v>49</v>
      </c>
      <c r="C164" s="31">
        <v>63</v>
      </c>
      <c r="D164" s="35">
        <v>0.35219154368402045</v>
      </c>
      <c r="E164" s="36">
        <v>5.6910569105691054E-2</v>
      </c>
      <c r="F164" s="35">
        <v>600.5</v>
      </c>
      <c r="G164" s="31">
        <v>600</v>
      </c>
      <c r="H164" s="31">
        <f t="shared" si="15"/>
        <v>1.0008333333333332</v>
      </c>
      <c r="I164" s="31">
        <f t="shared" si="16"/>
        <v>2.9550018790718922E-3</v>
      </c>
      <c r="J164" s="31">
        <f t="shared" si="17"/>
        <v>0.50117887347256618</v>
      </c>
      <c r="K164" s="31">
        <f t="shared" si="18"/>
        <v>-8.1063588015956978E-2</v>
      </c>
      <c r="L164" s="31">
        <f t="shared" si="19"/>
        <v>0.46769569145330236</v>
      </c>
      <c r="M164" s="31">
        <f t="shared" si="20"/>
        <v>3.3900831080490912E-2</v>
      </c>
      <c r="N164" s="35">
        <v>17.2</v>
      </c>
      <c r="O164" s="31">
        <f t="shared" si="21"/>
        <v>2.8666666666666667E-2</v>
      </c>
    </row>
    <row r="165" spans="1:15" x14ac:dyDescent="0.25">
      <c r="A165" s="31">
        <f t="shared" si="22"/>
        <v>109</v>
      </c>
      <c r="B165" s="31">
        <v>50</v>
      </c>
      <c r="C165" s="31">
        <v>63</v>
      </c>
      <c r="D165" s="35">
        <v>0.34947123518050571</v>
      </c>
      <c r="E165" s="36">
        <v>5.2845528455284556E-2</v>
      </c>
      <c r="F165" s="35">
        <v>588.65</v>
      </c>
      <c r="G165" s="31">
        <v>600</v>
      </c>
      <c r="H165" s="31">
        <f t="shared" si="15"/>
        <v>0.98108333333333331</v>
      </c>
      <c r="I165" s="31">
        <f t="shared" si="16"/>
        <v>-1.04398230995752E-2</v>
      </c>
      <c r="J165" s="31">
        <f t="shared" si="17"/>
        <v>0.49583518881953542</v>
      </c>
      <c r="K165" s="31">
        <f t="shared" si="18"/>
        <v>-9.0776813406353657E-2</v>
      </c>
      <c r="L165" s="31">
        <f t="shared" si="19"/>
        <v>0.46383496709509775</v>
      </c>
      <c r="M165" s="31">
        <f t="shared" si="20"/>
        <v>2.2620672735934766E-2</v>
      </c>
      <c r="N165" s="35">
        <v>12.7</v>
      </c>
      <c r="O165" s="31">
        <f t="shared" si="21"/>
        <v>2.1166666666666667E-2</v>
      </c>
    </row>
    <row r="166" spans="1:15" x14ac:dyDescent="0.25">
      <c r="A166" s="31">
        <f t="shared" si="22"/>
        <v>110</v>
      </c>
      <c r="B166" s="31">
        <v>51</v>
      </c>
      <c r="C166" s="31">
        <v>63</v>
      </c>
      <c r="D166" s="35">
        <v>0.34979203367651385</v>
      </c>
      <c r="E166" s="36">
        <v>4.878048780487805E-2</v>
      </c>
      <c r="F166" s="35">
        <v>580</v>
      </c>
      <c r="G166" s="31">
        <v>600</v>
      </c>
      <c r="H166" s="31">
        <f t="shared" si="15"/>
        <v>0.96666666666666667</v>
      </c>
      <c r="I166" s="31">
        <f t="shared" si="16"/>
        <v>-1.9521566493510153E-2</v>
      </c>
      <c r="J166" s="31">
        <f t="shared" si="17"/>
        <v>0.49221251637325736</v>
      </c>
      <c r="K166" s="31">
        <f t="shared" si="18"/>
        <v>-9.6777702668953233E-2</v>
      </c>
      <c r="L166" s="31">
        <f t="shared" si="19"/>
        <v>0.46145146574722651</v>
      </c>
      <c r="M166" s="31">
        <f t="shared" si="20"/>
        <v>1.4353966746922298E-2</v>
      </c>
      <c r="N166" s="35">
        <v>9.25</v>
      </c>
      <c r="O166" s="31">
        <f t="shared" si="21"/>
        <v>1.5416666666666667E-2</v>
      </c>
    </row>
    <row r="167" spans="1:15" x14ac:dyDescent="0.25">
      <c r="A167" s="31">
        <f t="shared" si="22"/>
        <v>111</v>
      </c>
      <c r="B167" s="31">
        <v>52</v>
      </c>
      <c r="C167" s="31">
        <v>63</v>
      </c>
      <c r="D167" s="35">
        <v>0.35025388373268346</v>
      </c>
      <c r="E167" s="36">
        <v>4.4715447154471545E-2</v>
      </c>
      <c r="F167" s="35">
        <v>567.6</v>
      </c>
      <c r="G167" s="31">
        <v>600</v>
      </c>
      <c r="H167" s="31">
        <f t="shared" si="15"/>
        <v>0.94600000000000006</v>
      </c>
      <c r="I167" s="31">
        <f t="shared" si="16"/>
        <v>-3.1859005550283107E-2</v>
      </c>
      <c r="J167" s="31">
        <f t="shared" si="17"/>
        <v>0.48729224543131083</v>
      </c>
      <c r="K167" s="31">
        <f t="shared" si="18"/>
        <v>-0.10592378750423626</v>
      </c>
      <c r="L167" s="31">
        <f t="shared" si="19"/>
        <v>0.45782141026961565</v>
      </c>
      <c r="M167" s="31">
        <f t="shared" si="20"/>
        <v>3.157053908404428E-3</v>
      </c>
      <c r="N167" s="35">
        <v>6.4</v>
      </c>
      <c r="O167" s="31">
        <f t="shared" si="21"/>
        <v>1.0666666666666668E-2</v>
      </c>
    </row>
    <row r="168" spans="1:15" x14ac:dyDescent="0.25">
      <c r="A168" s="31">
        <f t="shared" si="22"/>
        <v>112</v>
      </c>
      <c r="B168" s="31">
        <v>53</v>
      </c>
      <c r="C168" s="31">
        <v>63</v>
      </c>
      <c r="D168" s="35">
        <v>0.35095689818311249</v>
      </c>
      <c r="E168" s="36">
        <v>4.065040650406504E-2</v>
      </c>
      <c r="F168" s="35">
        <v>569.54999999999995</v>
      </c>
      <c r="G168" s="31">
        <v>600</v>
      </c>
      <c r="H168" s="31">
        <f t="shared" si="15"/>
        <v>0.94924999999999993</v>
      </c>
      <c r="I168" s="31">
        <f t="shared" si="16"/>
        <v>-2.8482739958215354E-2</v>
      </c>
      <c r="J168" s="31">
        <f t="shared" si="17"/>
        <v>0.48863856698137548</v>
      </c>
      <c r="K168" s="31">
        <f t="shared" si="18"/>
        <v>-9.9242480125553811E-2</v>
      </c>
      <c r="L168" s="31">
        <f t="shared" si="19"/>
        <v>0.46047287352771438</v>
      </c>
      <c r="M168" s="31">
        <f t="shared" si="20"/>
        <v>3.3672861793562769E-3</v>
      </c>
      <c r="N168" s="35">
        <v>5.95</v>
      </c>
      <c r="O168" s="31">
        <f t="shared" si="21"/>
        <v>9.9166666666666674E-3</v>
      </c>
    </row>
    <row r="169" spans="1:15" x14ac:dyDescent="0.25">
      <c r="A169" s="31">
        <f t="shared" si="22"/>
        <v>113</v>
      </c>
      <c r="B169" s="31">
        <v>54</v>
      </c>
      <c r="C169" s="31">
        <v>63</v>
      </c>
      <c r="D169" s="35">
        <v>0.35064359996110367</v>
      </c>
      <c r="E169" s="36">
        <v>3.6585365853658534E-2</v>
      </c>
      <c r="F169" s="35">
        <v>566</v>
      </c>
      <c r="G169" s="31">
        <v>600</v>
      </c>
      <c r="H169" s="31">
        <f t="shared" si="15"/>
        <v>0.94333333333333336</v>
      </c>
      <c r="I169" s="31">
        <f t="shared" si="16"/>
        <v>-3.0594680838402603E-2</v>
      </c>
      <c r="J169" s="31">
        <f t="shared" si="17"/>
        <v>0.48779639212085818</v>
      </c>
      <c r="K169" s="31">
        <f t="shared" si="18"/>
        <v>-9.7663339014371575E-2</v>
      </c>
      <c r="L169" s="31">
        <f t="shared" si="19"/>
        <v>0.46109981378577702</v>
      </c>
      <c r="M169" s="31">
        <f t="shared" si="20"/>
        <v>-9.4521721843410234E-4</v>
      </c>
      <c r="N169" s="35">
        <v>4.25</v>
      </c>
      <c r="O169" s="31">
        <f t="shared" si="21"/>
        <v>7.083333333333333E-3</v>
      </c>
    </row>
    <row r="170" spans="1:15" x14ac:dyDescent="0.25">
      <c r="A170" s="31">
        <f t="shared" si="22"/>
        <v>114</v>
      </c>
      <c r="B170" s="31">
        <v>55</v>
      </c>
      <c r="C170" s="31">
        <v>63</v>
      </c>
      <c r="D170" s="35">
        <v>0.35049524847656111</v>
      </c>
      <c r="E170" s="36">
        <v>3.2520325203252036E-2</v>
      </c>
      <c r="F170" s="35">
        <v>558.5</v>
      </c>
      <c r="G170" s="31">
        <v>600</v>
      </c>
      <c r="H170" s="31">
        <f t="shared" si="15"/>
        <v>0.93083333333333329</v>
      </c>
      <c r="I170" s="31">
        <f t="shared" si="16"/>
        <v>-3.5849906398844542E-2</v>
      </c>
      <c r="J170" s="31">
        <f t="shared" si="17"/>
        <v>0.48570101953389577</v>
      </c>
      <c r="K170" s="31">
        <f t="shared" si="18"/>
        <v>-9.9056090928150889E-2</v>
      </c>
      <c r="L170" s="31">
        <f t="shared" si="19"/>
        <v>0.46054686746206996</v>
      </c>
      <c r="M170" s="31">
        <f t="shared" si="20"/>
        <v>-8.4401684459353143E-3</v>
      </c>
      <c r="N170" s="35">
        <v>2.6</v>
      </c>
      <c r="O170" s="31">
        <f t="shared" si="21"/>
        <v>4.3333333333333331E-3</v>
      </c>
    </row>
    <row r="171" spans="1:15" x14ac:dyDescent="0.25">
      <c r="A171" s="31">
        <f t="shared" si="22"/>
        <v>115</v>
      </c>
      <c r="B171" s="31">
        <v>56</v>
      </c>
      <c r="C171" s="31">
        <v>63</v>
      </c>
      <c r="D171" s="35">
        <v>0.35027666100410049</v>
      </c>
      <c r="E171" s="36">
        <v>2.8455284552845527E-2</v>
      </c>
      <c r="F171" s="35">
        <v>555</v>
      </c>
      <c r="G171" s="31">
        <v>600</v>
      </c>
      <c r="H171" s="31">
        <f t="shared" si="15"/>
        <v>0.92500000000000004</v>
      </c>
      <c r="I171" s="31">
        <f t="shared" si="16"/>
        <v>-3.67042066239118E-2</v>
      </c>
      <c r="J171" s="31">
        <f t="shared" si="17"/>
        <v>0.48536042725201128</v>
      </c>
      <c r="K171" s="31">
        <f t="shared" si="18"/>
        <v>-9.5791305579993713E-2</v>
      </c>
      <c r="L171" s="31">
        <f t="shared" si="19"/>
        <v>0.46184316137343495</v>
      </c>
      <c r="M171" s="31">
        <f t="shared" si="20"/>
        <v>-1.2884766165324468E-2</v>
      </c>
      <c r="N171" s="35">
        <v>2.2000000000000002</v>
      </c>
      <c r="O171" s="31">
        <f t="shared" si="21"/>
        <v>3.666666666666667E-3</v>
      </c>
    </row>
    <row r="172" spans="1:15" x14ac:dyDescent="0.25">
      <c r="A172" s="31">
        <f t="shared" si="22"/>
        <v>116</v>
      </c>
      <c r="B172" s="31">
        <v>57</v>
      </c>
      <c r="C172" s="31">
        <v>63</v>
      </c>
      <c r="D172" s="35">
        <v>0.34959467795843668</v>
      </c>
      <c r="E172" s="36">
        <v>2.4390243902439025E-2</v>
      </c>
      <c r="F172" s="35">
        <v>563.25</v>
      </c>
      <c r="G172" s="31">
        <v>600</v>
      </c>
      <c r="H172" s="31">
        <f t="shared" si="15"/>
        <v>0.93874999999999997</v>
      </c>
      <c r="I172" s="31">
        <f t="shared" si="16"/>
        <v>-2.7570106041845923E-2</v>
      </c>
      <c r="J172" s="31">
        <f t="shared" si="17"/>
        <v>0.48900251226050689</v>
      </c>
      <c r="K172" s="31">
        <f t="shared" si="18"/>
        <v>-8.2167622034850729E-2</v>
      </c>
      <c r="L172" s="31">
        <f t="shared" si="19"/>
        <v>0.46725671011463887</v>
      </c>
      <c r="M172" s="31">
        <f t="shared" si="20"/>
        <v>-8.2056017300880524E-3</v>
      </c>
      <c r="N172" s="35">
        <v>2.2000000000000002</v>
      </c>
      <c r="O172" s="31">
        <f t="shared" si="21"/>
        <v>3.666666666666667E-3</v>
      </c>
    </row>
    <row r="173" spans="1:15" x14ac:dyDescent="0.25">
      <c r="A173" s="31">
        <f t="shared" si="22"/>
        <v>117</v>
      </c>
      <c r="B173" s="31">
        <v>58</v>
      </c>
      <c r="C173" s="31">
        <v>63</v>
      </c>
      <c r="D173" s="35">
        <v>0.35011573754800818</v>
      </c>
      <c r="E173" s="36">
        <v>2.032520325203252E-2</v>
      </c>
      <c r="F173" s="35">
        <v>557.75</v>
      </c>
      <c r="G173" s="31">
        <v>600</v>
      </c>
      <c r="H173" s="31">
        <f t="shared" si="15"/>
        <v>0.92958333333333332</v>
      </c>
      <c r="I173" s="31">
        <f t="shared" si="16"/>
        <v>-2.9225866621735753E-2</v>
      </c>
      <c r="J173" s="31">
        <f t="shared" si="17"/>
        <v>0.4883422257306389</v>
      </c>
      <c r="K173" s="31">
        <f t="shared" si="18"/>
        <v>-7.9140637412201689E-2</v>
      </c>
      <c r="L173" s="31">
        <f t="shared" si="19"/>
        <v>0.4684603804398777</v>
      </c>
      <c r="M173" s="31">
        <f t="shared" si="20"/>
        <v>-1.4505586437771278E-2</v>
      </c>
      <c r="N173" s="35">
        <v>1.35</v>
      </c>
      <c r="O173" s="31">
        <f t="shared" si="21"/>
        <v>2.2500000000000003E-3</v>
      </c>
    </row>
    <row r="174" spans="1:15" x14ac:dyDescent="0.25">
      <c r="A174" s="31">
        <f t="shared" si="22"/>
        <v>118</v>
      </c>
      <c r="B174" s="31">
        <v>59</v>
      </c>
      <c r="C174" s="31">
        <v>63</v>
      </c>
      <c r="D174" s="35">
        <v>0.35008471221403265</v>
      </c>
      <c r="E174" s="36">
        <v>1.6260162601626018E-2</v>
      </c>
      <c r="F174" s="35">
        <v>561.85</v>
      </c>
      <c r="G174" s="31">
        <v>600</v>
      </c>
      <c r="H174" s="31">
        <f t="shared" si="15"/>
        <v>0.93641666666666667</v>
      </c>
      <c r="I174" s="31">
        <f t="shared" si="16"/>
        <v>-2.3565808904872063E-2</v>
      </c>
      <c r="J174" s="31">
        <f t="shared" si="17"/>
        <v>0.49059947255703784</v>
      </c>
      <c r="K174" s="31">
        <f t="shared" si="18"/>
        <v>-6.8206980926301591E-2</v>
      </c>
      <c r="L174" s="31">
        <f t="shared" si="19"/>
        <v>0.47281043496985864</v>
      </c>
      <c r="M174" s="31">
        <f t="shared" si="20"/>
        <v>-1.3404912209572462E-2</v>
      </c>
      <c r="N174" s="35">
        <v>0.95</v>
      </c>
      <c r="O174" s="31">
        <f t="shared" si="21"/>
        <v>1.5833333333333333E-3</v>
      </c>
    </row>
    <row r="175" spans="1:15" x14ac:dyDescent="0.25">
      <c r="A175" s="31">
        <f t="shared" si="22"/>
        <v>119</v>
      </c>
      <c r="B175" s="31">
        <v>60</v>
      </c>
      <c r="C175" s="31">
        <v>63</v>
      </c>
      <c r="D175" s="35">
        <v>0.34934987504185988</v>
      </c>
      <c r="E175" s="36">
        <v>1.2195121951219513E-2</v>
      </c>
      <c r="F175" s="35">
        <v>558.6</v>
      </c>
      <c r="G175" s="31">
        <v>600</v>
      </c>
      <c r="H175" s="31">
        <f t="shared" si="15"/>
        <v>0.93100000000000005</v>
      </c>
      <c r="I175" s="31">
        <f t="shared" si="16"/>
        <v>-2.2365062437686992E-2</v>
      </c>
      <c r="J175" s="31">
        <f t="shared" si="17"/>
        <v>0.49107837475622496</v>
      </c>
      <c r="K175" s="31">
        <f t="shared" si="18"/>
        <v>-6.0944302272616518E-2</v>
      </c>
      <c r="L175" s="31">
        <f t="shared" si="19"/>
        <v>0.47570178344240394</v>
      </c>
      <c r="M175" s="31">
        <f t="shared" si="20"/>
        <v>-1.8507816544358457E-2</v>
      </c>
      <c r="N175" s="35">
        <v>0.6</v>
      </c>
      <c r="O175" s="31">
        <f t="shared" si="21"/>
        <v>1E-3</v>
      </c>
    </row>
    <row r="176" spans="1:15" x14ac:dyDescent="0.25">
      <c r="A176" s="31">
        <f t="shared" si="22"/>
        <v>120</v>
      </c>
      <c r="B176" s="31">
        <v>61</v>
      </c>
      <c r="C176" s="31">
        <v>63</v>
      </c>
      <c r="D176" s="35">
        <v>0.34936945821517312</v>
      </c>
      <c r="E176" s="36">
        <v>8.130081300813009E-3</v>
      </c>
      <c r="F176" s="35">
        <v>549.5</v>
      </c>
      <c r="G176" s="31">
        <v>600</v>
      </c>
      <c r="H176" s="31">
        <f t="shared" si="15"/>
        <v>0.91583333333333339</v>
      </c>
      <c r="I176" s="31">
        <f t="shared" si="16"/>
        <v>-2.2562992075652769E-2</v>
      </c>
      <c r="J176" s="31">
        <f t="shared" si="17"/>
        <v>0.49099943217623432</v>
      </c>
      <c r="K176" s="31">
        <f t="shared" si="18"/>
        <v>-5.4064575250936164E-2</v>
      </c>
      <c r="L176" s="31">
        <f t="shared" si="19"/>
        <v>0.47844185790194599</v>
      </c>
      <c r="M176" s="31">
        <f t="shared" si="20"/>
        <v>-2.8768211267211352E-2</v>
      </c>
      <c r="N176" s="35">
        <v>0.35</v>
      </c>
      <c r="O176" s="31">
        <f t="shared" si="21"/>
        <v>5.8333333333333327E-4</v>
      </c>
    </row>
    <row r="177" spans="1:15" x14ac:dyDescent="0.25">
      <c r="A177" s="31">
        <f t="shared" si="22"/>
        <v>121</v>
      </c>
      <c r="B177" s="31">
        <v>62</v>
      </c>
      <c r="C177" s="31">
        <v>63</v>
      </c>
      <c r="D177" s="35">
        <v>0.34916624812268227</v>
      </c>
      <c r="E177" s="36">
        <v>4.0650406504065045E-3</v>
      </c>
      <c r="F177" s="35">
        <v>543.20000000000005</v>
      </c>
      <c r="G177" s="31">
        <v>600</v>
      </c>
      <c r="H177" s="31">
        <f t="shared" si="15"/>
        <v>0.90533333333333343</v>
      </c>
      <c r="I177" s="31">
        <f t="shared" si="16"/>
        <v>-1.8114677216649246E-2</v>
      </c>
      <c r="J177" s="31">
        <f t="shared" si="17"/>
        <v>0.49277368457364945</v>
      </c>
      <c r="K177" s="31">
        <f t="shared" si="18"/>
        <v>-4.0376704095721028E-2</v>
      </c>
      <c r="L177" s="31">
        <f t="shared" si="19"/>
        <v>0.48389640126954692</v>
      </c>
      <c r="M177" s="31">
        <f t="shared" si="20"/>
        <v>-3.7771958835536246E-2</v>
      </c>
      <c r="N177" s="35">
        <v>0.15</v>
      </c>
      <c r="O177" s="31">
        <f t="shared" si="21"/>
        <v>2.5000000000000001E-4</v>
      </c>
    </row>
    <row r="178" spans="1:15" x14ac:dyDescent="0.25">
      <c r="A178" s="31">
        <f>$A$177+B178</f>
        <v>122</v>
      </c>
      <c r="B178" s="31">
        <v>1</v>
      </c>
      <c r="C178" s="31">
        <v>19</v>
      </c>
      <c r="D178" s="35">
        <v>0.34862991726324072</v>
      </c>
      <c r="E178" s="36">
        <v>7.3170731707317069E-2</v>
      </c>
      <c r="F178" s="35">
        <v>560.5</v>
      </c>
      <c r="G178" s="31">
        <v>560</v>
      </c>
      <c r="H178" s="31">
        <f t="shared" si="15"/>
        <v>1.0008928571428573</v>
      </c>
      <c r="I178" s="31">
        <f t="shared" si="16"/>
        <v>4.1426281125271028E-3</v>
      </c>
      <c r="J178" s="31">
        <f t="shared" si="17"/>
        <v>0.50165266477906734</v>
      </c>
      <c r="K178" s="31">
        <f t="shared" si="18"/>
        <v>-9.016207492733791E-2</v>
      </c>
      <c r="L178" s="31">
        <f t="shared" si="19"/>
        <v>0.46407921068119795</v>
      </c>
      <c r="M178" s="31">
        <f t="shared" si="20"/>
        <v>3.8021358262850802E-2</v>
      </c>
      <c r="N178" s="35">
        <v>17.75</v>
      </c>
      <c r="O178" s="31">
        <f t="shared" si="21"/>
        <v>3.169642857142857E-2</v>
      </c>
    </row>
    <row r="179" spans="1:15" x14ac:dyDescent="0.25">
      <c r="A179" s="31">
        <f t="shared" ref="A179:A242" si="23">$A$177+B179</f>
        <v>122</v>
      </c>
      <c r="B179" s="31">
        <v>1</v>
      </c>
      <c r="C179" s="31">
        <v>42</v>
      </c>
      <c r="D179" s="35">
        <v>0.34862991726324072</v>
      </c>
      <c r="E179" s="36">
        <v>0.16666666666666666</v>
      </c>
      <c r="F179" s="35">
        <v>560.5</v>
      </c>
      <c r="G179" s="31">
        <v>560</v>
      </c>
      <c r="H179" s="31">
        <f t="shared" si="15"/>
        <v>1.0008928571428573</v>
      </c>
      <c r="I179" s="31">
        <f t="shared" si="16"/>
        <v>1.2905706681410611E-2</v>
      </c>
      <c r="J179" s="31">
        <f t="shared" si="17"/>
        <v>0.5051484891335658</v>
      </c>
      <c r="K179" s="31">
        <f t="shared" si="18"/>
        <v>-0.12942186104586542</v>
      </c>
      <c r="L179" s="31">
        <f t="shared" si="19"/>
        <v>0.44851192526883715</v>
      </c>
      <c r="M179" s="31">
        <f t="shared" si="20"/>
        <v>5.7087589301455133E-2</v>
      </c>
      <c r="N179" s="35">
        <v>35</v>
      </c>
      <c r="O179" s="31">
        <f t="shared" si="21"/>
        <v>6.25E-2</v>
      </c>
    </row>
    <row r="180" spans="1:15" x14ac:dyDescent="0.25">
      <c r="A180" s="31">
        <f t="shared" si="23"/>
        <v>123</v>
      </c>
      <c r="B180" s="31">
        <v>2</v>
      </c>
      <c r="C180" s="31">
        <v>19</v>
      </c>
      <c r="D180" s="35">
        <v>0.35243602139787322</v>
      </c>
      <c r="E180" s="36">
        <v>6.910569105691057E-2</v>
      </c>
      <c r="F180" s="35">
        <v>566</v>
      </c>
      <c r="G180" s="31">
        <v>560</v>
      </c>
      <c r="H180" s="31">
        <f t="shared" si="15"/>
        <v>1.0107142857142857</v>
      </c>
      <c r="I180" s="31">
        <f t="shared" si="16"/>
        <v>1.115046341527616E-2</v>
      </c>
      <c r="J180" s="31">
        <f t="shared" si="17"/>
        <v>0.50444829912395894</v>
      </c>
      <c r="K180" s="31">
        <f t="shared" si="18"/>
        <v>-8.1497781581439069E-2</v>
      </c>
      <c r="L180" s="31">
        <f t="shared" si="19"/>
        <v>0.46752304452672455</v>
      </c>
      <c r="M180" s="31">
        <f t="shared" si="20"/>
        <v>4.2330057802133947E-2</v>
      </c>
      <c r="N180" s="35">
        <v>19.149999999999999</v>
      </c>
      <c r="O180" s="31">
        <f t="shared" si="21"/>
        <v>3.4196428571428572E-2</v>
      </c>
    </row>
    <row r="181" spans="1:15" x14ac:dyDescent="0.25">
      <c r="A181" s="31">
        <f t="shared" si="23"/>
        <v>123</v>
      </c>
      <c r="B181" s="31">
        <v>2</v>
      </c>
      <c r="C181" s="31">
        <v>42</v>
      </c>
      <c r="D181" s="35">
        <v>0.35243602139787322</v>
      </c>
      <c r="E181" s="36">
        <v>0.16260162601626016</v>
      </c>
      <c r="F181" s="35">
        <v>566</v>
      </c>
      <c r="G181" s="31">
        <v>560</v>
      </c>
      <c r="H181" s="31">
        <f t="shared" si="15"/>
        <v>1.0107142857142857</v>
      </c>
      <c r="I181" s="31">
        <f t="shared" si="16"/>
        <v>2.3747660522208166E-2</v>
      </c>
      <c r="J181" s="31">
        <f t="shared" si="17"/>
        <v>0.50947305544411225</v>
      </c>
      <c r="K181" s="31">
        <f t="shared" si="18"/>
        <v>-0.1183682598590601</v>
      </c>
      <c r="L181" s="31">
        <f t="shared" si="19"/>
        <v>0.4528879369529335</v>
      </c>
      <c r="M181" s="31">
        <f t="shared" si="20"/>
        <v>6.2043758370937119E-2</v>
      </c>
      <c r="N181" s="35">
        <v>30</v>
      </c>
      <c r="O181" s="31">
        <f t="shared" si="21"/>
        <v>5.3571428571428568E-2</v>
      </c>
    </row>
    <row r="182" spans="1:15" x14ac:dyDescent="0.25">
      <c r="A182" s="31">
        <f t="shared" si="23"/>
        <v>124</v>
      </c>
      <c r="B182" s="31">
        <v>3</v>
      </c>
      <c r="C182" s="31">
        <v>19</v>
      </c>
      <c r="D182" s="35">
        <v>0.35236082558935977</v>
      </c>
      <c r="E182" s="36">
        <v>6.5040650406504072E-2</v>
      </c>
      <c r="F182" s="35">
        <v>571.1</v>
      </c>
      <c r="G182" s="31">
        <v>560</v>
      </c>
      <c r="H182" s="31">
        <f t="shared" si="15"/>
        <v>1.0198214285714287</v>
      </c>
      <c r="I182" s="31">
        <f t="shared" si="16"/>
        <v>1.7128332979705816E-2</v>
      </c>
      <c r="J182" s="31">
        <f t="shared" si="17"/>
        <v>0.50683288211184485</v>
      </c>
      <c r="K182" s="31">
        <f t="shared" si="18"/>
        <v>-7.2734489816913481E-2</v>
      </c>
      <c r="L182" s="31">
        <f t="shared" si="19"/>
        <v>0.47100870115975252</v>
      </c>
      <c r="M182" s="31">
        <f t="shared" si="20"/>
        <v>4.5870332722523555E-2</v>
      </c>
      <c r="N182" s="35">
        <v>19.75</v>
      </c>
      <c r="O182" s="31">
        <f t="shared" si="21"/>
        <v>3.5267857142857142E-2</v>
      </c>
    </row>
    <row r="183" spans="1:15" x14ac:dyDescent="0.25">
      <c r="A183" s="31">
        <f t="shared" si="23"/>
        <v>124</v>
      </c>
      <c r="B183" s="31">
        <v>3</v>
      </c>
      <c r="C183" s="31">
        <v>42</v>
      </c>
      <c r="D183" s="35">
        <v>0.35236082558935977</v>
      </c>
      <c r="E183" s="36">
        <v>0.15853658536585366</v>
      </c>
      <c r="F183" s="35">
        <v>571.1</v>
      </c>
      <c r="G183" s="31">
        <v>560</v>
      </c>
      <c r="H183" s="31">
        <f t="shared" si="15"/>
        <v>1.0198214285714287</v>
      </c>
      <c r="I183" s="31">
        <f t="shared" si="16"/>
        <v>3.3300261057459868E-2</v>
      </c>
      <c r="J183" s="31">
        <f t="shared" si="17"/>
        <v>0.51328242720859585</v>
      </c>
      <c r="K183" s="31">
        <f t="shared" si="18"/>
        <v>-0.10699802606636949</v>
      </c>
      <c r="L183" s="31">
        <f t="shared" si="19"/>
        <v>0.45739527286844917</v>
      </c>
      <c r="M183" s="31">
        <f t="shared" si="20"/>
        <v>6.6061145308031421E-2</v>
      </c>
      <c r="N183" s="35">
        <v>33</v>
      </c>
      <c r="O183" s="31">
        <f t="shared" si="21"/>
        <v>5.8928571428571427E-2</v>
      </c>
    </row>
    <row r="184" spans="1:15" x14ac:dyDescent="0.25">
      <c r="A184" s="31">
        <f t="shared" si="23"/>
        <v>125</v>
      </c>
      <c r="B184" s="31">
        <v>4</v>
      </c>
      <c r="C184" s="31">
        <v>19</v>
      </c>
      <c r="D184" s="35">
        <v>0.35235961288555689</v>
      </c>
      <c r="E184" s="36">
        <v>6.097560975609756E-2</v>
      </c>
      <c r="F184" s="35">
        <v>553.29999999999995</v>
      </c>
      <c r="G184" s="31">
        <v>560</v>
      </c>
      <c r="H184" s="31">
        <f t="shared" si="15"/>
        <v>0.98803571428571424</v>
      </c>
      <c r="I184" s="31">
        <f t="shared" si="16"/>
        <v>-5.782377679608053E-3</v>
      </c>
      <c r="J184" s="31">
        <f t="shared" si="17"/>
        <v>0.49769317791747086</v>
      </c>
      <c r="K184" s="31">
        <f t="shared" si="18"/>
        <v>-9.2791382257372212E-2</v>
      </c>
      <c r="L184" s="31">
        <f t="shared" si="19"/>
        <v>0.46303464871743455</v>
      </c>
      <c r="M184" s="31">
        <f t="shared" si="20"/>
        <v>2.870398582138084E-2</v>
      </c>
      <c r="N184" s="35">
        <v>15.6</v>
      </c>
      <c r="O184" s="31">
        <f t="shared" si="21"/>
        <v>2.7857142857142858E-2</v>
      </c>
    </row>
    <row r="185" spans="1:15" x14ac:dyDescent="0.25">
      <c r="A185" s="31">
        <f t="shared" si="23"/>
        <v>125</v>
      </c>
      <c r="B185" s="31">
        <v>4</v>
      </c>
      <c r="C185" s="31">
        <v>42</v>
      </c>
      <c r="D185" s="35">
        <v>0.35235961288555689</v>
      </c>
      <c r="E185" s="36">
        <v>0.15447154471544716</v>
      </c>
      <c r="F185" s="35">
        <v>553.29999999999995</v>
      </c>
      <c r="G185" s="31">
        <v>560</v>
      </c>
      <c r="H185" s="31">
        <f t="shared" si="15"/>
        <v>0.98803571428571424</v>
      </c>
      <c r="I185" s="31">
        <f t="shared" si="16"/>
        <v>-2.7294855942525749E-3</v>
      </c>
      <c r="J185" s="31">
        <f t="shared" si="17"/>
        <v>0.49891109414478091</v>
      </c>
      <c r="K185" s="31">
        <f t="shared" si="18"/>
        <v>-0.14121691976532544</v>
      </c>
      <c r="L185" s="31">
        <f t="shared" si="19"/>
        <v>0.44384928999073547</v>
      </c>
      <c r="M185" s="31">
        <f t="shared" si="20"/>
        <v>4.9092689277670354E-2</v>
      </c>
      <c r="N185" s="35">
        <v>28</v>
      </c>
      <c r="O185" s="31">
        <f t="shared" si="21"/>
        <v>0.05</v>
      </c>
    </row>
    <row r="186" spans="1:15" x14ac:dyDescent="0.25">
      <c r="A186" s="31">
        <f t="shared" si="23"/>
        <v>126</v>
      </c>
      <c r="B186" s="31">
        <v>5</v>
      </c>
      <c r="C186" s="31">
        <v>19</v>
      </c>
      <c r="D186" s="35">
        <v>0.35243285117126127</v>
      </c>
      <c r="E186" s="36">
        <v>5.6910569105691054E-2</v>
      </c>
      <c r="F186" s="35">
        <v>553.5</v>
      </c>
      <c r="G186" s="31">
        <v>560</v>
      </c>
      <c r="H186" s="31">
        <f t="shared" si="15"/>
        <v>0.98839285714285718</v>
      </c>
      <c r="I186" s="31">
        <f t="shared" si="16"/>
        <v>-5.5103372630158553E-3</v>
      </c>
      <c r="J186" s="31">
        <f t="shared" si="17"/>
        <v>0.49780170461129014</v>
      </c>
      <c r="K186" s="31">
        <f t="shared" si="18"/>
        <v>-8.9586493318200108E-2</v>
      </c>
      <c r="L186" s="31">
        <f t="shared" si="19"/>
        <v>0.46430790900765423</v>
      </c>
      <c r="M186" s="31">
        <f t="shared" si="20"/>
        <v>2.7715740103683439E-2</v>
      </c>
      <c r="N186" s="35">
        <v>15.3</v>
      </c>
      <c r="O186" s="31">
        <f t="shared" si="21"/>
        <v>2.7321428571428573E-2</v>
      </c>
    </row>
    <row r="187" spans="1:15" x14ac:dyDescent="0.25">
      <c r="A187" s="31">
        <f t="shared" si="23"/>
        <v>126</v>
      </c>
      <c r="B187" s="31">
        <v>5</v>
      </c>
      <c r="C187" s="31">
        <v>42</v>
      </c>
      <c r="D187" s="35">
        <v>0.35243285117126127</v>
      </c>
      <c r="E187" s="36">
        <v>0.15040650406504066</v>
      </c>
      <c r="F187" s="35">
        <v>553.5</v>
      </c>
      <c r="G187" s="31">
        <v>560</v>
      </c>
      <c r="H187" s="31">
        <f t="shared" si="15"/>
        <v>0.98839285714285718</v>
      </c>
      <c r="I187" s="31">
        <f t="shared" si="16"/>
        <v>-2.568500162439783E-3</v>
      </c>
      <c r="J187" s="31">
        <f t="shared" si="17"/>
        <v>0.49897531781465598</v>
      </c>
      <c r="K187" s="31">
        <f t="shared" si="18"/>
        <v>-0.1392499861669409</v>
      </c>
      <c r="L187" s="31">
        <f t="shared" si="19"/>
        <v>0.44462630499299338</v>
      </c>
      <c r="M187" s="31">
        <f t="shared" si="20"/>
        <v>4.8557335025599668E-2</v>
      </c>
      <c r="N187" s="35">
        <v>29</v>
      </c>
      <c r="O187" s="31">
        <f t="shared" si="21"/>
        <v>5.1785714285714289E-2</v>
      </c>
    </row>
    <row r="188" spans="1:15" x14ac:dyDescent="0.25">
      <c r="A188" s="31">
        <f t="shared" si="23"/>
        <v>127</v>
      </c>
      <c r="B188" s="31">
        <v>6</v>
      </c>
      <c r="C188" s="31">
        <v>19</v>
      </c>
      <c r="D188" s="35">
        <v>0.35118100580301587</v>
      </c>
      <c r="E188" s="36">
        <v>5.2845528455284556E-2</v>
      </c>
      <c r="F188" s="35">
        <v>555.6</v>
      </c>
      <c r="G188" s="31">
        <v>560</v>
      </c>
      <c r="H188" s="31">
        <f t="shared" si="15"/>
        <v>0.99214285714285722</v>
      </c>
      <c r="I188" s="31">
        <f t="shared" si="16"/>
        <v>-3.0304528244617635E-3</v>
      </c>
      <c r="J188" s="31">
        <f t="shared" si="17"/>
        <v>0.49879102609002496</v>
      </c>
      <c r="K188" s="31">
        <f t="shared" si="18"/>
        <v>-8.3760487857386198E-2</v>
      </c>
      <c r="L188" s="31">
        <f t="shared" si="19"/>
        <v>0.4666234318503758</v>
      </c>
      <c r="M188" s="31">
        <f t="shared" si="20"/>
        <v>2.8248521891798994E-2</v>
      </c>
      <c r="N188" s="35">
        <v>16.05</v>
      </c>
      <c r="O188" s="31">
        <f t="shared" si="21"/>
        <v>2.8660714285714286E-2</v>
      </c>
    </row>
    <row r="189" spans="1:15" x14ac:dyDescent="0.25">
      <c r="A189" s="31">
        <f t="shared" si="23"/>
        <v>128</v>
      </c>
      <c r="B189" s="31">
        <v>7</v>
      </c>
      <c r="C189" s="31">
        <v>19</v>
      </c>
      <c r="D189" s="35">
        <v>0.35045779162621143</v>
      </c>
      <c r="E189" s="36">
        <v>4.878048780487805E-2</v>
      </c>
      <c r="F189" s="35">
        <v>568.65</v>
      </c>
      <c r="G189" s="31">
        <v>560</v>
      </c>
      <c r="H189" s="31">
        <f t="shared" si="15"/>
        <v>1.0154464285714286</v>
      </c>
      <c r="I189" s="31">
        <f t="shared" si="16"/>
        <v>1.154800568528651E-2</v>
      </c>
      <c r="J189" s="31">
        <f t="shared" si="17"/>
        <v>0.50460688532898179</v>
      </c>
      <c r="K189" s="31">
        <f t="shared" si="18"/>
        <v>-6.5855171822919709E-2</v>
      </c>
      <c r="L189" s="31">
        <f t="shared" si="19"/>
        <v>0.47374656538292276</v>
      </c>
      <c r="M189" s="31">
        <f t="shared" si="20"/>
        <v>3.865469415694428E-2</v>
      </c>
      <c r="N189" s="35">
        <v>21.25</v>
      </c>
      <c r="O189" s="31">
        <f t="shared" si="21"/>
        <v>3.7946428571428568E-2</v>
      </c>
    </row>
    <row r="190" spans="1:15" x14ac:dyDescent="0.25">
      <c r="A190" s="31">
        <f t="shared" si="23"/>
        <v>129</v>
      </c>
      <c r="B190" s="31">
        <v>8</v>
      </c>
      <c r="C190" s="31">
        <v>19</v>
      </c>
      <c r="D190" s="35">
        <v>0.35057479744237813</v>
      </c>
      <c r="E190" s="36">
        <v>4.4715447154471545E-2</v>
      </c>
      <c r="F190" s="35">
        <v>555.70000000000005</v>
      </c>
      <c r="G190" s="31">
        <v>560</v>
      </c>
      <c r="H190" s="31">
        <f t="shared" si="15"/>
        <v>0.99232142857142869</v>
      </c>
      <c r="I190" s="31">
        <f t="shared" si="16"/>
        <v>-2.9920094896958055E-3</v>
      </c>
      <c r="J190" s="31">
        <f t="shared" si="17"/>
        <v>0.49880636269212919</v>
      </c>
      <c r="K190" s="31">
        <f t="shared" si="18"/>
        <v>-7.7124651944384212E-2</v>
      </c>
      <c r="L190" s="31">
        <f t="shared" si="19"/>
        <v>0.46926219099479294</v>
      </c>
      <c r="M190" s="31">
        <f t="shared" si="20"/>
        <v>2.5714051412378869E-2</v>
      </c>
      <c r="N190" s="35">
        <v>14.15</v>
      </c>
      <c r="O190" s="31">
        <f t="shared" si="21"/>
        <v>2.5267857142857144E-2</v>
      </c>
    </row>
    <row r="191" spans="1:15" x14ac:dyDescent="0.25">
      <c r="A191" s="31">
        <f t="shared" si="23"/>
        <v>130</v>
      </c>
      <c r="B191" s="31">
        <v>9</v>
      </c>
      <c r="C191" s="31">
        <v>19</v>
      </c>
      <c r="D191" s="35">
        <v>0.35230343755443294</v>
      </c>
      <c r="E191" s="36">
        <v>4.065040650406504E-2</v>
      </c>
      <c r="F191" s="35">
        <v>555.20000000000005</v>
      </c>
      <c r="G191" s="31">
        <v>560</v>
      </c>
      <c r="H191" s="31">
        <f t="shared" si="15"/>
        <v>0.99142857142857155</v>
      </c>
      <c r="I191" s="31">
        <f t="shared" si="16"/>
        <v>-3.4827557920799673E-3</v>
      </c>
      <c r="J191" s="31">
        <f t="shared" si="17"/>
        <v>0.49861058427106691</v>
      </c>
      <c r="K191" s="31">
        <f t="shared" si="18"/>
        <v>-7.4513984499843158E-2</v>
      </c>
      <c r="L191" s="31">
        <f t="shared" si="19"/>
        <v>0.47030070703987004</v>
      </c>
      <c r="M191" s="31">
        <f t="shared" si="20"/>
        <v>2.4036072223159233E-2</v>
      </c>
      <c r="N191" s="35">
        <v>13.75</v>
      </c>
      <c r="O191" s="31">
        <f t="shared" si="21"/>
        <v>2.4553571428571428E-2</v>
      </c>
    </row>
    <row r="192" spans="1:15" x14ac:dyDescent="0.25">
      <c r="A192" s="31">
        <f t="shared" si="23"/>
        <v>130</v>
      </c>
      <c r="B192" s="31">
        <v>9</v>
      </c>
      <c r="C192" s="31">
        <v>42</v>
      </c>
      <c r="D192" s="35">
        <v>0.35230343755443294</v>
      </c>
      <c r="E192" s="36">
        <v>0.13414634146341464</v>
      </c>
      <c r="F192" s="35">
        <v>555.20000000000005</v>
      </c>
      <c r="G192" s="31">
        <v>560</v>
      </c>
      <c r="H192" s="31">
        <f t="shared" si="15"/>
        <v>0.99142857142857155</v>
      </c>
      <c r="I192" s="31">
        <f t="shared" si="16"/>
        <v>-2.9463317058303986E-4</v>
      </c>
      <c r="J192" s="31">
        <f t="shared" si="17"/>
        <v>0.49988245837274631</v>
      </c>
      <c r="K192" s="31">
        <f t="shared" si="18"/>
        <v>-0.12932926802000652</v>
      </c>
      <c r="L192" s="31">
        <f t="shared" si="19"/>
        <v>0.44854855668627786</v>
      </c>
      <c r="M192" s="31">
        <f t="shared" si="20"/>
        <v>4.7049194900416424E-2</v>
      </c>
      <c r="N192" s="35">
        <v>29.2</v>
      </c>
      <c r="O192" s="31">
        <f t="shared" si="21"/>
        <v>5.2142857142857144E-2</v>
      </c>
    </row>
    <row r="193" spans="1:15" x14ac:dyDescent="0.25">
      <c r="A193" s="31">
        <f t="shared" si="23"/>
        <v>131</v>
      </c>
      <c r="B193" s="31">
        <v>10</v>
      </c>
      <c r="C193" s="31">
        <v>19</v>
      </c>
      <c r="D193" s="35">
        <v>0.35345137934039333</v>
      </c>
      <c r="E193" s="36">
        <v>3.6585365853658534E-2</v>
      </c>
      <c r="F193" s="35">
        <v>558.6</v>
      </c>
      <c r="G193" s="31">
        <v>560</v>
      </c>
      <c r="H193" s="31">
        <f t="shared" si="15"/>
        <v>0.99750000000000005</v>
      </c>
      <c r="I193" s="31">
        <f t="shared" si="16"/>
        <v>-1.1789891890427685E-4</v>
      </c>
      <c r="J193" s="31">
        <f t="shared" si="17"/>
        <v>0.49995296513654441</v>
      </c>
      <c r="K193" s="31">
        <f t="shared" si="18"/>
        <v>-6.77236095191696E-2</v>
      </c>
      <c r="L193" s="31">
        <f t="shared" si="19"/>
        <v>0.47300282738852767</v>
      </c>
      <c r="M193" s="31">
        <f t="shared" si="20"/>
        <v>2.5700255335175393E-2</v>
      </c>
      <c r="N193" s="35">
        <v>14.1</v>
      </c>
      <c r="O193" s="31">
        <f t="shared" si="21"/>
        <v>2.5178571428571429E-2</v>
      </c>
    </row>
    <row r="194" spans="1:15" x14ac:dyDescent="0.25">
      <c r="A194" s="31">
        <f t="shared" si="23"/>
        <v>131</v>
      </c>
      <c r="B194" s="31">
        <v>10</v>
      </c>
      <c r="C194" s="31">
        <v>42</v>
      </c>
      <c r="D194" s="35">
        <v>0.35345137934039333</v>
      </c>
      <c r="E194" s="36">
        <v>0.13008130081300814</v>
      </c>
      <c r="F194" s="35">
        <v>558.6</v>
      </c>
      <c r="G194" s="31">
        <v>560</v>
      </c>
      <c r="H194" s="31">
        <f t="shared" si="15"/>
        <v>0.99750000000000005</v>
      </c>
      <c r="I194" s="31">
        <f t="shared" si="16"/>
        <v>5.7370507965275441E-3</v>
      </c>
      <c r="J194" s="31">
        <f t="shared" si="17"/>
        <v>0.50228873957237097</v>
      </c>
      <c r="K194" s="31">
        <f t="shared" si="18"/>
        <v>-0.12174149963649346</v>
      </c>
      <c r="L194" s="31">
        <f t="shared" si="19"/>
        <v>0.4515518728525626</v>
      </c>
      <c r="M194" s="31">
        <f t="shared" si="20"/>
        <v>4.9481144870877514E-2</v>
      </c>
      <c r="N194" s="35">
        <v>29.25</v>
      </c>
      <c r="O194" s="31">
        <f t="shared" si="21"/>
        <v>5.2232142857142859E-2</v>
      </c>
    </row>
    <row r="195" spans="1:15" x14ac:dyDescent="0.25">
      <c r="A195" s="31">
        <f t="shared" si="23"/>
        <v>132</v>
      </c>
      <c r="B195" s="31">
        <v>11</v>
      </c>
      <c r="C195" s="31">
        <v>19</v>
      </c>
      <c r="D195" s="35">
        <v>0.35345990610110917</v>
      </c>
      <c r="E195" s="36">
        <v>3.2520325203252036E-2</v>
      </c>
      <c r="F195" s="35">
        <v>519.25</v>
      </c>
      <c r="G195" s="31">
        <v>560</v>
      </c>
      <c r="H195" s="31">
        <f t="shared" ref="H195:H258" si="24">F195/G195</f>
        <v>0.92723214285714284</v>
      </c>
      <c r="I195" s="31">
        <f t="shared" ref="I195:I258" si="25">(LN(H195)+(D195^2/2)*E195)/D195*(E195^0.5)</f>
        <v>-3.7509566438544882E-2</v>
      </c>
      <c r="J195" s="31">
        <f t="shared" ref="J195:J258" si="26">NORMSDIST(I195)</f>
        <v>0.48503935630046896</v>
      </c>
      <c r="K195" s="31">
        <f t="shared" ref="K195:K258" si="27">I195-(D195*E195^0.5)</f>
        <v>-0.10125037931929928</v>
      </c>
      <c r="L195" s="31">
        <f t="shared" ref="L195:L258" si="28">NORMSDIST(K195)</f>
        <v>0.45967585262563321</v>
      </c>
      <c r="M195" s="31">
        <f t="shared" ref="M195:M258" si="29">(H195*J195)-L195</f>
        <v>-9.9317709131001575E-3</v>
      </c>
      <c r="N195" s="35">
        <v>4</v>
      </c>
      <c r="O195" s="31">
        <f t="shared" ref="O195:O258" si="30">N195/G195</f>
        <v>7.1428571428571426E-3</v>
      </c>
    </row>
    <row r="196" spans="1:15" x14ac:dyDescent="0.25">
      <c r="A196" s="31">
        <f t="shared" si="23"/>
        <v>132</v>
      </c>
      <c r="B196" s="31">
        <v>11</v>
      </c>
      <c r="C196" s="31">
        <v>42</v>
      </c>
      <c r="D196" s="35">
        <v>0.35345990610110917</v>
      </c>
      <c r="E196" s="36">
        <v>0.12601626016260162</v>
      </c>
      <c r="F196" s="35">
        <v>519.25</v>
      </c>
      <c r="G196" s="31">
        <v>560</v>
      </c>
      <c r="H196" s="31">
        <f t="shared" si="24"/>
        <v>0.92723214285714284</v>
      </c>
      <c r="I196" s="31">
        <f t="shared" si="25"/>
        <v>-6.7972004844561187E-2</v>
      </c>
      <c r="J196" s="31">
        <f t="shared" si="26"/>
        <v>0.47290395981310029</v>
      </c>
      <c r="K196" s="31">
        <f t="shared" si="27"/>
        <v>-0.19344592047430459</v>
      </c>
      <c r="L196" s="31">
        <f t="shared" si="28"/>
        <v>0.42330487760397206</v>
      </c>
      <c r="M196" s="31">
        <f t="shared" si="29"/>
        <v>1.5186874419157059E-2</v>
      </c>
      <c r="N196" s="35">
        <v>14.65</v>
      </c>
      <c r="O196" s="31">
        <f t="shared" si="30"/>
        <v>2.6160714285714287E-2</v>
      </c>
    </row>
    <row r="197" spans="1:15" x14ac:dyDescent="0.25">
      <c r="A197" s="31">
        <f t="shared" si="23"/>
        <v>132</v>
      </c>
      <c r="B197" s="31">
        <v>11</v>
      </c>
      <c r="C197" s="31">
        <v>60</v>
      </c>
      <c r="D197" s="35">
        <v>0.35345990610110917</v>
      </c>
      <c r="E197" s="36">
        <v>0.1991869918699187</v>
      </c>
      <c r="F197" s="35">
        <v>519.25</v>
      </c>
      <c r="G197" s="31">
        <v>560</v>
      </c>
      <c r="H197" s="31">
        <f t="shared" si="24"/>
        <v>0.92723214285714284</v>
      </c>
      <c r="I197" s="31">
        <f t="shared" si="25"/>
        <v>-7.9685568792207229E-2</v>
      </c>
      <c r="J197" s="31">
        <f t="shared" si="26"/>
        <v>0.46824366869355788</v>
      </c>
      <c r="K197" s="31">
        <f t="shared" si="27"/>
        <v>-0.23743603238434219</v>
      </c>
      <c r="L197" s="31">
        <f t="shared" si="28"/>
        <v>0.40615926950373882</v>
      </c>
      <c r="M197" s="31">
        <f t="shared" si="29"/>
        <v>2.8011310798278899E-2</v>
      </c>
      <c r="N197" s="35">
        <v>20.05</v>
      </c>
      <c r="O197" s="31">
        <f t="shared" si="30"/>
        <v>3.5803571428571428E-2</v>
      </c>
    </row>
    <row r="198" spans="1:15" x14ac:dyDescent="0.25">
      <c r="A198" s="31">
        <f t="shared" si="23"/>
        <v>133</v>
      </c>
      <c r="B198" s="31">
        <v>12</v>
      </c>
      <c r="C198" s="31">
        <v>19</v>
      </c>
      <c r="D198" s="35">
        <v>0.35366524356237306</v>
      </c>
      <c r="E198" s="36">
        <v>2.8455284552845527E-2</v>
      </c>
      <c r="F198" s="35">
        <v>532.35</v>
      </c>
      <c r="G198" s="31">
        <v>560</v>
      </c>
      <c r="H198" s="31">
        <f t="shared" si="24"/>
        <v>0.95062500000000005</v>
      </c>
      <c r="I198" s="31">
        <f t="shared" si="25"/>
        <v>-2.3302756915920392E-2</v>
      </c>
      <c r="J198" s="31">
        <f t="shared" si="26"/>
        <v>0.49070438630560487</v>
      </c>
      <c r="K198" s="31">
        <f t="shared" si="27"/>
        <v>-8.2961465502993839E-2</v>
      </c>
      <c r="L198" s="31">
        <f t="shared" si="28"/>
        <v>0.46694109001084161</v>
      </c>
      <c r="M198" s="31">
        <f t="shared" si="29"/>
        <v>-4.6523277907595251E-4</v>
      </c>
      <c r="N198" s="35">
        <v>4.25</v>
      </c>
      <c r="O198" s="31">
        <f t="shared" si="30"/>
        <v>7.5892857142857142E-3</v>
      </c>
    </row>
    <row r="199" spans="1:15" x14ac:dyDescent="0.25">
      <c r="A199" s="31">
        <f t="shared" si="23"/>
        <v>133</v>
      </c>
      <c r="B199" s="31">
        <v>12</v>
      </c>
      <c r="C199" s="31">
        <v>42</v>
      </c>
      <c r="D199" s="35">
        <v>0.35366524356237306</v>
      </c>
      <c r="E199" s="36">
        <v>0.12195121951219512</v>
      </c>
      <c r="F199" s="35">
        <v>532.35</v>
      </c>
      <c r="G199" s="31">
        <v>560</v>
      </c>
      <c r="H199" s="31">
        <f t="shared" si="24"/>
        <v>0.95062500000000005</v>
      </c>
      <c r="I199" s="31">
        <f t="shared" si="25"/>
        <v>-4.2467670062625369E-2</v>
      </c>
      <c r="J199" s="31">
        <f t="shared" si="26"/>
        <v>0.48306294202065009</v>
      </c>
      <c r="K199" s="31">
        <f t="shared" si="27"/>
        <v>-0.16597293039496944</v>
      </c>
      <c r="L199" s="31">
        <f t="shared" si="28"/>
        <v>0.4340891265488237</v>
      </c>
      <c r="M199" s="31">
        <f t="shared" si="29"/>
        <v>2.5122582709556807E-2</v>
      </c>
      <c r="N199" s="35">
        <v>16.7</v>
      </c>
      <c r="O199" s="31">
        <f t="shared" si="30"/>
        <v>2.9821428571428572E-2</v>
      </c>
    </row>
    <row r="200" spans="1:15" x14ac:dyDescent="0.25">
      <c r="A200" s="31">
        <f t="shared" si="23"/>
        <v>133</v>
      </c>
      <c r="B200" s="31">
        <v>12</v>
      </c>
      <c r="C200" s="31">
        <v>60</v>
      </c>
      <c r="D200" s="35">
        <v>0.35366524356237306</v>
      </c>
      <c r="E200" s="36">
        <v>0.1951219512195122</v>
      </c>
      <c r="F200" s="35">
        <v>532.35</v>
      </c>
      <c r="G200" s="31">
        <v>560</v>
      </c>
      <c r="H200" s="31">
        <f t="shared" si="24"/>
        <v>0.95062500000000005</v>
      </c>
      <c r="I200" s="31">
        <f t="shared" si="25"/>
        <v>-4.8002343888416905E-2</v>
      </c>
      <c r="J200" s="31">
        <f t="shared" si="26"/>
        <v>0.48085718730468863</v>
      </c>
      <c r="K200" s="31">
        <f t="shared" si="27"/>
        <v>-0.20422551415331752</v>
      </c>
      <c r="L200" s="31">
        <f t="shared" si="28"/>
        <v>0.41908863704586047</v>
      </c>
      <c r="M200" s="31">
        <f t="shared" si="29"/>
        <v>3.8026226635659188E-2</v>
      </c>
      <c r="N200" s="35">
        <v>20.05</v>
      </c>
      <c r="O200" s="31">
        <f t="shared" si="30"/>
        <v>3.5803571428571428E-2</v>
      </c>
    </row>
    <row r="201" spans="1:15" x14ac:dyDescent="0.25">
      <c r="A201" s="31">
        <f t="shared" si="23"/>
        <v>134</v>
      </c>
      <c r="B201" s="31">
        <v>13</v>
      </c>
      <c r="C201" s="31">
        <v>19</v>
      </c>
      <c r="D201" s="35">
        <v>0.36610354574411524</v>
      </c>
      <c r="E201" s="36">
        <v>2.4390243902439025E-2</v>
      </c>
      <c r="F201" s="35">
        <v>504.25</v>
      </c>
      <c r="G201" s="31">
        <v>560</v>
      </c>
      <c r="H201" s="31">
        <f t="shared" si="24"/>
        <v>0.90044642857142854</v>
      </c>
      <c r="I201" s="31">
        <f t="shared" si="25"/>
        <v>-4.4036254160238326E-2</v>
      </c>
      <c r="J201" s="31">
        <f t="shared" si="26"/>
        <v>0.48243775262233568</v>
      </c>
      <c r="K201" s="31">
        <f t="shared" si="27"/>
        <v>-0.10121202213985418</v>
      </c>
      <c r="L201" s="31">
        <f t="shared" si="28"/>
        <v>0.4596910767196799</v>
      </c>
      <c r="M201" s="31">
        <f t="shared" si="29"/>
        <v>-2.5281725362871432E-2</v>
      </c>
      <c r="N201" s="35">
        <v>1.8</v>
      </c>
      <c r="O201" s="31">
        <f t="shared" si="30"/>
        <v>3.2142857142857142E-3</v>
      </c>
    </row>
    <row r="202" spans="1:15" x14ac:dyDescent="0.25">
      <c r="A202" s="31">
        <f t="shared" si="23"/>
        <v>134</v>
      </c>
      <c r="B202" s="31">
        <v>13</v>
      </c>
      <c r="C202" s="31">
        <v>42</v>
      </c>
      <c r="D202" s="35">
        <v>0.36610354574411524</v>
      </c>
      <c r="E202" s="36">
        <v>0.11788617886178862</v>
      </c>
      <c r="F202" s="35">
        <v>504.25</v>
      </c>
      <c r="G202" s="31">
        <v>560</v>
      </c>
      <c r="H202" s="31">
        <f t="shared" si="24"/>
        <v>0.90044642857142854</v>
      </c>
      <c r="I202" s="31">
        <f t="shared" si="25"/>
        <v>-9.0936793660684065E-2</v>
      </c>
      <c r="J202" s="31">
        <f t="shared" si="26"/>
        <v>0.46377140709243597</v>
      </c>
      <c r="K202" s="31">
        <f t="shared" si="27"/>
        <v>-0.21663682341254153</v>
      </c>
      <c r="L202" s="31">
        <f t="shared" si="28"/>
        <v>0.41424569310404297</v>
      </c>
      <c r="M202" s="31">
        <f t="shared" si="29"/>
        <v>3.355614085887082E-3</v>
      </c>
      <c r="N202" s="35">
        <v>10.15</v>
      </c>
      <c r="O202" s="31">
        <f t="shared" si="30"/>
        <v>1.8125000000000002E-2</v>
      </c>
    </row>
    <row r="203" spans="1:15" x14ac:dyDescent="0.25">
      <c r="A203" s="31">
        <f t="shared" si="23"/>
        <v>134</v>
      </c>
      <c r="B203" s="31">
        <v>13</v>
      </c>
      <c r="C203" s="31">
        <v>60</v>
      </c>
      <c r="D203" s="35">
        <v>0.36610354574411524</v>
      </c>
      <c r="E203" s="36">
        <v>0.1910569105691057</v>
      </c>
      <c r="F203" s="35">
        <v>504.25</v>
      </c>
      <c r="G203" s="31">
        <v>560</v>
      </c>
      <c r="H203" s="31">
        <f t="shared" si="24"/>
        <v>0.90044642857142854</v>
      </c>
      <c r="I203" s="31">
        <f t="shared" si="25"/>
        <v>-0.10991373726421418</v>
      </c>
      <c r="J203" s="31">
        <f t="shared" si="26"/>
        <v>0.45623889389719985</v>
      </c>
      <c r="K203" s="31">
        <f t="shared" si="27"/>
        <v>-0.26993780674063528</v>
      </c>
      <c r="L203" s="31">
        <f t="shared" si="28"/>
        <v>0.39360405042747149</v>
      </c>
      <c r="M203" s="31">
        <f t="shared" si="29"/>
        <v>1.7214632157641019E-2</v>
      </c>
      <c r="N203" s="35">
        <v>15.5</v>
      </c>
      <c r="O203" s="31">
        <f t="shared" si="30"/>
        <v>2.7678571428571427E-2</v>
      </c>
    </row>
    <row r="204" spans="1:15" x14ac:dyDescent="0.25">
      <c r="A204" s="31">
        <f t="shared" si="23"/>
        <v>135</v>
      </c>
      <c r="B204" s="31">
        <v>14</v>
      </c>
      <c r="C204" s="31">
        <v>19</v>
      </c>
      <c r="D204" s="35">
        <v>0.36717113798375622</v>
      </c>
      <c r="E204" s="36">
        <v>2.032520325203252E-2</v>
      </c>
      <c r="F204" s="35">
        <v>498.65</v>
      </c>
      <c r="G204" s="31">
        <v>560</v>
      </c>
      <c r="H204" s="31">
        <f t="shared" si="24"/>
        <v>0.89044642857142853</v>
      </c>
      <c r="I204" s="31">
        <f t="shared" si="25"/>
        <v>-4.4521464943758318E-2</v>
      </c>
      <c r="J204" s="31">
        <f t="shared" si="26"/>
        <v>0.48224437119422531</v>
      </c>
      <c r="K204" s="31">
        <f t="shared" si="27"/>
        <v>-9.6867764260911066E-2</v>
      </c>
      <c r="L204" s="31">
        <f t="shared" si="28"/>
        <v>0.46141570438879803</v>
      </c>
      <c r="M204" s="31">
        <f t="shared" si="29"/>
        <v>-3.2002926360225836E-2</v>
      </c>
      <c r="N204" s="35">
        <v>0.95</v>
      </c>
      <c r="O204" s="31">
        <f t="shared" si="30"/>
        <v>1.6964285714285714E-3</v>
      </c>
    </row>
    <row r="205" spans="1:15" x14ac:dyDescent="0.25">
      <c r="A205" s="31">
        <f t="shared" si="23"/>
        <v>135</v>
      </c>
      <c r="B205" s="31">
        <v>14</v>
      </c>
      <c r="C205" s="31">
        <v>42</v>
      </c>
      <c r="D205" s="35">
        <v>0.36717113798375622</v>
      </c>
      <c r="E205" s="36">
        <v>0.11382113821138211</v>
      </c>
      <c r="F205" s="35">
        <v>498.65</v>
      </c>
      <c r="G205" s="31">
        <v>560</v>
      </c>
      <c r="H205" s="31">
        <f t="shared" si="24"/>
        <v>0.89044642857142853</v>
      </c>
      <c r="I205" s="31">
        <f t="shared" si="25"/>
        <v>-9.9566159929264084E-2</v>
      </c>
      <c r="J205" s="31">
        <f t="shared" si="26"/>
        <v>0.46034438037456382</v>
      </c>
      <c r="K205" s="31">
        <f t="shared" si="27"/>
        <v>-0.22344011317337953</v>
      </c>
      <c r="L205" s="31">
        <f t="shared" si="28"/>
        <v>0.41159649378277158</v>
      </c>
      <c r="M205" s="31">
        <f t="shared" si="29"/>
        <v>-1.6844843653139874E-3</v>
      </c>
      <c r="N205" s="35">
        <v>8.9</v>
      </c>
      <c r="O205" s="31">
        <f t="shared" si="30"/>
        <v>1.5892857142857143E-2</v>
      </c>
    </row>
    <row r="206" spans="1:15" x14ac:dyDescent="0.25">
      <c r="A206" s="31">
        <f t="shared" si="23"/>
        <v>135</v>
      </c>
      <c r="B206" s="31">
        <v>14</v>
      </c>
      <c r="C206" s="31">
        <v>60</v>
      </c>
      <c r="D206" s="35">
        <v>0.36717113798375622</v>
      </c>
      <c r="E206" s="36">
        <v>0.18699186991869918</v>
      </c>
      <c r="F206" s="35">
        <v>498.65</v>
      </c>
      <c r="G206" s="31">
        <v>560</v>
      </c>
      <c r="H206" s="31">
        <f t="shared" si="24"/>
        <v>0.89044642857142853</v>
      </c>
      <c r="I206" s="31">
        <f t="shared" si="25"/>
        <v>-0.12180910704612377</v>
      </c>
      <c r="J206" s="31">
        <f t="shared" si="26"/>
        <v>0.45152510064170348</v>
      </c>
      <c r="K206" s="31">
        <f t="shared" si="27"/>
        <v>-0.28058329411772776</v>
      </c>
      <c r="L206" s="31">
        <f t="shared" si="28"/>
        <v>0.38951501543427869</v>
      </c>
      <c r="M206" s="31">
        <f t="shared" si="29"/>
        <v>1.2543897842481E-2</v>
      </c>
      <c r="N206" s="35">
        <v>15.05</v>
      </c>
      <c r="O206" s="31">
        <f t="shared" si="30"/>
        <v>2.6875E-2</v>
      </c>
    </row>
    <row r="207" spans="1:15" x14ac:dyDescent="0.25">
      <c r="A207" s="31">
        <f t="shared" si="23"/>
        <v>136</v>
      </c>
      <c r="B207" s="31">
        <v>15</v>
      </c>
      <c r="C207" s="31">
        <v>19</v>
      </c>
      <c r="D207" s="35">
        <v>0.37362812188781019</v>
      </c>
      <c r="E207" s="36">
        <v>1.6260162601626018E-2</v>
      </c>
      <c r="F207" s="35">
        <v>503.2</v>
      </c>
      <c r="G207" s="31">
        <v>560</v>
      </c>
      <c r="H207" s="31">
        <f t="shared" si="24"/>
        <v>0.89857142857142858</v>
      </c>
      <c r="I207" s="31">
        <f t="shared" si="25"/>
        <v>-3.6113249905952376E-2</v>
      </c>
      <c r="J207" s="31">
        <f t="shared" si="26"/>
        <v>0.48559602866142182</v>
      </c>
      <c r="K207" s="31">
        <f t="shared" si="27"/>
        <v>-8.3756567878204041E-2</v>
      </c>
      <c r="L207" s="31">
        <f t="shared" si="28"/>
        <v>0.46662499021984788</v>
      </c>
      <c r="M207" s="31">
        <f t="shared" si="29"/>
        <v>-3.0282273036941698E-2</v>
      </c>
      <c r="N207" s="35">
        <v>0.7</v>
      </c>
      <c r="O207" s="31">
        <f t="shared" si="30"/>
        <v>1.25E-3</v>
      </c>
    </row>
    <row r="208" spans="1:15" x14ac:dyDescent="0.25">
      <c r="A208" s="31">
        <f t="shared" si="23"/>
        <v>136</v>
      </c>
      <c r="B208" s="31">
        <v>15</v>
      </c>
      <c r="C208" s="31">
        <v>42</v>
      </c>
      <c r="D208" s="35">
        <v>0.37362812188781019</v>
      </c>
      <c r="E208" s="36">
        <v>0.10975609756097561</v>
      </c>
      <c r="F208" s="35">
        <v>503.2</v>
      </c>
      <c r="G208" s="31">
        <v>560</v>
      </c>
      <c r="H208" s="31">
        <f t="shared" si="24"/>
        <v>0.89857142857142858</v>
      </c>
      <c r="I208" s="31">
        <f t="shared" si="25"/>
        <v>-8.8038466685893671E-2</v>
      </c>
      <c r="J208" s="31">
        <f t="shared" si="26"/>
        <v>0.46492305141506407</v>
      </c>
      <c r="K208" s="31">
        <f t="shared" si="27"/>
        <v>-0.21181943773954262</v>
      </c>
      <c r="L208" s="31">
        <f t="shared" si="28"/>
        <v>0.41612395173536404</v>
      </c>
      <c r="M208" s="31">
        <f t="shared" si="29"/>
        <v>1.6426187504578471E-3</v>
      </c>
      <c r="N208" s="35">
        <v>8.75</v>
      </c>
      <c r="O208" s="31">
        <f t="shared" si="30"/>
        <v>1.5625E-2</v>
      </c>
    </row>
    <row r="209" spans="1:15" x14ac:dyDescent="0.25">
      <c r="A209" s="31">
        <f t="shared" si="23"/>
        <v>137</v>
      </c>
      <c r="B209" s="31">
        <v>16</v>
      </c>
      <c r="C209" s="31">
        <v>19</v>
      </c>
      <c r="D209" s="35">
        <v>0.37202041651385753</v>
      </c>
      <c r="E209" s="36">
        <v>1.2195121951219513E-2</v>
      </c>
      <c r="F209" s="35">
        <v>516.9</v>
      </c>
      <c r="G209" s="31">
        <v>560</v>
      </c>
      <c r="H209" s="31">
        <f t="shared" si="24"/>
        <v>0.92303571428571429</v>
      </c>
      <c r="I209" s="31">
        <f t="shared" si="25"/>
        <v>-2.3522836841766957E-2</v>
      </c>
      <c r="J209" s="31">
        <f t="shared" si="26"/>
        <v>0.49061661117895666</v>
      </c>
      <c r="K209" s="31">
        <f t="shared" si="27"/>
        <v>-6.4605619168392289E-2</v>
      </c>
      <c r="L209" s="31">
        <f t="shared" si="28"/>
        <v>0.47424400530498445</v>
      </c>
      <c r="M209" s="31">
        <f t="shared" si="29"/>
        <v>-2.138735116497964E-2</v>
      </c>
      <c r="N209" s="35">
        <v>0.65</v>
      </c>
      <c r="O209" s="31">
        <f t="shared" si="30"/>
        <v>1.1607142857142858E-3</v>
      </c>
    </row>
    <row r="210" spans="1:15" x14ac:dyDescent="0.25">
      <c r="A210" s="31">
        <f t="shared" si="23"/>
        <v>137</v>
      </c>
      <c r="B210" s="31">
        <v>16</v>
      </c>
      <c r="C210" s="31">
        <v>42</v>
      </c>
      <c r="D210" s="35">
        <v>0.37202041651385753</v>
      </c>
      <c r="E210" s="36">
        <v>0.10569105691056911</v>
      </c>
      <c r="F210" s="35">
        <v>516.9</v>
      </c>
      <c r="G210" s="31">
        <v>560</v>
      </c>
      <c r="H210" s="31">
        <f t="shared" si="24"/>
        <v>0.92303571428571429</v>
      </c>
      <c r="I210" s="31">
        <f t="shared" si="25"/>
        <v>-6.3595450047868263E-2</v>
      </c>
      <c r="J210" s="31">
        <f t="shared" si="26"/>
        <v>0.47464617737305409</v>
      </c>
      <c r="K210" s="31">
        <f t="shared" si="27"/>
        <v>-0.18453988645858654</v>
      </c>
      <c r="L210" s="31">
        <f t="shared" si="28"/>
        <v>0.42679496978050291</v>
      </c>
      <c r="M210" s="31">
        <f t="shared" si="29"/>
        <v>1.1320403584017924E-2</v>
      </c>
      <c r="N210" s="35">
        <v>10.9</v>
      </c>
      <c r="O210" s="31">
        <f t="shared" si="30"/>
        <v>1.9464285714285715E-2</v>
      </c>
    </row>
    <row r="211" spans="1:15" x14ac:dyDescent="0.25">
      <c r="A211" s="31">
        <f t="shared" si="23"/>
        <v>138</v>
      </c>
      <c r="B211" s="31">
        <v>17</v>
      </c>
      <c r="C211" s="31">
        <v>19</v>
      </c>
      <c r="D211" s="35">
        <v>0.3723627269238457</v>
      </c>
      <c r="E211" s="36">
        <v>8.130081300813009E-3</v>
      </c>
      <c r="F211" s="35">
        <v>527.4</v>
      </c>
      <c r="G211" s="31">
        <v>560</v>
      </c>
      <c r="H211" s="31">
        <f t="shared" si="24"/>
        <v>0.94178571428571423</v>
      </c>
      <c r="I211" s="31">
        <f t="shared" si="25"/>
        <v>-1.438696295005845E-2</v>
      </c>
      <c r="J211" s="31">
        <f t="shared" si="26"/>
        <v>0.4942606301869617</v>
      </c>
      <c r="K211" s="31">
        <f t="shared" si="27"/>
        <v>-4.796177934497773E-2</v>
      </c>
      <c r="L211" s="31">
        <f t="shared" si="28"/>
        <v>0.4808733515980862</v>
      </c>
      <c r="M211" s="31">
        <f t="shared" si="29"/>
        <v>-1.5385750954151234E-2</v>
      </c>
      <c r="N211" s="35">
        <v>0.6</v>
      </c>
      <c r="O211" s="31">
        <f t="shared" si="30"/>
        <v>1.0714285714285715E-3</v>
      </c>
    </row>
    <row r="212" spans="1:15" x14ac:dyDescent="0.25">
      <c r="A212" s="31">
        <f t="shared" si="23"/>
        <v>138</v>
      </c>
      <c r="B212" s="31">
        <v>17</v>
      </c>
      <c r="C212" s="31">
        <v>42</v>
      </c>
      <c r="D212" s="35">
        <v>0.3723627269238457</v>
      </c>
      <c r="E212" s="36">
        <v>0.1016260162601626</v>
      </c>
      <c r="F212" s="35">
        <v>527.4</v>
      </c>
      <c r="G212" s="31">
        <v>560</v>
      </c>
      <c r="H212" s="31">
        <f t="shared" si="24"/>
        <v>0.94178571428571423</v>
      </c>
      <c r="I212" s="31">
        <f t="shared" si="25"/>
        <v>-4.5316382426656601E-2</v>
      </c>
      <c r="J212" s="31">
        <f t="shared" si="26"/>
        <v>0.48192756478216092</v>
      </c>
      <c r="K212" s="31">
        <f t="shared" si="27"/>
        <v>-0.16402128417636008</v>
      </c>
      <c r="L212" s="31">
        <f t="shared" si="28"/>
        <v>0.43485719418697943</v>
      </c>
      <c r="M212" s="31">
        <f t="shared" si="29"/>
        <v>1.9015301645362803E-2</v>
      </c>
      <c r="N212" s="35">
        <v>13</v>
      </c>
      <c r="O212" s="31">
        <f t="shared" si="30"/>
        <v>2.3214285714285715E-2</v>
      </c>
    </row>
    <row r="213" spans="1:15" x14ac:dyDescent="0.25">
      <c r="A213" s="31">
        <f t="shared" si="23"/>
        <v>139</v>
      </c>
      <c r="B213" s="31">
        <v>18</v>
      </c>
      <c r="C213" s="31">
        <v>19</v>
      </c>
      <c r="D213" s="35">
        <v>0.3747411274890794</v>
      </c>
      <c r="E213" s="36">
        <v>4.0650406504065045E-3</v>
      </c>
      <c r="F213" s="35">
        <v>536</v>
      </c>
      <c r="G213" s="31">
        <v>560</v>
      </c>
      <c r="H213" s="31">
        <f t="shared" si="24"/>
        <v>0.95714285714285718</v>
      </c>
      <c r="I213" s="31">
        <f t="shared" si="25"/>
        <v>-7.4039243254951214E-3</v>
      </c>
      <c r="J213" s="31">
        <f t="shared" si="26"/>
        <v>0.49704628853183153</v>
      </c>
      <c r="K213" s="31">
        <f t="shared" si="27"/>
        <v>-3.129654595690879E-2</v>
      </c>
      <c r="L213" s="31">
        <f t="shared" si="28"/>
        <v>0.48751652249368993</v>
      </c>
      <c r="M213" s="31">
        <f t="shared" si="29"/>
        <v>-1.1772217756079728E-2</v>
      </c>
      <c r="N213" s="35">
        <v>0.5</v>
      </c>
      <c r="O213" s="31">
        <f t="shared" si="30"/>
        <v>8.9285714285714283E-4</v>
      </c>
    </row>
    <row r="214" spans="1:15" x14ac:dyDescent="0.25">
      <c r="A214" s="31">
        <f t="shared" si="23"/>
        <v>139</v>
      </c>
      <c r="B214" s="31">
        <v>18</v>
      </c>
      <c r="C214" s="31">
        <v>42</v>
      </c>
      <c r="D214" s="35">
        <v>0.3747411274890794</v>
      </c>
      <c r="E214" s="36">
        <v>9.7560975609756101E-2</v>
      </c>
      <c r="F214" s="35">
        <v>536</v>
      </c>
      <c r="G214" s="31">
        <v>560</v>
      </c>
      <c r="H214" s="31">
        <f t="shared" si="24"/>
        <v>0.95714285714285718</v>
      </c>
      <c r="I214" s="31">
        <f t="shared" si="25"/>
        <v>-3.0799848882757913E-2</v>
      </c>
      <c r="J214" s="31">
        <f t="shared" si="26"/>
        <v>0.48771458046906579</v>
      </c>
      <c r="K214" s="31">
        <f t="shared" si="27"/>
        <v>-0.14784931211145241</v>
      </c>
      <c r="L214" s="31">
        <f t="shared" si="28"/>
        <v>0.44123084575812133</v>
      </c>
      <c r="M214" s="31">
        <f t="shared" si="29"/>
        <v>2.5581681262270228E-2</v>
      </c>
      <c r="N214" s="35">
        <v>15.15</v>
      </c>
      <c r="O214" s="31">
        <f t="shared" si="30"/>
        <v>2.705357142857143E-2</v>
      </c>
    </row>
    <row r="215" spans="1:15" x14ac:dyDescent="0.25">
      <c r="A215" s="31">
        <f t="shared" si="23"/>
        <v>139</v>
      </c>
      <c r="B215" s="31">
        <v>18</v>
      </c>
      <c r="C215" s="31">
        <v>60</v>
      </c>
      <c r="D215" s="35">
        <v>0.3747411274890794</v>
      </c>
      <c r="E215" s="36">
        <v>0.17073170731707318</v>
      </c>
      <c r="F215" s="35">
        <v>536</v>
      </c>
      <c r="G215" s="31">
        <v>560</v>
      </c>
      <c r="H215" s="31">
        <f t="shared" si="24"/>
        <v>0.95714285714285718</v>
      </c>
      <c r="I215" s="31">
        <f t="shared" si="25"/>
        <v>-3.5079423254304652E-2</v>
      </c>
      <c r="J215" s="31">
        <f t="shared" si="26"/>
        <v>0.48600820458839883</v>
      </c>
      <c r="K215" s="31">
        <f t="shared" si="27"/>
        <v>-0.18992130865266721</v>
      </c>
      <c r="L215" s="31">
        <f t="shared" si="28"/>
        <v>0.42468539723542742</v>
      </c>
      <c r="M215" s="31">
        <f t="shared" si="29"/>
        <v>4.0493884299182881E-2</v>
      </c>
      <c r="N215" s="35">
        <v>19.5</v>
      </c>
      <c r="O215" s="31">
        <f t="shared" si="30"/>
        <v>3.4821428571428573E-2</v>
      </c>
    </row>
    <row r="216" spans="1:15" x14ac:dyDescent="0.25">
      <c r="A216" s="31">
        <f t="shared" si="23"/>
        <v>140</v>
      </c>
      <c r="B216" s="31">
        <v>19</v>
      </c>
      <c r="C216" s="31">
        <v>42</v>
      </c>
      <c r="D216" s="35">
        <v>0.37211799778895965</v>
      </c>
      <c r="E216" s="36">
        <v>9.3495934959349589E-2</v>
      </c>
      <c r="F216" s="35">
        <v>534.85</v>
      </c>
      <c r="G216" s="31">
        <v>560</v>
      </c>
      <c r="H216" s="31">
        <f t="shared" si="24"/>
        <v>0.95508928571428575</v>
      </c>
      <c r="I216" s="31">
        <f t="shared" si="25"/>
        <v>-3.2438573754541379E-2</v>
      </c>
      <c r="J216" s="31">
        <f t="shared" si="26"/>
        <v>0.48706115062775318</v>
      </c>
      <c r="K216" s="31">
        <f t="shared" si="27"/>
        <v>-0.1462214846266186</v>
      </c>
      <c r="L216" s="31">
        <f t="shared" si="28"/>
        <v>0.44187327278147343</v>
      </c>
      <c r="M216" s="31">
        <f t="shared" si="29"/>
        <v>2.331361367076551E-2</v>
      </c>
      <c r="N216" s="35">
        <v>14.25</v>
      </c>
      <c r="O216" s="31">
        <f t="shared" si="30"/>
        <v>2.5446428571428571E-2</v>
      </c>
    </row>
    <row r="217" spans="1:15" x14ac:dyDescent="0.25">
      <c r="A217" s="31">
        <f t="shared" si="23"/>
        <v>140</v>
      </c>
      <c r="B217" s="31">
        <v>19</v>
      </c>
      <c r="C217" s="31">
        <v>60</v>
      </c>
      <c r="D217" s="35">
        <v>0.37211799778895965</v>
      </c>
      <c r="E217" s="36">
        <v>0.16666666666666666</v>
      </c>
      <c r="F217" s="35">
        <v>534.85</v>
      </c>
      <c r="G217" s="31">
        <v>560</v>
      </c>
      <c r="H217" s="31">
        <f t="shared" si="24"/>
        <v>0.95508928571428575</v>
      </c>
      <c r="I217" s="31">
        <f t="shared" si="25"/>
        <v>-3.775223527162231E-2</v>
      </c>
      <c r="J217" s="31">
        <f t="shared" si="26"/>
        <v>0.48494261396498178</v>
      </c>
      <c r="K217" s="31">
        <f t="shared" si="27"/>
        <v>-0.18966877171980065</v>
      </c>
      <c r="L217" s="31">
        <f t="shared" si="28"/>
        <v>0.42478434656458264</v>
      </c>
      <c r="M217" s="31">
        <f t="shared" si="29"/>
        <v>3.8379148219650439E-2</v>
      </c>
      <c r="N217" s="35">
        <v>20.95</v>
      </c>
      <c r="O217" s="31">
        <f t="shared" si="30"/>
        <v>3.7410714285714283E-2</v>
      </c>
    </row>
    <row r="218" spans="1:15" x14ac:dyDescent="0.25">
      <c r="A218" s="31">
        <f t="shared" si="23"/>
        <v>141</v>
      </c>
      <c r="B218" s="31">
        <v>20</v>
      </c>
      <c r="C218" s="31">
        <v>42</v>
      </c>
      <c r="D218" s="35">
        <v>0.37204205636752746</v>
      </c>
      <c r="E218" s="36">
        <v>8.943089430894309E-2</v>
      </c>
      <c r="F218" s="35">
        <v>550.20000000000005</v>
      </c>
      <c r="G218" s="31">
        <v>560</v>
      </c>
      <c r="H218" s="31">
        <f t="shared" si="24"/>
        <v>0.98250000000000004</v>
      </c>
      <c r="I218" s="31">
        <f t="shared" si="25"/>
        <v>-9.216155823012542E-3</v>
      </c>
      <c r="J218" s="31">
        <f t="shared" si="26"/>
        <v>0.49632333782727223</v>
      </c>
      <c r="K218" s="31">
        <f t="shared" si="27"/>
        <v>-0.1204753276845574</v>
      </c>
      <c r="L218" s="31">
        <f t="shared" si="28"/>
        <v>0.45205331146576871</v>
      </c>
      <c r="M218" s="31">
        <f t="shared" si="29"/>
        <v>3.5584367949526241E-2</v>
      </c>
      <c r="N218" s="35">
        <v>19.05</v>
      </c>
      <c r="O218" s="31">
        <f t="shared" si="30"/>
        <v>3.4017857142857141E-2</v>
      </c>
    </row>
    <row r="219" spans="1:15" x14ac:dyDescent="0.25">
      <c r="A219" s="31">
        <f t="shared" si="23"/>
        <v>141</v>
      </c>
      <c r="B219" s="31">
        <v>20</v>
      </c>
      <c r="C219" s="31">
        <v>60</v>
      </c>
      <c r="D219" s="35">
        <v>0.37204205636752746</v>
      </c>
      <c r="E219" s="36">
        <v>0.16260162601626016</v>
      </c>
      <c r="F219" s="35">
        <v>550.20000000000005</v>
      </c>
      <c r="G219" s="31">
        <v>560</v>
      </c>
      <c r="H219" s="31">
        <f t="shared" si="24"/>
        <v>0.98250000000000004</v>
      </c>
      <c r="I219" s="31">
        <f t="shared" si="25"/>
        <v>-6.9384581936911089E-3</v>
      </c>
      <c r="J219" s="31">
        <f t="shared" si="26"/>
        <v>0.4972319778755368</v>
      </c>
      <c r="K219" s="31">
        <f t="shared" si="27"/>
        <v>-0.15696029492734662</v>
      </c>
      <c r="L219" s="31">
        <f t="shared" si="28"/>
        <v>0.43763807010941208</v>
      </c>
      <c r="M219" s="31">
        <f t="shared" si="29"/>
        <v>5.0892348153302847E-2</v>
      </c>
      <c r="N219" s="35">
        <v>29</v>
      </c>
      <c r="O219" s="31">
        <f t="shared" si="30"/>
        <v>5.1785714285714289E-2</v>
      </c>
    </row>
    <row r="220" spans="1:15" x14ac:dyDescent="0.25">
      <c r="A220" s="31">
        <f t="shared" si="23"/>
        <v>142</v>
      </c>
      <c r="B220" s="31">
        <v>21</v>
      </c>
      <c r="C220" s="31">
        <v>42</v>
      </c>
      <c r="D220" s="35">
        <v>0.37165343972651138</v>
      </c>
      <c r="E220" s="36">
        <v>8.5365853658536592E-2</v>
      </c>
      <c r="F220" s="35">
        <v>553</v>
      </c>
      <c r="G220" s="31">
        <v>560</v>
      </c>
      <c r="H220" s="31">
        <f t="shared" si="24"/>
        <v>0.98750000000000004</v>
      </c>
      <c r="I220" s="31">
        <f t="shared" si="25"/>
        <v>-5.2539391406492249E-3</v>
      </c>
      <c r="J220" s="31">
        <f t="shared" si="26"/>
        <v>0.49790399118113826</v>
      </c>
      <c r="K220" s="31">
        <f t="shared" si="27"/>
        <v>-0.11384154313739495</v>
      </c>
      <c r="L220" s="31">
        <f t="shared" si="28"/>
        <v>0.45468170299112382</v>
      </c>
      <c r="M220" s="31">
        <f t="shared" si="29"/>
        <v>3.6998488300250265E-2</v>
      </c>
      <c r="N220" s="35">
        <v>19.2</v>
      </c>
      <c r="O220" s="31">
        <f t="shared" si="30"/>
        <v>3.4285714285714287E-2</v>
      </c>
    </row>
    <row r="221" spans="1:15" x14ac:dyDescent="0.25">
      <c r="A221" s="31">
        <f t="shared" si="23"/>
        <v>142</v>
      </c>
      <c r="B221" s="31">
        <v>21</v>
      </c>
      <c r="C221" s="31">
        <v>60</v>
      </c>
      <c r="D221" s="35">
        <v>0.37165343972651138</v>
      </c>
      <c r="E221" s="36">
        <v>0.15853658536585366</v>
      </c>
      <c r="F221" s="35">
        <v>553</v>
      </c>
      <c r="G221" s="31">
        <v>560</v>
      </c>
      <c r="H221" s="31">
        <f t="shared" si="24"/>
        <v>0.98750000000000004</v>
      </c>
      <c r="I221" s="31">
        <f t="shared" si="25"/>
        <v>-1.7460111662870245E-3</v>
      </c>
      <c r="J221" s="31">
        <f t="shared" si="26"/>
        <v>0.49930344267763066</v>
      </c>
      <c r="K221" s="31">
        <f t="shared" si="27"/>
        <v>-0.1497259715097658</v>
      </c>
      <c r="L221" s="31">
        <f t="shared" si="28"/>
        <v>0.44049040842556897</v>
      </c>
      <c r="M221" s="31">
        <f t="shared" si="29"/>
        <v>5.2571741218591317E-2</v>
      </c>
      <c r="N221" s="35">
        <v>28</v>
      </c>
      <c r="O221" s="31">
        <f t="shared" si="30"/>
        <v>0.05</v>
      </c>
    </row>
    <row r="222" spans="1:15" x14ac:dyDescent="0.25">
      <c r="A222" s="31">
        <f t="shared" si="23"/>
        <v>143</v>
      </c>
      <c r="B222" s="31">
        <v>22</v>
      </c>
      <c r="C222" s="31">
        <v>42</v>
      </c>
      <c r="D222" s="35">
        <v>0.37307731877639788</v>
      </c>
      <c r="E222" s="36">
        <v>8.1300813008130079E-2</v>
      </c>
      <c r="F222" s="35">
        <v>563.04999999999995</v>
      </c>
      <c r="G222" s="31">
        <v>560</v>
      </c>
      <c r="H222" s="31">
        <f t="shared" si="24"/>
        <v>1.0054464285714284</v>
      </c>
      <c r="I222" s="31">
        <f t="shared" si="25"/>
        <v>8.4755184059262575E-3</v>
      </c>
      <c r="J222" s="31">
        <f t="shared" si="26"/>
        <v>0.5033812021592845</v>
      </c>
      <c r="K222" s="31">
        <f t="shared" si="27"/>
        <v>-9.7901127124279411E-2</v>
      </c>
      <c r="L222" s="31">
        <f t="shared" si="28"/>
        <v>0.46100540248623478</v>
      </c>
      <c r="M222" s="31">
        <f t="shared" si="29"/>
        <v>4.5117429434810008E-2</v>
      </c>
      <c r="N222" s="35">
        <v>24.7</v>
      </c>
      <c r="O222" s="31">
        <f t="shared" si="30"/>
        <v>4.4107142857142859E-2</v>
      </c>
    </row>
    <row r="223" spans="1:15" x14ac:dyDescent="0.25">
      <c r="A223" s="31">
        <f t="shared" si="23"/>
        <v>144</v>
      </c>
      <c r="B223" s="31">
        <v>23</v>
      </c>
      <c r="C223" s="31">
        <v>42</v>
      </c>
      <c r="D223" s="35">
        <v>0.37312680346555488</v>
      </c>
      <c r="E223" s="36">
        <v>7.7235772357723581E-2</v>
      </c>
      <c r="F223" s="35">
        <v>555.79999999999995</v>
      </c>
      <c r="G223" s="31">
        <v>560</v>
      </c>
      <c r="H223" s="31">
        <f t="shared" si="24"/>
        <v>0.99249999999999994</v>
      </c>
      <c r="I223" s="31">
        <f t="shared" si="25"/>
        <v>-1.6026680143764369E-3</v>
      </c>
      <c r="J223" s="31">
        <f t="shared" si="26"/>
        <v>0.49936062824132743</v>
      </c>
      <c r="K223" s="31">
        <f t="shared" si="27"/>
        <v>-0.10529954917232794</v>
      </c>
      <c r="L223" s="31">
        <f t="shared" si="28"/>
        <v>0.4580690603481381</v>
      </c>
      <c r="M223" s="31">
        <f t="shared" si="29"/>
        <v>3.7546363181379327E-2</v>
      </c>
      <c r="N223" s="35">
        <v>19.95</v>
      </c>
      <c r="O223" s="31">
        <f t="shared" si="30"/>
        <v>3.5624999999999997E-2</v>
      </c>
    </row>
    <row r="224" spans="1:15" x14ac:dyDescent="0.25">
      <c r="A224" s="31">
        <f t="shared" si="23"/>
        <v>145</v>
      </c>
      <c r="B224" s="31">
        <v>24</v>
      </c>
      <c r="C224" s="31">
        <v>42</v>
      </c>
      <c r="D224" s="35">
        <v>0.35032348851856226</v>
      </c>
      <c r="E224" s="36">
        <v>7.3170731707317069E-2</v>
      </c>
      <c r="F224" s="35">
        <v>554.29999999999995</v>
      </c>
      <c r="G224" s="31">
        <v>560</v>
      </c>
      <c r="H224" s="31">
        <f t="shared" si="24"/>
        <v>0.98982142857142852</v>
      </c>
      <c r="I224" s="31">
        <f t="shared" si="25"/>
        <v>-4.4326831804466877E-3</v>
      </c>
      <c r="J224" s="31">
        <f t="shared" si="26"/>
        <v>0.4982316210547495</v>
      </c>
      <c r="K224" s="31">
        <f t="shared" si="27"/>
        <v>-9.9195498752832428E-2</v>
      </c>
      <c r="L224" s="31">
        <f t="shared" si="28"/>
        <v>0.46049152435420293</v>
      </c>
      <c r="M224" s="31">
        <f t="shared" si="29"/>
        <v>3.2668810557667849E-2</v>
      </c>
      <c r="N224" s="35">
        <v>20.350000000000001</v>
      </c>
      <c r="O224" s="31">
        <f t="shared" si="30"/>
        <v>3.633928571428572E-2</v>
      </c>
    </row>
    <row r="225" spans="1:15" x14ac:dyDescent="0.25">
      <c r="A225" s="31">
        <f t="shared" si="23"/>
        <v>145</v>
      </c>
      <c r="B225" s="31">
        <v>24</v>
      </c>
      <c r="C225" s="31">
        <v>60</v>
      </c>
      <c r="D225" s="35">
        <v>0.35032348851856226</v>
      </c>
      <c r="E225" s="36">
        <v>0.14634146341463414</v>
      </c>
      <c r="F225" s="35">
        <v>554.29999999999995</v>
      </c>
      <c r="G225" s="31">
        <v>560</v>
      </c>
      <c r="H225" s="31">
        <f t="shared" si="24"/>
        <v>0.98982142857142852</v>
      </c>
      <c r="I225" s="31">
        <f t="shared" si="25"/>
        <v>-1.3657780254739253E-3</v>
      </c>
      <c r="J225" s="31">
        <f t="shared" si="26"/>
        <v>0.49945513356938964</v>
      </c>
      <c r="K225" s="31">
        <f t="shared" si="27"/>
        <v>-0.13538063701660213</v>
      </c>
      <c r="L225" s="31">
        <f t="shared" si="28"/>
        <v>0.44615546630347291</v>
      </c>
      <c r="M225" s="31">
        <f t="shared" si="29"/>
        <v>4.8215927513514001E-2</v>
      </c>
      <c r="N225" s="35">
        <v>29.9</v>
      </c>
      <c r="O225" s="31">
        <f t="shared" si="30"/>
        <v>5.3392857142857138E-2</v>
      </c>
    </row>
    <row r="226" spans="1:15" x14ac:dyDescent="0.25">
      <c r="A226" s="31">
        <f t="shared" si="23"/>
        <v>146</v>
      </c>
      <c r="B226" s="31">
        <v>25</v>
      </c>
      <c r="C226" s="31">
        <v>42</v>
      </c>
      <c r="D226" s="35">
        <v>0.35039047538240004</v>
      </c>
      <c r="E226" s="36">
        <v>6.910569105691057E-2</v>
      </c>
      <c r="F226" s="35">
        <v>554.45000000000005</v>
      </c>
      <c r="G226" s="31">
        <v>560</v>
      </c>
      <c r="H226" s="31">
        <f t="shared" si="24"/>
        <v>0.99008928571428578</v>
      </c>
      <c r="I226" s="31">
        <f t="shared" si="25"/>
        <v>-4.2899000666017772E-3</v>
      </c>
      <c r="J226" s="31">
        <f t="shared" si="26"/>
        <v>0.49828858273400845</v>
      </c>
      <c r="K226" s="31">
        <f t="shared" si="27"/>
        <v>-9.6400412717905962E-2</v>
      </c>
      <c r="L226" s="31">
        <f t="shared" si="28"/>
        <v>0.46160128217513019</v>
      </c>
      <c r="M226" s="31">
        <f t="shared" si="29"/>
        <v>3.174890478356801E-2</v>
      </c>
      <c r="N226" s="35">
        <v>20</v>
      </c>
      <c r="O226" s="31">
        <f t="shared" si="30"/>
        <v>3.5714285714285712E-2</v>
      </c>
    </row>
    <row r="227" spans="1:15" x14ac:dyDescent="0.25">
      <c r="A227" s="31">
        <f t="shared" si="23"/>
        <v>147</v>
      </c>
      <c r="B227" s="31">
        <v>26</v>
      </c>
      <c r="C227" s="31">
        <v>42</v>
      </c>
      <c r="D227" s="35">
        <v>0.34653869125353881</v>
      </c>
      <c r="E227" s="36">
        <v>6.5040650406504072E-2</v>
      </c>
      <c r="F227" s="35">
        <v>553.25</v>
      </c>
      <c r="G227" s="31">
        <v>560</v>
      </c>
      <c r="H227" s="31">
        <f t="shared" si="24"/>
        <v>0.98794642857142856</v>
      </c>
      <c r="I227" s="31">
        <f t="shared" si="25"/>
        <v>-6.0504844592691558E-3</v>
      </c>
      <c r="J227" s="31">
        <f t="shared" si="26"/>
        <v>0.49758622065971275</v>
      </c>
      <c r="K227" s="31">
        <f t="shared" si="27"/>
        <v>-9.442848434675008E-2</v>
      </c>
      <c r="L227" s="31">
        <f t="shared" si="28"/>
        <v>0.46238439482821592</v>
      </c>
      <c r="M227" s="31">
        <f t="shared" si="29"/>
        <v>2.9204134778902102E-2</v>
      </c>
      <c r="N227" s="35">
        <v>19.2</v>
      </c>
      <c r="O227" s="31">
        <f t="shared" si="30"/>
        <v>3.4285714285714287E-2</v>
      </c>
    </row>
    <row r="228" spans="1:15" x14ac:dyDescent="0.25">
      <c r="A228" s="31">
        <f t="shared" si="23"/>
        <v>148</v>
      </c>
      <c r="B228" s="31">
        <v>27</v>
      </c>
      <c r="C228" s="31">
        <v>42</v>
      </c>
      <c r="D228" s="35">
        <v>0.34635988821911895</v>
      </c>
      <c r="E228" s="36">
        <v>6.097560975609756E-2</v>
      </c>
      <c r="F228" s="35">
        <v>573.15</v>
      </c>
      <c r="G228" s="31">
        <v>560</v>
      </c>
      <c r="H228" s="31">
        <f t="shared" si="24"/>
        <v>1.0234821428571428</v>
      </c>
      <c r="I228" s="31">
        <f t="shared" si="25"/>
        <v>1.9155271304367484E-2</v>
      </c>
      <c r="J228" s="31">
        <f t="shared" si="26"/>
        <v>0.50764138031151018</v>
      </c>
      <c r="K228" s="31">
        <f t="shared" si="27"/>
        <v>-6.6372206867199329E-2</v>
      </c>
      <c r="L228" s="31">
        <f t="shared" si="28"/>
        <v>0.47354074855222672</v>
      </c>
      <c r="M228" s="31">
        <f t="shared" si="29"/>
        <v>4.6021139171955494E-2</v>
      </c>
      <c r="N228" s="35">
        <v>30.1</v>
      </c>
      <c r="O228" s="31">
        <f t="shared" si="30"/>
        <v>5.3749999999999999E-2</v>
      </c>
    </row>
    <row r="229" spans="1:15" x14ac:dyDescent="0.25">
      <c r="A229" s="31">
        <f t="shared" si="23"/>
        <v>148</v>
      </c>
      <c r="B229" s="31">
        <v>27</v>
      </c>
      <c r="C229" s="31">
        <v>60</v>
      </c>
      <c r="D229" s="35">
        <v>0.34635988821911895</v>
      </c>
      <c r="E229" s="36">
        <v>0.13414634146341464</v>
      </c>
      <c r="F229" s="35">
        <v>573.15</v>
      </c>
      <c r="G229" s="31">
        <v>560</v>
      </c>
      <c r="H229" s="31">
        <f t="shared" si="24"/>
        <v>1.0234821428571428</v>
      </c>
      <c r="I229" s="31">
        <f t="shared" si="25"/>
        <v>3.3052996039479338E-2</v>
      </c>
      <c r="J229" s="31">
        <f t="shared" si="26"/>
        <v>0.51318383701220016</v>
      </c>
      <c r="K229" s="31">
        <f t="shared" si="27"/>
        <v>-9.3804754804736906E-2</v>
      </c>
      <c r="L229" s="31">
        <f t="shared" si="28"/>
        <v>0.46263212727739295</v>
      </c>
      <c r="M229" s="31">
        <f t="shared" si="29"/>
        <v>6.2602365907504398E-2</v>
      </c>
      <c r="N229" s="35">
        <v>37.549999999999997</v>
      </c>
      <c r="O229" s="31">
        <f t="shared" si="30"/>
        <v>6.7053571428571421E-2</v>
      </c>
    </row>
    <row r="230" spans="1:15" x14ac:dyDescent="0.25">
      <c r="A230" s="31">
        <f t="shared" si="23"/>
        <v>149</v>
      </c>
      <c r="B230" s="31">
        <v>28</v>
      </c>
      <c r="C230" s="31">
        <v>42</v>
      </c>
      <c r="D230" s="35">
        <v>0.34634813392791663</v>
      </c>
      <c r="E230" s="36">
        <v>5.6910569105691054E-2</v>
      </c>
      <c r="F230" s="35">
        <v>577.5</v>
      </c>
      <c r="G230" s="31">
        <v>560</v>
      </c>
      <c r="H230" s="31">
        <f t="shared" si="24"/>
        <v>1.03125</v>
      </c>
      <c r="I230" s="31">
        <f t="shared" si="25"/>
        <v>2.3546159785947981E-2</v>
      </c>
      <c r="J230" s="31">
        <f t="shared" si="26"/>
        <v>0.50939269075318094</v>
      </c>
      <c r="K230" s="31">
        <f t="shared" si="27"/>
        <v>-5.9078430006888852E-2</v>
      </c>
      <c r="L230" s="31">
        <f t="shared" si="28"/>
        <v>0.4764448194944168</v>
      </c>
      <c r="M230" s="31">
        <f t="shared" si="29"/>
        <v>4.8866392844801043E-2</v>
      </c>
      <c r="N230" s="35">
        <v>31.35</v>
      </c>
      <c r="O230" s="31">
        <f t="shared" si="30"/>
        <v>5.5982142857142862E-2</v>
      </c>
    </row>
    <row r="231" spans="1:15" x14ac:dyDescent="0.25">
      <c r="A231" s="31">
        <f t="shared" si="23"/>
        <v>149</v>
      </c>
      <c r="B231" s="31">
        <v>28</v>
      </c>
      <c r="C231" s="31">
        <v>60</v>
      </c>
      <c r="D231" s="35">
        <v>0.34634813392791663</v>
      </c>
      <c r="E231" s="36">
        <v>0.13008130081300814</v>
      </c>
      <c r="F231" s="35">
        <v>577.5</v>
      </c>
      <c r="G231" s="31">
        <v>560</v>
      </c>
      <c r="H231" s="31">
        <f t="shared" si="24"/>
        <v>1.03125</v>
      </c>
      <c r="I231" s="31">
        <f t="shared" si="25"/>
        <v>4.0168568407643136E-2</v>
      </c>
      <c r="J231" s="31">
        <f t="shared" si="26"/>
        <v>0.51602063191318381</v>
      </c>
      <c r="K231" s="31">
        <f t="shared" si="27"/>
        <v>-8.4748069746969468E-2</v>
      </c>
      <c r="L231" s="31">
        <f t="shared" si="28"/>
        <v>0.46623083963463313</v>
      </c>
      <c r="M231" s="31">
        <f t="shared" si="29"/>
        <v>6.5915437025837631E-2</v>
      </c>
      <c r="N231" s="35">
        <v>39</v>
      </c>
      <c r="O231" s="31">
        <f t="shared" si="30"/>
        <v>6.9642857142857145E-2</v>
      </c>
    </row>
    <row r="232" spans="1:15" x14ac:dyDescent="0.25">
      <c r="A232" s="31">
        <f t="shared" si="23"/>
        <v>150</v>
      </c>
      <c r="B232" s="31">
        <v>29</v>
      </c>
      <c r="C232" s="31">
        <v>42</v>
      </c>
      <c r="D232" s="35">
        <v>0.35015379180799261</v>
      </c>
      <c r="E232" s="36">
        <v>5.2845528455284556E-2</v>
      </c>
      <c r="F232" s="35">
        <v>585.95000000000005</v>
      </c>
      <c r="G232" s="31">
        <v>560</v>
      </c>
      <c r="H232" s="31">
        <f t="shared" si="24"/>
        <v>1.0463392857142857</v>
      </c>
      <c r="I232" s="31">
        <f t="shared" si="25"/>
        <v>3.1865519858541511E-2</v>
      </c>
      <c r="J232" s="31">
        <f t="shared" si="26"/>
        <v>0.51271035208284321</v>
      </c>
      <c r="K232" s="31">
        <f t="shared" si="27"/>
        <v>-4.8628377625841768E-2</v>
      </c>
      <c r="L232" s="31">
        <f t="shared" si="28"/>
        <v>0.48060772731839363</v>
      </c>
      <c r="M232" s="31">
        <f t="shared" si="29"/>
        <v>5.5861256258288416E-2</v>
      </c>
      <c r="N232" s="35">
        <v>36.799999999999997</v>
      </c>
      <c r="O232" s="31">
        <f t="shared" si="30"/>
        <v>6.5714285714285711E-2</v>
      </c>
    </row>
    <row r="233" spans="1:15" x14ac:dyDescent="0.25">
      <c r="A233" s="31">
        <f t="shared" si="23"/>
        <v>150</v>
      </c>
      <c r="B233" s="31">
        <v>29</v>
      </c>
      <c r="C233" s="31">
        <v>60</v>
      </c>
      <c r="D233" s="35">
        <v>0.35015379180799261</v>
      </c>
      <c r="E233" s="36">
        <v>0.12601626016260162</v>
      </c>
      <c r="F233" s="35">
        <v>585.95000000000005</v>
      </c>
      <c r="G233" s="31">
        <v>560</v>
      </c>
      <c r="H233" s="31">
        <f t="shared" si="24"/>
        <v>1.0463392857142857</v>
      </c>
      <c r="I233" s="31">
        <f t="shared" si="25"/>
        <v>5.3754944260558823E-2</v>
      </c>
      <c r="J233" s="31">
        <f t="shared" si="26"/>
        <v>0.52143479657267133</v>
      </c>
      <c r="K233" s="31">
        <f t="shared" si="27"/>
        <v>-7.0545341492877958E-2</v>
      </c>
      <c r="L233" s="31">
        <f t="shared" si="28"/>
        <v>0.47187980656284828</v>
      </c>
      <c r="M233" s="31">
        <f t="shared" si="29"/>
        <v>7.3717906029574454E-2</v>
      </c>
      <c r="N233" s="35">
        <v>44</v>
      </c>
      <c r="O233" s="31">
        <f t="shared" si="30"/>
        <v>7.857142857142857E-2</v>
      </c>
    </row>
    <row r="234" spans="1:15" x14ac:dyDescent="0.25">
      <c r="A234" s="31">
        <f t="shared" si="23"/>
        <v>151</v>
      </c>
      <c r="B234" s="31">
        <v>30</v>
      </c>
      <c r="C234" s="31">
        <v>42</v>
      </c>
      <c r="D234" s="35">
        <v>0.34967523073188989</v>
      </c>
      <c r="E234" s="36">
        <v>4.878048780487805E-2</v>
      </c>
      <c r="F234" s="35">
        <v>576.70000000000005</v>
      </c>
      <c r="G234" s="31">
        <v>560</v>
      </c>
      <c r="H234" s="31">
        <f t="shared" si="24"/>
        <v>1.0298214285714287</v>
      </c>
      <c r="I234" s="31">
        <f t="shared" si="25"/>
        <v>2.0444183223295966E-2</v>
      </c>
      <c r="J234" s="31">
        <f t="shared" si="26"/>
        <v>0.50815548095499574</v>
      </c>
      <c r="K234" s="31">
        <f t="shared" si="27"/>
        <v>-5.6786155497297389E-2</v>
      </c>
      <c r="L234" s="31">
        <f t="shared" si="28"/>
        <v>0.47735777122718187</v>
      </c>
      <c r="M234" s="31">
        <f t="shared" si="29"/>
        <v>4.5951632106293216E-2</v>
      </c>
      <c r="N234" s="35">
        <v>30.2</v>
      </c>
      <c r="O234" s="31">
        <f t="shared" si="30"/>
        <v>5.392857142857143E-2</v>
      </c>
    </row>
    <row r="235" spans="1:15" x14ac:dyDescent="0.25">
      <c r="A235" s="31">
        <f t="shared" si="23"/>
        <v>152</v>
      </c>
      <c r="B235" s="31">
        <v>31</v>
      </c>
      <c r="C235" s="31">
        <v>42</v>
      </c>
      <c r="D235" s="35">
        <v>0.3490492936489808</v>
      </c>
      <c r="E235" s="36">
        <v>4.4715447154471545E-2</v>
      </c>
      <c r="F235" s="35">
        <v>568.79999999999995</v>
      </c>
      <c r="G235" s="31">
        <v>560</v>
      </c>
      <c r="H235" s="31">
        <f t="shared" si="24"/>
        <v>1.0157142857142856</v>
      </c>
      <c r="I235" s="31">
        <f t="shared" si="25"/>
        <v>1.1096193354601935E-2</v>
      </c>
      <c r="J235" s="31">
        <f t="shared" si="26"/>
        <v>0.50442664984155605</v>
      </c>
      <c r="K235" s="31">
        <f t="shared" si="27"/>
        <v>-6.27138656511214E-2</v>
      </c>
      <c r="L235" s="31">
        <f t="shared" si="28"/>
        <v>0.47499717796804303</v>
      </c>
      <c r="M235" s="31">
        <f t="shared" si="29"/>
        <v>3.735617637102312E-2</v>
      </c>
      <c r="N235" s="35">
        <v>25.05</v>
      </c>
      <c r="O235" s="31">
        <f t="shared" si="30"/>
        <v>4.4732142857142859E-2</v>
      </c>
    </row>
    <row r="236" spans="1:15" x14ac:dyDescent="0.25">
      <c r="A236" s="31">
        <f t="shared" si="23"/>
        <v>152</v>
      </c>
      <c r="B236" s="31">
        <v>31</v>
      </c>
      <c r="C236" s="31">
        <v>60</v>
      </c>
      <c r="D236" s="35">
        <v>0.3490492936489808</v>
      </c>
      <c r="E236" s="36">
        <v>0.11788617886178862</v>
      </c>
      <c r="F236" s="35">
        <v>568.79999999999995</v>
      </c>
      <c r="G236" s="31">
        <v>560</v>
      </c>
      <c r="H236" s="31">
        <f t="shared" si="24"/>
        <v>1.0157142857142856</v>
      </c>
      <c r="I236" s="31">
        <f t="shared" si="25"/>
        <v>2.2401315020356343E-2</v>
      </c>
      <c r="J236" s="31">
        <f t="shared" si="26"/>
        <v>0.50893608430927362</v>
      </c>
      <c r="K236" s="31">
        <f t="shared" si="27"/>
        <v>-9.7443212864134848E-2</v>
      </c>
      <c r="L236" s="31">
        <f t="shared" si="28"/>
        <v>0.46118721454209566</v>
      </c>
      <c r="M236" s="31">
        <f t="shared" si="29"/>
        <v>5.5746436806323629E-2</v>
      </c>
      <c r="N236" s="35">
        <v>40.299999999999997</v>
      </c>
      <c r="O236" s="31">
        <f t="shared" si="30"/>
        <v>7.1964285714285703E-2</v>
      </c>
    </row>
    <row r="237" spans="1:15" x14ac:dyDescent="0.25">
      <c r="A237" s="31">
        <f t="shared" si="23"/>
        <v>153</v>
      </c>
      <c r="B237" s="31">
        <v>32</v>
      </c>
      <c r="C237" s="31">
        <v>42</v>
      </c>
      <c r="D237" s="35">
        <v>0.34477833124337909</v>
      </c>
      <c r="E237" s="36">
        <v>4.065040650406504E-2</v>
      </c>
      <c r="F237" s="35">
        <v>578.95000000000005</v>
      </c>
      <c r="G237" s="31">
        <v>560</v>
      </c>
      <c r="H237" s="31">
        <f t="shared" si="24"/>
        <v>1.0338392857142857</v>
      </c>
      <c r="I237" s="31">
        <f t="shared" si="25"/>
        <v>2.0873974485452886E-2</v>
      </c>
      <c r="J237" s="31">
        <f t="shared" si="26"/>
        <v>0.50832690627404253</v>
      </c>
      <c r="K237" s="31">
        <f t="shared" si="27"/>
        <v>-4.8640046354169325E-2</v>
      </c>
      <c r="L237" s="31">
        <f t="shared" si="28"/>
        <v>0.48060307767143196</v>
      </c>
      <c r="M237" s="31">
        <f t="shared" si="29"/>
        <v>4.4925248020276864E-2</v>
      </c>
      <c r="N237" s="35">
        <v>29.7</v>
      </c>
      <c r="O237" s="31">
        <f t="shared" si="30"/>
        <v>5.3035714285714283E-2</v>
      </c>
    </row>
    <row r="238" spans="1:15" x14ac:dyDescent="0.25">
      <c r="A238" s="31">
        <f t="shared" si="23"/>
        <v>153</v>
      </c>
      <c r="B238" s="31">
        <v>32</v>
      </c>
      <c r="C238" s="31">
        <v>60</v>
      </c>
      <c r="D238" s="35">
        <v>0.34477833124337909</v>
      </c>
      <c r="E238" s="36">
        <v>0.11382113821138211</v>
      </c>
      <c r="F238" s="35">
        <v>578.95000000000005</v>
      </c>
      <c r="G238" s="31">
        <v>560</v>
      </c>
      <c r="H238" s="31">
        <f t="shared" si="24"/>
        <v>1.0338392857142857</v>
      </c>
      <c r="I238" s="31">
        <f t="shared" si="25"/>
        <v>3.9184420765948719E-2</v>
      </c>
      <c r="J238" s="31">
        <f t="shared" si="26"/>
        <v>0.51562832273743631</v>
      </c>
      <c r="K238" s="31">
        <f t="shared" si="27"/>
        <v>-7.7134784274388482E-2</v>
      </c>
      <c r="L238" s="31">
        <f t="shared" si="28"/>
        <v>0.46925816078564569</v>
      </c>
      <c r="M238" s="31">
        <f t="shared" si="29"/>
        <v>6.3818656087280601E-2</v>
      </c>
      <c r="N238" s="35">
        <v>38</v>
      </c>
      <c r="O238" s="31">
        <f t="shared" si="30"/>
        <v>6.7857142857142852E-2</v>
      </c>
    </row>
    <row r="239" spans="1:15" x14ac:dyDescent="0.25">
      <c r="A239" s="31">
        <f t="shared" si="23"/>
        <v>154</v>
      </c>
      <c r="B239" s="31">
        <v>33</v>
      </c>
      <c r="C239" s="31">
        <v>42</v>
      </c>
      <c r="D239" s="35">
        <v>0.34511113349529099</v>
      </c>
      <c r="E239" s="36">
        <v>3.6585365853658534E-2</v>
      </c>
      <c r="F239" s="35">
        <v>567.54999999999995</v>
      </c>
      <c r="G239" s="31">
        <v>560</v>
      </c>
      <c r="H239" s="31">
        <f t="shared" si="24"/>
        <v>1.0134821428571428</v>
      </c>
      <c r="I239" s="31">
        <f t="shared" si="25"/>
        <v>8.6298740674728928E-3</v>
      </c>
      <c r="J239" s="31">
        <f t="shared" si="26"/>
        <v>0.50344277890666556</v>
      </c>
      <c r="K239" s="31">
        <f t="shared" si="27"/>
        <v>-5.7380572573174284E-2</v>
      </c>
      <c r="L239" s="31">
        <f t="shared" si="28"/>
        <v>0.47712101917082322</v>
      </c>
      <c r="M239" s="31">
        <f t="shared" si="29"/>
        <v>3.3109247201458969E-2</v>
      </c>
      <c r="N239" s="35">
        <v>21.5</v>
      </c>
      <c r="O239" s="31">
        <f t="shared" si="30"/>
        <v>3.8392857142857145E-2</v>
      </c>
    </row>
    <row r="240" spans="1:15" x14ac:dyDescent="0.25">
      <c r="A240" s="31">
        <f t="shared" si="23"/>
        <v>154</v>
      </c>
      <c r="B240" s="31">
        <v>33</v>
      </c>
      <c r="C240" s="31">
        <v>60</v>
      </c>
      <c r="D240" s="35">
        <v>0.34511113349529099</v>
      </c>
      <c r="E240" s="36">
        <v>0.10975609756097561</v>
      </c>
      <c r="F240" s="35">
        <v>567.54999999999995</v>
      </c>
      <c r="G240" s="31">
        <v>560</v>
      </c>
      <c r="H240" s="31">
        <f t="shared" si="24"/>
        <v>1.0134821428571428</v>
      </c>
      <c r="I240" s="31">
        <f t="shared" si="25"/>
        <v>1.9130311350659079E-2</v>
      </c>
      <c r="J240" s="31">
        <f t="shared" si="26"/>
        <v>0.50763142455495225</v>
      </c>
      <c r="K240" s="31">
        <f t="shared" si="27"/>
        <v>-9.5203136061256133E-2</v>
      </c>
      <c r="L240" s="31">
        <f t="shared" si="28"/>
        <v>0.462076739543481</v>
      </c>
      <c r="M240" s="31">
        <f t="shared" si="29"/>
        <v>5.2398644396096039E-2</v>
      </c>
      <c r="N240" s="35">
        <v>34.549999999999997</v>
      </c>
      <c r="O240" s="31">
        <f t="shared" si="30"/>
        <v>6.1696428571428569E-2</v>
      </c>
    </row>
    <row r="241" spans="1:15" x14ac:dyDescent="0.25">
      <c r="A241" s="31">
        <f t="shared" si="23"/>
        <v>155</v>
      </c>
      <c r="B241" s="31">
        <v>34</v>
      </c>
      <c r="C241" s="31">
        <v>42</v>
      </c>
      <c r="D241" s="35">
        <v>0.34595598097301061</v>
      </c>
      <c r="E241" s="36">
        <v>3.2520325203252036E-2</v>
      </c>
      <c r="F241" s="35">
        <v>580.15</v>
      </c>
      <c r="G241" s="31">
        <v>560</v>
      </c>
      <c r="H241" s="31">
        <f t="shared" si="24"/>
        <v>1.0359821428571427</v>
      </c>
      <c r="I241" s="31">
        <f t="shared" si="25"/>
        <v>1.9441018304642208E-2</v>
      </c>
      <c r="J241" s="31">
        <f t="shared" si="26"/>
        <v>0.50775535564579843</v>
      </c>
      <c r="K241" s="31">
        <f t="shared" si="27"/>
        <v>-4.2946582290347327E-2</v>
      </c>
      <c r="L241" s="31">
        <f t="shared" si="28"/>
        <v>0.48287205784232706</v>
      </c>
      <c r="M241" s="31">
        <f t="shared" si="29"/>
        <v>4.3153423546797798E-2</v>
      </c>
      <c r="N241" s="35">
        <v>28.25</v>
      </c>
      <c r="O241" s="31">
        <f t="shared" si="30"/>
        <v>5.0446428571428573E-2</v>
      </c>
    </row>
    <row r="242" spans="1:15" x14ac:dyDescent="0.25">
      <c r="A242" s="31">
        <f t="shared" si="23"/>
        <v>155</v>
      </c>
      <c r="B242" s="31">
        <v>34</v>
      </c>
      <c r="C242" s="31">
        <v>60</v>
      </c>
      <c r="D242" s="35">
        <v>0.34595598097301061</v>
      </c>
      <c r="E242" s="36">
        <v>0.10569105691056911</v>
      </c>
      <c r="F242" s="35">
        <v>580.15</v>
      </c>
      <c r="G242" s="31">
        <v>560</v>
      </c>
      <c r="H242" s="31">
        <f t="shared" si="24"/>
        <v>1.0359821428571427</v>
      </c>
      <c r="I242" s="31">
        <f t="shared" si="25"/>
        <v>3.9162581237525418E-2</v>
      </c>
      <c r="J242" s="31">
        <f t="shared" si="26"/>
        <v>0.51561961670870338</v>
      </c>
      <c r="K242" s="31">
        <f t="shared" si="27"/>
        <v>-7.3308265211675799E-2</v>
      </c>
      <c r="L242" s="31">
        <f t="shared" si="28"/>
        <v>0.47078040735567406</v>
      </c>
      <c r="M242" s="31">
        <f t="shared" si="29"/>
        <v>6.339230806138707E-2</v>
      </c>
      <c r="N242" s="35">
        <v>39.4</v>
      </c>
      <c r="O242" s="31">
        <f t="shared" si="30"/>
        <v>7.0357142857142854E-2</v>
      </c>
    </row>
    <row r="243" spans="1:15" x14ac:dyDescent="0.25">
      <c r="A243" s="31">
        <f t="shared" ref="A243:A272" si="31">$A$177+B243</f>
        <v>156</v>
      </c>
      <c r="B243" s="31">
        <v>35</v>
      </c>
      <c r="C243" s="31">
        <v>42</v>
      </c>
      <c r="D243" s="35">
        <v>0.34635884613317669</v>
      </c>
      <c r="E243" s="36">
        <v>2.8455284552845527E-2</v>
      </c>
      <c r="F243" s="35">
        <v>599.4</v>
      </c>
      <c r="G243" s="31">
        <v>560</v>
      </c>
      <c r="H243" s="31">
        <f t="shared" si="24"/>
        <v>1.0703571428571428</v>
      </c>
      <c r="I243" s="31">
        <f t="shared" si="25"/>
        <v>3.3945551291505664E-2</v>
      </c>
      <c r="J243" s="31">
        <f t="shared" si="26"/>
        <v>0.5135397152884511</v>
      </c>
      <c r="K243" s="31">
        <f t="shared" si="27"/>
        <v>-2.4480663452918265E-2</v>
      </c>
      <c r="L243" s="31">
        <f t="shared" si="28"/>
        <v>0.49023460371111904</v>
      </c>
      <c r="M243" s="31">
        <f t="shared" si="29"/>
        <v>5.9436298688698042E-2</v>
      </c>
      <c r="N243" s="35">
        <v>42.45</v>
      </c>
      <c r="O243" s="31">
        <f t="shared" si="30"/>
        <v>7.5803571428571428E-2</v>
      </c>
    </row>
    <row r="244" spans="1:15" x14ac:dyDescent="0.25">
      <c r="A244" s="31">
        <f t="shared" si="31"/>
        <v>156</v>
      </c>
      <c r="B244" s="31">
        <v>35</v>
      </c>
      <c r="C244" s="31">
        <v>60</v>
      </c>
      <c r="D244" s="35">
        <v>0.34635884613317669</v>
      </c>
      <c r="E244" s="36">
        <v>0.1016260162601626</v>
      </c>
      <c r="F244" s="35">
        <v>599.4</v>
      </c>
      <c r="G244" s="31">
        <v>560</v>
      </c>
      <c r="H244" s="31">
        <f t="shared" si="24"/>
        <v>1.0703571428571428</v>
      </c>
      <c r="I244" s="31">
        <f t="shared" si="25"/>
        <v>6.8190641317032591E-2</v>
      </c>
      <c r="J244" s="31">
        <f t="shared" si="26"/>
        <v>0.52718306161071316</v>
      </c>
      <c r="K244" s="31">
        <f t="shared" si="27"/>
        <v>-4.2224526011968078E-2</v>
      </c>
      <c r="L244" s="31">
        <f t="shared" si="28"/>
        <v>0.48315985553121471</v>
      </c>
      <c r="M244" s="31">
        <f t="shared" si="29"/>
        <v>8.1114300057109345E-2</v>
      </c>
      <c r="N244" s="35">
        <v>50.4</v>
      </c>
      <c r="O244" s="31">
        <f t="shared" si="30"/>
        <v>0.09</v>
      </c>
    </row>
    <row r="245" spans="1:15" x14ac:dyDescent="0.25">
      <c r="A245" s="31">
        <f t="shared" si="31"/>
        <v>157</v>
      </c>
      <c r="B245" s="31">
        <v>36</v>
      </c>
      <c r="C245" s="31">
        <v>42</v>
      </c>
      <c r="D245" s="35">
        <v>0.33751449266986172</v>
      </c>
      <c r="E245" s="36">
        <v>2.4390243902439025E-2</v>
      </c>
      <c r="F245" s="35">
        <v>582.15</v>
      </c>
      <c r="G245" s="31">
        <v>560</v>
      </c>
      <c r="H245" s="31">
        <f t="shared" si="24"/>
        <v>1.0395535714285713</v>
      </c>
      <c r="I245" s="31">
        <f t="shared" si="25"/>
        <v>1.8592246810258495E-2</v>
      </c>
      <c r="J245" s="31">
        <f t="shared" si="26"/>
        <v>0.50741680604122286</v>
      </c>
      <c r="K245" s="31">
        <f t="shared" si="27"/>
        <v>-3.4118661201918171E-2</v>
      </c>
      <c r="L245" s="31">
        <f t="shared" si="28"/>
        <v>0.48639126383023928</v>
      </c>
      <c r="M245" s="31">
        <f t="shared" si="29"/>
        <v>4.1095689092792542E-2</v>
      </c>
      <c r="N245" s="35">
        <v>28.1</v>
      </c>
      <c r="O245" s="31">
        <f t="shared" si="30"/>
        <v>5.0178571428571433E-2</v>
      </c>
    </row>
    <row r="246" spans="1:15" x14ac:dyDescent="0.25">
      <c r="A246" s="31">
        <f t="shared" si="31"/>
        <v>157</v>
      </c>
      <c r="B246" s="31">
        <v>36</v>
      </c>
      <c r="C246" s="31">
        <v>60</v>
      </c>
      <c r="D246" s="35">
        <v>0.33751449266986172</v>
      </c>
      <c r="E246" s="36">
        <v>9.7560975609756101E-2</v>
      </c>
      <c r="F246" s="35">
        <v>582.15</v>
      </c>
      <c r="G246" s="31">
        <v>560</v>
      </c>
      <c r="H246" s="31">
        <f t="shared" si="24"/>
        <v>1.0395535714285713</v>
      </c>
      <c r="I246" s="31">
        <f t="shared" si="25"/>
        <v>4.1041389328725031E-2</v>
      </c>
      <c r="J246" s="31">
        <f t="shared" si="26"/>
        <v>0.5163685501349583</v>
      </c>
      <c r="K246" s="31">
        <f t="shared" si="27"/>
        <v>-6.4380426695628296E-2</v>
      </c>
      <c r="L246" s="31">
        <f t="shared" si="28"/>
        <v>0.47433365746204964</v>
      </c>
      <c r="M246" s="31">
        <f t="shared" si="29"/>
        <v>6.2459113004139588E-2</v>
      </c>
      <c r="N246" s="35">
        <v>38.9</v>
      </c>
      <c r="O246" s="31">
        <f t="shared" si="30"/>
        <v>6.9464285714285715E-2</v>
      </c>
    </row>
    <row r="247" spans="1:15" x14ac:dyDescent="0.25">
      <c r="A247" s="31">
        <f t="shared" si="31"/>
        <v>158</v>
      </c>
      <c r="B247" s="31">
        <v>37</v>
      </c>
      <c r="C247" s="31">
        <v>42</v>
      </c>
      <c r="D247" s="35">
        <v>0.34072245123871836</v>
      </c>
      <c r="E247" s="36">
        <v>2.032520325203252E-2</v>
      </c>
      <c r="F247" s="35">
        <v>571.65</v>
      </c>
      <c r="G247" s="31">
        <v>560</v>
      </c>
      <c r="H247" s="31">
        <f t="shared" si="24"/>
        <v>1.0208035714285715</v>
      </c>
      <c r="I247" s="31">
        <f t="shared" si="25"/>
        <v>9.1090621889106053E-3</v>
      </c>
      <c r="J247" s="31">
        <f t="shared" si="26"/>
        <v>0.50363393978752558</v>
      </c>
      <c r="K247" s="31">
        <f t="shared" si="27"/>
        <v>-3.9466540769851871E-2</v>
      </c>
      <c r="L247" s="31">
        <f t="shared" si="28"/>
        <v>0.48425921466020061</v>
      </c>
      <c r="M247" s="31">
        <f t="shared" si="29"/>
        <v>2.9852109767547597E-2</v>
      </c>
      <c r="N247" s="35">
        <v>18.45</v>
      </c>
      <c r="O247" s="31">
        <f t="shared" si="30"/>
        <v>3.2946428571428571E-2</v>
      </c>
    </row>
    <row r="248" spans="1:15" x14ac:dyDescent="0.25">
      <c r="A248" s="31">
        <f t="shared" si="31"/>
        <v>158</v>
      </c>
      <c r="B248" s="31">
        <v>37</v>
      </c>
      <c r="C248" s="31">
        <v>60</v>
      </c>
      <c r="D248" s="35">
        <v>0.34072245123871836</v>
      </c>
      <c r="E248" s="36">
        <v>9.3495934959349589E-2</v>
      </c>
      <c r="F248" s="35">
        <v>571.65</v>
      </c>
      <c r="G248" s="31">
        <v>560</v>
      </c>
      <c r="H248" s="31">
        <f t="shared" si="24"/>
        <v>1.0208035714285715</v>
      </c>
      <c r="I248" s="31">
        <f t="shared" si="25"/>
        <v>2.3348337292248094E-2</v>
      </c>
      <c r="J248" s="31">
        <f t="shared" si="26"/>
        <v>0.50931379268757082</v>
      </c>
      <c r="K248" s="31">
        <f t="shared" si="27"/>
        <v>-8.0834724348854262E-2</v>
      </c>
      <c r="L248" s="31">
        <f t="shared" si="28"/>
        <v>0.46778669619100149</v>
      </c>
      <c r="M248" s="31">
        <f t="shared" si="29"/>
        <v>5.2122642362301852E-2</v>
      </c>
      <c r="N248" s="35">
        <v>31.5</v>
      </c>
      <c r="O248" s="31">
        <f t="shared" si="30"/>
        <v>5.6250000000000001E-2</v>
      </c>
    </row>
    <row r="249" spans="1:15" x14ac:dyDescent="0.25">
      <c r="A249" s="31">
        <f t="shared" si="31"/>
        <v>159</v>
      </c>
      <c r="B249" s="31">
        <v>38</v>
      </c>
      <c r="C249" s="31">
        <v>42</v>
      </c>
      <c r="D249" s="35">
        <v>0.34239823896239724</v>
      </c>
      <c r="E249" s="36">
        <v>1.6260162601626018E-2</v>
      </c>
      <c r="F249" s="35">
        <v>575.6</v>
      </c>
      <c r="G249" s="31">
        <v>560</v>
      </c>
      <c r="H249" s="31">
        <f t="shared" si="24"/>
        <v>1.0278571428571428</v>
      </c>
      <c r="I249" s="31">
        <f t="shared" si="25"/>
        <v>1.0587601957952952E-2</v>
      </c>
      <c r="J249" s="31">
        <f t="shared" si="26"/>
        <v>0.50422376315685602</v>
      </c>
      <c r="K249" s="31">
        <f t="shared" si="27"/>
        <v>-3.3073426793311184E-2</v>
      </c>
      <c r="L249" s="31">
        <f t="shared" si="28"/>
        <v>0.48680801675012869</v>
      </c>
      <c r="M249" s="31">
        <f t="shared" si="29"/>
        <v>3.1461979808953988E-2</v>
      </c>
      <c r="N249" s="35">
        <v>20.5</v>
      </c>
      <c r="O249" s="31">
        <f t="shared" si="30"/>
        <v>3.6607142857142859E-2</v>
      </c>
    </row>
    <row r="250" spans="1:15" x14ac:dyDescent="0.25">
      <c r="A250" s="31">
        <f t="shared" si="31"/>
        <v>159</v>
      </c>
      <c r="B250" s="31">
        <v>38</v>
      </c>
      <c r="C250" s="31">
        <v>60</v>
      </c>
      <c r="D250" s="35">
        <v>0.34239823896239724</v>
      </c>
      <c r="E250" s="36">
        <v>8.943089430894309E-2</v>
      </c>
      <c r="F250" s="35">
        <v>575.6</v>
      </c>
      <c r="G250" s="31">
        <v>560</v>
      </c>
      <c r="H250" s="31">
        <f t="shared" si="24"/>
        <v>1.0278571428571428</v>
      </c>
      <c r="I250" s="31">
        <f t="shared" si="25"/>
        <v>2.8576256395032522E-2</v>
      </c>
      <c r="J250" s="31">
        <f t="shared" si="26"/>
        <v>0.51139872549930443</v>
      </c>
      <c r="K250" s="31">
        <f t="shared" si="27"/>
        <v>-7.3817932277484066E-2</v>
      </c>
      <c r="L250" s="31">
        <f t="shared" si="28"/>
        <v>0.47057762902978623</v>
      </c>
      <c r="M250" s="31">
        <f t="shared" si="29"/>
        <v>5.5067203822713073E-2</v>
      </c>
      <c r="N250" s="35">
        <v>33.5</v>
      </c>
      <c r="O250" s="31">
        <f t="shared" si="30"/>
        <v>5.9821428571428574E-2</v>
      </c>
    </row>
    <row r="251" spans="1:15" x14ac:dyDescent="0.25">
      <c r="A251" s="31">
        <f t="shared" si="31"/>
        <v>160</v>
      </c>
      <c r="B251" s="31">
        <v>39</v>
      </c>
      <c r="C251" s="31">
        <v>42</v>
      </c>
      <c r="D251" s="35">
        <v>0.34321325566255301</v>
      </c>
      <c r="E251" s="36">
        <v>1.2195121951219513E-2</v>
      </c>
      <c r="F251" s="35">
        <v>581.20000000000005</v>
      </c>
      <c r="G251" s="31">
        <v>560</v>
      </c>
      <c r="H251" s="31">
        <f t="shared" si="24"/>
        <v>1.037857142857143</v>
      </c>
      <c r="I251" s="31">
        <f t="shared" si="25"/>
        <v>1.2187029304959277E-2</v>
      </c>
      <c r="J251" s="31">
        <f t="shared" si="26"/>
        <v>0.50486180091317845</v>
      </c>
      <c r="K251" s="31">
        <f t="shared" si="27"/>
        <v>-2.5714534286972922E-2</v>
      </c>
      <c r="L251" s="31">
        <f t="shared" si="28"/>
        <v>0.48974251550306397</v>
      </c>
      <c r="M251" s="31">
        <f t="shared" si="29"/>
        <v>3.4231910730399162E-2</v>
      </c>
      <c r="N251" s="35">
        <v>23.45</v>
      </c>
      <c r="O251" s="31">
        <f t="shared" si="30"/>
        <v>4.1874999999999996E-2</v>
      </c>
    </row>
    <row r="252" spans="1:15" x14ac:dyDescent="0.25">
      <c r="A252" s="31">
        <f t="shared" si="31"/>
        <v>160</v>
      </c>
      <c r="B252" s="31">
        <v>39</v>
      </c>
      <c r="C252" s="31">
        <v>60</v>
      </c>
      <c r="D252" s="35">
        <v>0.34321325566255301</v>
      </c>
      <c r="E252" s="36">
        <v>8.5365853658536592E-2</v>
      </c>
      <c r="F252" s="35">
        <v>581.20000000000005</v>
      </c>
      <c r="G252" s="31">
        <v>560</v>
      </c>
      <c r="H252" s="31">
        <f t="shared" si="24"/>
        <v>1.037857142857143</v>
      </c>
      <c r="I252" s="31">
        <f t="shared" si="25"/>
        <v>3.5912560160289056E-2</v>
      </c>
      <c r="J252" s="31">
        <f t="shared" si="26"/>
        <v>0.51432395961552579</v>
      </c>
      <c r="K252" s="31">
        <f t="shared" si="27"/>
        <v>-6.4365551404463511E-2</v>
      </c>
      <c r="L252" s="31">
        <f t="shared" si="28"/>
        <v>0.47433957956166795</v>
      </c>
      <c r="M252" s="31">
        <f t="shared" si="29"/>
        <v>5.9455215667874262E-2</v>
      </c>
      <c r="N252" s="35">
        <v>36.799999999999997</v>
      </c>
      <c r="O252" s="31">
        <f t="shared" si="30"/>
        <v>6.5714285714285711E-2</v>
      </c>
    </row>
    <row r="253" spans="1:15" x14ac:dyDescent="0.25">
      <c r="A253" s="31">
        <f t="shared" si="31"/>
        <v>161</v>
      </c>
      <c r="B253" s="31">
        <v>40</v>
      </c>
      <c r="C253" s="31">
        <v>42</v>
      </c>
      <c r="D253" s="35">
        <v>0.33201742024165121</v>
      </c>
      <c r="E253" s="36">
        <v>8.130081300813009E-3</v>
      </c>
      <c r="F253" s="35">
        <v>590.35</v>
      </c>
      <c r="G253" s="31">
        <v>560</v>
      </c>
      <c r="H253" s="31">
        <f t="shared" si="24"/>
        <v>1.0541964285714287</v>
      </c>
      <c r="I253" s="31">
        <f t="shared" si="25"/>
        <v>1.4454990999083638E-2</v>
      </c>
      <c r="J253" s="31">
        <f t="shared" si="26"/>
        <v>0.50576650625618624</v>
      </c>
      <c r="K253" s="31">
        <f t="shared" si="27"/>
        <v>-1.5482011602167662E-2</v>
      </c>
      <c r="L253" s="31">
        <f t="shared" si="28"/>
        <v>0.49382381771816597</v>
      </c>
      <c r="M253" s="31">
        <f t="shared" si="29"/>
        <v>3.9353426868154684E-2</v>
      </c>
      <c r="N253" s="35">
        <v>29.9</v>
      </c>
      <c r="O253" s="31">
        <f t="shared" si="30"/>
        <v>5.3392857142857138E-2</v>
      </c>
    </row>
    <row r="254" spans="1:15" x14ac:dyDescent="0.25">
      <c r="A254" s="31">
        <f t="shared" si="31"/>
        <v>161</v>
      </c>
      <c r="B254" s="31">
        <v>40</v>
      </c>
      <c r="C254" s="31">
        <v>60</v>
      </c>
      <c r="D254" s="35">
        <v>0.33201742024165121</v>
      </c>
      <c r="E254" s="36">
        <v>8.1300813008130079E-2</v>
      </c>
      <c r="F254" s="35">
        <v>590.35</v>
      </c>
      <c r="G254" s="31">
        <v>560</v>
      </c>
      <c r="H254" s="31">
        <f t="shared" si="24"/>
        <v>1.0541964285714287</v>
      </c>
      <c r="I254" s="31">
        <f t="shared" si="25"/>
        <v>4.9174199304764257E-2</v>
      </c>
      <c r="J254" s="31">
        <f t="shared" si="26"/>
        <v>0.51960976382146695</v>
      </c>
      <c r="K254" s="31">
        <f t="shared" si="27"/>
        <v>-4.5494915233575378E-2</v>
      </c>
      <c r="L254" s="31">
        <f t="shared" si="28"/>
        <v>0.48185641387989808</v>
      </c>
      <c r="M254" s="31">
        <f t="shared" si="29"/>
        <v>6.5914343391535901E-2</v>
      </c>
      <c r="N254" s="35">
        <v>42</v>
      </c>
      <c r="O254" s="31">
        <f t="shared" si="30"/>
        <v>7.4999999999999997E-2</v>
      </c>
    </row>
    <row r="255" spans="1:15" x14ac:dyDescent="0.25">
      <c r="A255" s="31">
        <f t="shared" si="31"/>
        <v>162</v>
      </c>
      <c r="B255" s="31">
        <v>41</v>
      </c>
      <c r="C255" s="31">
        <v>42</v>
      </c>
      <c r="D255" s="35">
        <v>0.33230537711932145</v>
      </c>
      <c r="E255" s="36">
        <v>4.0650406504065045E-3</v>
      </c>
      <c r="F255" s="35">
        <v>594.20000000000005</v>
      </c>
      <c r="G255" s="31">
        <v>560</v>
      </c>
      <c r="H255" s="31">
        <f t="shared" si="24"/>
        <v>1.0610714285714287</v>
      </c>
      <c r="I255" s="31">
        <f t="shared" si="25"/>
        <v>1.1416644962553216E-2</v>
      </c>
      <c r="J255" s="31">
        <f t="shared" si="26"/>
        <v>0.50455448343728304</v>
      </c>
      <c r="K255" s="31">
        <f t="shared" si="27"/>
        <v>-9.7703720451477894E-3</v>
      </c>
      <c r="L255" s="31">
        <f t="shared" si="28"/>
        <v>0.49610224750938947</v>
      </c>
      <c r="M255" s="31">
        <f t="shared" si="29"/>
        <v>3.9266099023527734E-2</v>
      </c>
      <c r="N255" s="35">
        <v>33.25</v>
      </c>
      <c r="O255" s="31">
        <f t="shared" si="30"/>
        <v>5.9374999999999997E-2</v>
      </c>
    </row>
    <row r="256" spans="1:15" x14ac:dyDescent="0.25">
      <c r="A256" s="31">
        <f t="shared" si="31"/>
        <v>162</v>
      </c>
      <c r="B256" s="31">
        <v>41</v>
      </c>
      <c r="C256" s="31">
        <v>60</v>
      </c>
      <c r="D256" s="35">
        <v>0.33230537711932145</v>
      </c>
      <c r="E256" s="36">
        <v>7.7235772357723581E-2</v>
      </c>
      <c r="F256" s="35">
        <v>594.20000000000005</v>
      </c>
      <c r="G256" s="31">
        <v>560</v>
      </c>
      <c r="H256" s="31">
        <f t="shared" si="24"/>
        <v>1.0610714285714287</v>
      </c>
      <c r="I256" s="31">
        <f t="shared" si="25"/>
        <v>5.3142735789892877E-2</v>
      </c>
      <c r="J256" s="31">
        <f t="shared" si="26"/>
        <v>0.52119090934791568</v>
      </c>
      <c r="K256" s="31">
        <f t="shared" si="27"/>
        <v>-3.9209330261753321E-2</v>
      </c>
      <c r="L256" s="31">
        <f t="shared" si="28"/>
        <v>0.48436174744249788</v>
      </c>
      <c r="M256" s="31">
        <f t="shared" si="29"/>
        <v>6.8659035297736926E-2</v>
      </c>
      <c r="N256" s="35">
        <v>48</v>
      </c>
      <c r="O256" s="31">
        <f t="shared" si="30"/>
        <v>8.5714285714285715E-2</v>
      </c>
    </row>
    <row r="257" spans="1:15" x14ac:dyDescent="0.25">
      <c r="A257" s="31">
        <f t="shared" si="31"/>
        <v>163</v>
      </c>
      <c r="B257" s="31">
        <v>42</v>
      </c>
      <c r="C257" s="31">
        <v>60</v>
      </c>
      <c r="D257" s="35">
        <v>0.33276088918179936</v>
      </c>
      <c r="E257" s="36">
        <v>7.3170731707317069E-2</v>
      </c>
      <c r="F257" s="35">
        <v>608.35</v>
      </c>
      <c r="G257" s="31">
        <v>560</v>
      </c>
      <c r="H257" s="31">
        <f t="shared" si="24"/>
        <v>1.0863392857142857</v>
      </c>
      <c r="I257" s="31">
        <f t="shared" si="25"/>
        <v>7.0612185335858321E-2</v>
      </c>
      <c r="J257" s="31">
        <f t="shared" si="26"/>
        <v>0.52814679393636377</v>
      </c>
      <c r="K257" s="31">
        <f t="shared" si="27"/>
        <v>-1.9399931478190566E-2</v>
      </c>
      <c r="L257" s="31">
        <f t="shared" si="28"/>
        <v>0.49226103253570708</v>
      </c>
      <c r="M257" s="31">
        <f t="shared" si="29"/>
        <v>8.1485578341412346E-2</v>
      </c>
      <c r="N257" s="35">
        <v>55.7</v>
      </c>
      <c r="O257" s="31">
        <f t="shared" si="30"/>
        <v>9.9464285714285713E-2</v>
      </c>
    </row>
    <row r="258" spans="1:15" x14ac:dyDescent="0.25">
      <c r="A258" s="31">
        <f t="shared" si="31"/>
        <v>164</v>
      </c>
      <c r="B258" s="31">
        <v>43</v>
      </c>
      <c r="C258" s="31">
        <v>60</v>
      </c>
      <c r="D258" s="35">
        <v>0.33292732825445637</v>
      </c>
      <c r="E258" s="36">
        <v>6.910569105691057E-2</v>
      </c>
      <c r="F258" s="35">
        <v>600.5</v>
      </c>
      <c r="G258" s="31">
        <v>560</v>
      </c>
      <c r="H258" s="31">
        <f t="shared" si="24"/>
        <v>1.0723214285714286</v>
      </c>
      <c r="I258" s="31">
        <f t="shared" si="25"/>
        <v>5.8158596559984975E-2</v>
      </c>
      <c r="J258" s="31">
        <f t="shared" si="26"/>
        <v>0.52318884998620752</v>
      </c>
      <c r="K258" s="31">
        <f t="shared" si="27"/>
        <v>-2.936121072838218E-2</v>
      </c>
      <c r="L258" s="31">
        <f t="shared" si="28"/>
        <v>0.48828825440580886</v>
      </c>
      <c r="M258" s="31">
        <f t="shared" si="29"/>
        <v>7.2738360624044096E-2</v>
      </c>
      <c r="N258" s="35">
        <v>50.75</v>
      </c>
      <c r="O258" s="31">
        <f t="shared" si="30"/>
        <v>9.0624999999999997E-2</v>
      </c>
    </row>
    <row r="259" spans="1:15" x14ac:dyDescent="0.25">
      <c r="A259" s="31">
        <f t="shared" si="31"/>
        <v>165</v>
      </c>
      <c r="B259" s="31">
        <v>44</v>
      </c>
      <c r="C259" s="31">
        <v>60</v>
      </c>
      <c r="D259" s="35">
        <v>0.33459533211065906</v>
      </c>
      <c r="E259" s="36">
        <v>6.5040650406504072E-2</v>
      </c>
      <c r="F259" s="35">
        <v>600.75</v>
      </c>
      <c r="G259" s="31">
        <v>560</v>
      </c>
      <c r="H259" s="31">
        <f t="shared" ref="H259:H322" si="32">F259/G259</f>
        <v>1.0727678571428572</v>
      </c>
      <c r="I259" s="31">
        <f t="shared" ref="I259:I322" si="33">(LN(H259)+(D259^2/2)*E259)/D259*(E259^0.5)</f>
        <v>5.6313994266398611E-2</v>
      </c>
      <c r="J259" s="31">
        <f t="shared" ref="J259:J322" si="34">NORMSDIST(I259)</f>
        <v>0.52245416464309802</v>
      </c>
      <c r="K259" s="31">
        <f t="shared" ref="K259:K322" si="35">I259-(D259*E259^0.5)</f>
        <v>-2.9018082554981416E-2</v>
      </c>
      <c r="L259" s="31">
        <f t="shared" ref="L259:L322" si="36">NORMSDIST(K259)</f>
        <v>0.48842508443666599</v>
      </c>
      <c r="M259" s="31">
        <f t="shared" ref="M259:M322" si="37">(H259*J259)-L259</f>
        <v>7.2046950222871775E-2</v>
      </c>
      <c r="N259" s="35">
        <v>49.85</v>
      </c>
      <c r="O259" s="31">
        <f t="shared" ref="O259:O322" si="38">N259/G259</f>
        <v>8.9017857142857149E-2</v>
      </c>
    </row>
    <row r="260" spans="1:15" x14ac:dyDescent="0.25">
      <c r="A260" s="31">
        <f t="shared" si="31"/>
        <v>166</v>
      </c>
      <c r="B260" s="31">
        <v>45</v>
      </c>
      <c r="C260" s="31">
        <v>60</v>
      </c>
      <c r="D260" s="35">
        <v>0.33270740566303619</v>
      </c>
      <c r="E260" s="36">
        <v>6.097560975609756E-2</v>
      </c>
      <c r="F260" s="35">
        <v>593.04999999999995</v>
      </c>
      <c r="G260" s="31">
        <v>560</v>
      </c>
      <c r="H260" s="31">
        <f t="shared" si="32"/>
        <v>1.059017857142857</v>
      </c>
      <c r="I260" s="31">
        <f t="shared" si="33"/>
        <v>4.5063419385475832E-2</v>
      </c>
      <c r="J260" s="31">
        <f t="shared" si="34"/>
        <v>0.51797162055635115</v>
      </c>
      <c r="K260" s="31">
        <f t="shared" si="35"/>
        <v>-3.7092818513994701E-2</v>
      </c>
      <c r="L260" s="31">
        <f t="shared" si="36"/>
        <v>0.48520549904266763</v>
      </c>
      <c r="M260" s="31">
        <f t="shared" si="37"/>
        <v>6.3335696619732373E-2</v>
      </c>
      <c r="N260" s="35">
        <v>43.25</v>
      </c>
      <c r="O260" s="31">
        <f t="shared" si="38"/>
        <v>7.723214285714286E-2</v>
      </c>
    </row>
    <row r="261" spans="1:15" x14ac:dyDescent="0.25">
      <c r="A261" s="31">
        <f t="shared" si="31"/>
        <v>167</v>
      </c>
      <c r="B261" s="31">
        <v>46</v>
      </c>
      <c r="C261" s="31">
        <v>60</v>
      </c>
      <c r="D261" s="35">
        <v>0.33258199551637752</v>
      </c>
      <c r="E261" s="36">
        <v>5.6910569105691054E-2</v>
      </c>
      <c r="F261" s="35">
        <v>594.4</v>
      </c>
      <c r="G261" s="31">
        <v>560</v>
      </c>
      <c r="H261" s="31">
        <f t="shared" si="32"/>
        <v>1.0614285714285714</v>
      </c>
      <c r="I261" s="31">
        <f t="shared" si="33"/>
        <v>4.5019701068204999E-2</v>
      </c>
      <c r="J261" s="31">
        <f t="shared" si="34"/>
        <v>0.51795419715392754</v>
      </c>
      <c r="K261" s="31">
        <f t="shared" si="35"/>
        <v>-3.4320847530630312E-2</v>
      </c>
      <c r="L261" s="31">
        <f t="shared" si="36"/>
        <v>0.48631065036799725</v>
      </c>
      <c r="M261" s="31">
        <f t="shared" si="37"/>
        <v>6.346073318252865E-2</v>
      </c>
      <c r="N261" s="35">
        <v>43.4</v>
      </c>
      <c r="O261" s="31">
        <f t="shared" si="38"/>
        <v>7.7499999999999999E-2</v>
      </c>
    </row>
    <row r="262" spans="1:15" x14ac:dyDescent="0.25">
      <c r="A262" s="31">
        <f t="shared" si="31"/>
        <v>168</v>
      </c>
      <c r="B262" s="31">
        <v>47</v>
      </c>
      <c r="C262" s="31">
        <v>60</v>
      </c>
      <c r="D262" s="35">
        <v>0.33208873569300645</v>
      </c>
      <c r="E262" s="36">
        <v>5.2845528455284556E-2</v>
      </c>
      <c r="F262" s="35">
        <v>600.29999999999995</v>
      </c>
      <c r="G262" s="31">
        <v>560</v>
      </c>
      <c r="H262" s="31">
        <f t="shared" si="32"/>
        <v>1.0719642857142857</v>
      </c>
      <c r="I262" s="31">
        <f t="shared" si="33"/>
        <v>5.0122057503409943E-2</v>
      </c>
      <c r="J262" s="31">
        <f t="shared" si="34"/>
        <v>0.51998743875925446</v>
      </c>
      <c r="K262" s="31">
        <f t="shared" si="35"/>
        <v>-2.6219016824436746E-2</v>
      </c>
      <c r="L262" s="31">
        <f t="shared" si="36"/>
        <v>0.48954132393177902</v>
      </c>
      <c r="M262" s="31">
        <f t="shared" si="37"/>
        <v>6.7866639438186105E-2</v>
      </c>
      <c r="N262" s="35">
        <v>52.15</v>
      </c>
      <c r="O262" s="31">
        <f t="shared" si="38"/>
        <v>9.3124999999999999E-2</v>
      </c>
    </row>
    <row r="263" spans="1:15" x14ac:dyDescent="0.25">
      <c r="A263" s="31">
        <f t="shared" si="31"/>
        <v>169</v>
      </c>
      <c r="B263" s="31">
        <v>48</v>
      </c>
      <c r="C263" s="31">
        <v>60</v>
      </c>
      <c r="D263" s="35">
        <v>0.33117060484753402</v>
      </c>
      <c r="E263" s="36">
        <v>4.878048780487805E-2</v>
      </c>
      <c r="F263" s="35">
        <v>619.15</v>
      </c>
      <c r="G263" s="31">
        <v>560</v>
      </c>
      <c r="H263" s="31">
        <f t="shared" si="32"/>
        <v>1.1056249999999999</v>
      </c>
      <c r="I263" s="31">
        <f t="shared" si="33"/>
        <v>6.8749567231460765E-2</v>
      </c>
      <c r="J263" s="31">
        <f t="shared" si="34"/>
        <v>0.52740551871833574</v>
      </c>
      <c r="K263" s="31">
        <f t="shared" si="35"/>
        <v>-4.3937833374255442E-3</v>
      </c>
      <c r="L263" s="31">
        <f t="shared" si="36"/>
        <v>0.4982471396957045</v>
      </c>
      <c r="M263" s="31">
        <f t="shared" si="37"/>
        <v>8.4865586937255377E-2</v>
      </c>
      <c r="N263" s="35">
        <v>64.25</v>
      </c>
      <c r="O263" s="31">
        <f t="shared" si="38"/>
        <v>0.11473214285714285</v>
      </c>
    </row>
    <row r="264" spans="1:15" x14ac:dyDescent="0.25">
      <c r="A264" s="31">
        <f t="shared" si="31"/>
        <v>170</v>
      </c>
      <c r="B264" s="31">
        <v>49</v>
      </c>
      <c r="C264" s="31">
        <v>60</v>
      </c>
      <c r="D264" s="35">
        <v>0.32491576393019983</v>
      </c>
      <c r="E264" s="36">
        <v>4.4715447154471545E-2</v>
      </c>
      <c r="F264" s="35">
        <v>613.65</v>
      </c>
      <c r="G264" s="31">
        <v>560</v>
      </c>
      <c r="H264" s="31">
        <f t="shared" si="32"/>
        <v>1.0958035714285714</v>
      </c>
      <c r="I264" s="31">
        <f t="shared" si="33"/>
        <v>6.1077918882179609E-2</v>
      </c>
      <c r="J264" s="31">
        <f t="shared" si="34"/>
        <v>0.52435142275407332</v>
      </c>
      <c r="K264" s="31">
        <f t="shared" si="35"/>
        <v>-7.6288573352079544E-3</v>
      </c>
      <c r="L264" s="31">
        <f t="shared" si="36"/>
        <v>0.49695655577900077</v>
      </c>
      <c r="M264" s="31">
        <f t="shared" si="37"/>
        <v>7.7629605958565495E-2</v>
      </c>
      <c r="N264" s="35">
        <v>58.55</v>
      </c>
      <c r="O264" s="31">
        <f t="shared" si="38"/>
        <v>0.10455357142857143</v>
      </c>
    </row>
    <row r="265" spans="1:15" x14ac:dyDescent="0.25">
      <c r="A265" s="31">
        <f t="shared" si="31"/>
        <v>171</v>
      </c>
      <c r="B265" s="31">
        <v>50</v>
      </c>
      <c r="C265" s="31">
        <v>60</v>
      </c>
      <c r="D265" s="35">
        <v>0.32572829741226311</v>
      </c>
      <c r="E265" s="36">
        <v>4.065040650406504E-2</v>
      </c>
      <c r="F265" s="35">
        <v>592.1</v>
      </c>
      <c r="G265" s="31">
        <v>560</v>
      </c>
      <c r="H265" s="31">
        <f t="shared" si="32"/>
        <v>1.0573214285714285</v>
      </c>
      <c r="I265" s="31">
        <f t="shared" si="33"/>
        <v>3.5836022517741067E-2</v>
      </c>
      <c r="J265" s="31">
        <f t="shared" si="34"/>
        <v>0.51429344515571507</v>
      </c>
      <c r="K265" s="31">
        <f t="shared" si="35"/>
        <v>-2.9837140794796824E-2</v>
      </c>
      <c r="L265" s="31">
        <f t="shared" si="36"/>
        <v>0.4880984689363923</v>
      </c>
      <c r="M265" s="31">
        <f t="shared" si="37"/>
        <v>5.5675011200569946E-2</v>
      </c>
      <c r="N265" s="35">
        <v>41.55</v>
      </c>
      <c r="O265" s="31">
        <f t="shared" si="38"/>
        <v>7.4196428571428566E-2</v>
      </c>
    </row>
    <row r="266" spans="1:15" x14ac:dyDescent="0.25">
      <c r="A266" s="31">
        <f t="shared" si="31"/>
        <v>172</v>
      </c>
      <c r="B266" s="31">
        <v>51</v>
      </c>
      <c r="C266" s="31">
        <v>60</v>
      </c>
      <c r="D266" s="35">
        <v>0.32568171474436125</v>
      </c>
      <c r="E266" s="36">
        <v>3.6585365853658534E-2</v>
      </c>
      <c r="F266" s="35">
        <v>605.54999999999995</v>
      </c>
      <c r="G266" s="31">
        <v>560</v>
      </c>
      <c r="H266" s="31">
        <f t="shared" si="32"/>
        <v>1.0813392857142856</v>
      </c>
      <c r="I266" s="31">
        <f t="shared" si="33"/>
        <v>4.7066627812450391E-2</v>
      </c>
      <c r="J266" s="31">
        <f t="shared" si="34"/>
        <v>0.51876993750264411</v>
      </c>
      <c r="K266" s="31">
        <f t="shared" si="35"/>
        <v>-1.5227495345012089E-2</v>
      </c>
      <c r="L266" s="31">
        <f t="shared" si="36"/>
        <v>0.4939253430449807</v>
      </c>
      <c r="M266" s="31">
        <f t="shared" si="37"/>
        <v>6.7040970624173024E-2</v>
      </c>
      <c r="N266" s="35">
        <v>50.8</v>
      </c>
      <c r="O266" s="31">
        <f t="shared" si="38"/>
        <v>9.0714285714285706E-2</v>
      </c>
    </row>
    <row r="267" spans="1:15" x14ac:dyDescent="0.25">
      <c r="A267" s="31">
        <f t="shared" si="31"/>
        <v>173</v>
      </c>
      <c r="B267" s="31">
        <v>52</v>
      </c>
      <c r="C267" s="31">
        <v>60</v>
      </c>
      <c r="D267" s="35">
        <v>0.32898039170850174</v>
      </c>
      <c r="E267" s="36">
        <v>3.2520325203252036E-2</v>
      </c>
      <c r="F267" s="35">
        <v>615</v>
      </c>
      <c r="G267" s="31">
        <v>560</v>
      </c>
      <c r="H267" s="31">
        <f t="shared" si="32"/>
        <v>1.0982142857142858</v>
      </c>
      <c r="I267" s="31">
        <f t="shared" si="33"/>
        <v>5.2319300743046138E-2</v>
      </c>
      <c r="J267" s="31">
        <f t="shared" si="34"/>
        <v>0.52086286269575011</v>
      </c>
      <c r="K267" s="31">
        <f t="shared" si="35"/>
        <v>-7.0070251778645704E-3</v>
      </c>
      <c r="L267" s="31">
        <f t="shared" si="36"/>
        <v>0.49720462427147799</v>
      </c>
      <c r="M267" s="31">
        <f t="shared" si="37"/>
        <v>7.4814412439033362E-2</v>
      </c>
      <c r="N267" s="35">
        <v>59.8</v>
      </c>
      <c r="O267" s="31">
        <f t="shared" si="38"/>
        <v>0.10678571428571428</v>
      </c>
    </row>
    <row r="268" spans="1:15" x14ac:dyDescent="0.25">
      <c r="A268" s="31">
        <f t="shared" si="31"/>
        <v>175</v>
      </c>
      <c r="B268" s="31">
        <v>54</v>
      </c>
      <c r="C268" s="31">
        <v>60</v>
      </c>
      <c r="D268" s="35">
        <v>0.32955273953863051</v>
      </c>
      <c r="E268" s="36">
        <v>2.4390243902439025E-2</v>
      </c>
      <c r="F268" s="35">
        <v>612.75</v>
      </c>
      <c r="G268" s="31">
        <v>560</v>
      </c>
      <c r="H268" s="31">
        <f t="shared" si="32"/>
        <v>1.0941964285714285</v>
      </c>
      <c r="I268" s="31">
        <f t="shared" si="33"/>
        <v>4.3287893420254721E-2</v>
      </c>
      <c r="J268" s="31">
        <f t="shared" si="34"/>
        <v>0.51726397908584654</v>
      </c>
      <c r="K268" s="31">
        <f t="shared" si="35"/>
        <v>-8.1795976541891788E-3</v>
      </c>
      <c r="L268" s="31">
        <f t="shared" si="36"/>
        <v>0.4967368490464093</v>
      </c>
      <c r="M268" s="31">
        <f t="shared" si="37"/>
        <v>6.9251549497970022E-2</v>
      </c>
      <c r="N268" s="35">
        <v>54</v>
      </c>
      <c r="O268" s="31">
        <f t="shared" si="38"/>
        <v>9.6428571428571433E-2</v>
      </c>
    </row>
    <row r="269" spans="1:15" x14ac:dyDescent="0.25">
      <c r="A269" s="31">
        <f t="shared" si="31"/>
        <v>176</v>
      </c>
      <c r="B269" s="31">
        <v>55</v>
      </c>
      <c r="C269" s="31">
        <v>60</v>
      </c>
      <c r="D269" s="35">
        <v>0.32385565842163172</v>
      </c>
      <c r="E269" s="36">
        <v>2.032520325203252E-2</v>
      </c>
      <c r="F269" s="35">
        <v>621.20000000000005</v>
      </c>
      <c r="G269" s="31">
        <v>560</v>
      </c>
      <c r="H269" s="31">
        <f t="shared" si="32"/>
        <v>1.1092857142857144</v>
      </c>
      <c r="I269" s="31">
        <f t="shared" si="33"/>
        <v>4.612680943516595E-2</v>
      </c>
      <c r="J269" s="31">
        <f t="shared" si="34"/>
        <v>0.51839541104666909</v>
      </c>
      <c r="K269" s="31">
        <f t="shared" si="35"/>
        <v>-4.4154122547851449E-5</v>
      </c>
      <c r="L269" s="31">
        <f t="shared" si="36"/>
        <v>0.49998238505366738</v>
      </c>
      <c r="M269" s="31">
        <f t="shared" si="37"/>
        <v>7.5066238771673455E-2</v>
      </c>
      <c r="N269" s="35">
        <v>69.349999999999994</v>
      </c>
      <c r="O269" s="31">
        <f t="shared" si="38"/>
        <v>0.12383928571428571</v>
      </c>
    </row>
    <row r="270" spans="1:15" x14ac:dyDescent="0.25">
      <c r="A270" s="31">
        <f t="shared" si="31"/>
        <v>177</v>
      </c>
      <c r="B270" s="31">
        <v>56</v>
      </c>
      <c r="C270" s="31">
        <v>60</v>
      </c>
      <c r="D270" s="35">
        <v>0.32111869079301331</v>
      </c>
      <c r="E270" s="36">
        <v>1.6260162601626018E-2</v>
      </c>
      <c r="F270" s="35">
        <v>625.15</v>
      </c>
      <c r="G270" s="31">
        <v>560</v>
      </c>
      <c r="H270" s="31">
        <f t="shared" si="32"/>
        <v>1.1163392857142858</v>
      </c>
      <c r="I270" s="31">
        <f t="shared" si="33"/>
        <v>4.4035377994927752E-2</v>
      </c>
      <c r="J270" s="31">
        <f t="shared" si="34"/>
        <v>0.51756189817701825</v>
      </c>
      <c r="K270" s="31">
        <f t="shared" si="35"/>
        <v>3.0878181191253684E-3</v>
      </c>
      <c r="L270" s="31">
        <f t="shared" si="36"/>
        <v>0.50123185924435665</v>
      </c>
      <c r="M270" s="31">
        <f t="shared" si="37"/>
        <v>7.654282047950578E-2</v>
      </c>
      <c r="N270" s="35">
        <v>64</v>
      </c>
      <c r="O270" s="31">
        <f t="shared" si="38"/>
        <v>0.11428571428571428</v>
      </c>
    </row>
    <row r="271" spans="1:15" x14ac:dyDescent="0.25">
      <c r="A271" s="31">
        <f t="shared" si="31"/>
        <v>179</v>
      </c>
      <c r="B271" s="31">
        <v>58</v>
      </c>
      <c r="C271" s="31">
        <v>60</v>
      </c>
      <c r="D271" s="35">
        <v>0.32066390106041565</v>
      </c>
      <c r="E271" s="36">
        <v>8.130081300813009E-3</v>
      </c>
      <c r="F271" s="35">
        <v>601</v>
      </c>
      <c r="G271" s="31">
        <v>560</v>
      </c>
      <c r="H271" s="31">
        <f t="shared" si="32"/>
        <v>1.0732142857142857</v>
      </c>
      <c r="I271" s="31">
        <f t="shared" si="33"/>
        <v>1.9985784792039281E-2</v>
      </c>
      <c r="J271" s="31">
        <f t="shared" si="34"/>
        <v>0.50797264380271201</v>
      </c>
      <c r="K271" s="31">
        <f t="shared" si="35"/>
        <v>-8.9275054599785818E-3</v>
      </c>
      <c r="L271" s="31">
        <f t="shared" si="36"/>
        <v>0.49643848792252482</v>
      </c>
      <c r="M271" s="31">
        <f t="shared" si="37"/>
        <v>4.8725010158600035E-2</v>
      </c>
      <c r="N271" s="35">
        <v>42.95</v>
      </c>
      <c r="O271" s="31">
        <f t="shared" si="38"/>
        <v>7.6696428571428582E-2</v>
      </c>
    </row>
    <row r="272" spans="1:15" x14ac:dyDescent="0.25">
      <c r="A272" s="31">
        <f t="shared" si="31"/>
        <v>180</v>
      </c>
      <c r="B272" s="31">
        <v>59</v>
      </c>
      <c r="C272" s="31">
        <v>60</v>
      </c>
      <c r="D272" s="35">
        <v>0.32120509805024239</v>
      </c>
      <c r="E272" s="36">
        <v>4.0650406504065045E-3</v>
      </c>
      <c r="F272" s="35">
        <v>608.9</v>
      </c>
      <c r="G272" s="31">
        <v>560</v>
      </c>
      <c r="H272" s="31">
        <f t="shared" si="32"/>
        <v>1.0873214285714285</v>
      </c>
      <c r="I272" s="31">
        <f t="shared" si="33"/>
        <v>1.665910049907697E-2</v>
      </c>
      <c r="J272" s="31">
        <f t="shared" si="34"/>
        <v>0.50664571214854215</v>
      </c>
      <c r="K272" s="31">
        <f t="shared" si="35"/>
        <v>-3.8201885643291134E-3</v>
      </c>
      <c r="L272" s="31">
        <f t="shared" si="36"/>
        <v>0.49847596896949498</v>
      </c>
      <c r="M272" s="31">
        <f t="shared" si="37"/>
        <v>5.2410770543446672E-2</v>
      </c>
      <c r="N272" s="35">
        <v>49.9</v>
      </c>
      <c r="O272" s="31">
        <f t="shared" si="38"/>
        <v>8.9107142857142857E-2</v>
      </c>
    </row>
    <row r="273" spans="1:15" x14ac:dyDescent="0.25">
      <c r="A273" s="31">
        <f>$A$272+B273</f>
        <v>181</v>
      </c>
      <c r="B273" s="31">
        <v>1</v>
      </c>
      <c r="C273" s="31">
        <v>17</v>
      </c>
      <c r="D273" s="35">
        <v>0.31955314445306554</v>
      </c>
      <c r="E273" s="36">
        <v>6.5040650406504072E-2</v>
      </c>
      <c r="F273" s="35">
        <v>583.20000000000005</v>
      </c>
      <c r="G273" s="31">
        <v>540</v>
      </c>
      <c r="H273" s="31">
        <f t="shared" si="32"/>
        <v>1.08</v>
      </c>
      <c r="I273" s="31">
        <f t="shared" si="33"/>
        <v>6.4071751740293767E-2</v>
      </c>
      <c r="J273" s="31">
        <f t="shared" si="34"/>
        <v>0.52554345276897962</v>
      </c>
      <c r="K273" s="31">
        <f t="shared" si="35"/>
        <v>-1.7424105655482108E-2</v>
      </c>
      <c r="L273" s="31">
        <f t="shared" si="36"/>
        <v>0.49304913927055088</v>
      </c>
      <c r="M273" s="31">
        <f t="shared" si="37"/>
        <v>7.4537789719947123E-2</v>
      </c>
      <c r="N273" s="35">
        <v>51.35</v>
      </c>
      <c r="O273" s="31">
        <f t="shared" si="38"/>
        <v>9.509259259259259E-2</v>
      </c>
    </row>
    <row r="274" spans="1:15" x14ac:dyDescent="0.25">
      <c r="A274" s="31">
        <f t="shared" ref="A274:A337" si="39">$A$272+B274</f>
        <v>182</v>
      </c>
      <c r="B274" s="31">
        <v>2</v>
      </c>
      <c r="C274" s="31">
        <v>17</v>
      </c>
      <c r="D274" s="35">
        <v>0.3160775462189836</v>
      </c>
      <c r="E274" s="36">
        <v>6.097560975609756E-2</v>
      </c>
      <c r="F274" s="35">
        <v>579.6</v>
      </c>
      <c r="G274" s="31">
        <v>540</v>
      </c>
      <c r="H274" s="31">
        <f t="shared" si="32"/>
        <v>1.0733333333333335</v>
      </c>
      <c r="I274" s="31">
        <f t="shared" si="33"/>
        <v>5.7667190451829269E-2</v>
      </c>
      <c r="J274" s="31">
        <f t="shared" si="34"/>
        <v>0.52299313579335915</v>
      </c>
      <c r="K274" s="31">
        <f t="shared" si="35"/>
        <v>-2.0382596357387907E-2</v>
      </c>
      <c r="L274" s="31">
        <f t="shared" si="36"/>
        <v>0.49186908353110492</v>
      </c>
      <c r="M274" s="31">
        <f t="shared" si="37"/>
        <v>6.9476882220434022E-2</v>
      </c>
      <c r="N274" s="35">
        <v>49.8</v>
      </c>
      <c r="O274" s="31">
        <f t="shared" si="38"/>
        <v>9.2222222222222219E-2</v>
      </c>
    </row>
    <row r="275" spans="1:15" x14ac:dyDescent="0.25">
      <c r="A275" s="31">
        <f t="shared" si="39"/>
        <v>183</v>
      </c>
      <c r="B275" s="31">
        <v>3</v>
      </c>
      <c r="C275" s="31">
        <v>17</v>
      </c>
      <c r="D275" s="35">
        <v>0.32363896052345315</v>
      </c>
      <c r="E275" s="36">
        <v>5.6910569105691054E-2</v>
      </c>
      <c r="F275" s="35">
        <v>582.29999999999995</v>
      </c>
      <c r="G275" s="31">
        <v>540</v>
      </c>
      <c r="H275" s="31">
        <f t="shared" si="32"/>
        <v>1.0783333333333331</v>
      </c>
      <c r="I275" s="31">
        <f t="shared" si="33"/>
        <v>5.7787739637951294E-2</v>
      </c>
      <c r="J275" s="31">
        <f t="shared" si="34"/>
        <v>0.52304114789464773</v>
      </c>
      <c r="K275" s="31">
        <f t="shared" si="35"/>
        <v>-1.9419364240355674E-2</v>
      </c>
      <c r="L275" s="31">
        <f t="shared" si="36"/>
        <v>0.49225328144544334</v>
      </c>
      <c r="M275" s="31">
        <f t="shared" si="37"/>
        <v>7.1759423034285064E-2</v>
      </c>
      <c r="N275" s="35">
        <v>52.65</v>
      </c>
      <c r="O275" s="31">
        <f t="shared" si="38"/>
        <v>9.7500000000000003E-2</v>
      </c>
    </row>
    <row r="276" spans="1:15" x14ac:dyDescent="0.25">
      <c r="A276" s="31">
        <f t="shared" si="39"/>
        <v>184</v>
      </c>
      <c r="B276" s="31">
        <v>4</v>
      </c>
      <c r="C276" s="31">
        <v>17</v>
      </c>
      <c r="D276" s="35">
        <v>0.32366548619407404</v>
      </c>
      <c r="E276" s="36">
        <v>5.2845528455284556E-2</v>
      </c>
      <c r="F276" s="35">
        <v>568</v>
      </c>
      <c r="G276" s="31">
        <v>540</v>
      </c>
      <c r="H276" s="31">
        <f t="shared" si="32"/>
        <v>1.0518518518518518</v>
      </c>
      <c r="I276" s="31">
        <f t="shared" si="33"/>
        <v>3.7870444503749476E-2</v>
      </c>
      <c r="J276" s="31">
        <f t="shared" si="34"/>
        <v>0.51510451099635868</v>
      </c>
      <c r="K276" s="31">
        <f t="shared" si="35"/>
        <v>-3.6534280147140857E-2</v>
      </c>
      <c r="L276" s="31">
        <f t="shared" si="36"/>
        <v>0.48542817267058991</v>
      </c>
      <c r="M276" s="31">
        <f t="shared" si="37"/>
        <v>5.6385461118172553E-2</v>
      </c>
      <c r="N276" s="35">
        <v>41.1</v>
      </c>
      <c r="O276" s="31">
        <f t="shared" si="38"/>
        <v>7.6111111111111115E-2</v>
      </c>
    </row>
    <row r="277" spans="1:15" x14ac:dyDescent="0.25">
      <c r="A277" s="31">
        <f t="shared" si="39"/>
        <v>185</v>
      </c>
      <c r="B277" s="31">
        <v>5</v>
      </c>
      <c r="C277" s="31">
        <v>17</v>
      </c>
      <c r="D277" s="35">
        <v>0.32028024905997332</v>
      </c>
      <c r="E277" s="36">
        <v>4.878048780487805E-2</v>
      </c>
      <c r="F277" s="35">
        <v>559.79999999999995</v>
      </c>
      <c r="G277" s="31">
        <v>540</v>
      </c>
      <c r="H277" s="31">
        <f t="shared" si="32"/>
        <v>1.0366666666666666</v>
      </c>
      <c r="I277" s="31">
        <f t="shared" si="33"/>
        <v>2.6557868368233168E-2</v>
      </c>
      <c r="J277" s="31">
        <f t="shared" si="34"/>
        <v>0.51059381121630887</v>
      </c>
      <c r="K277" s="31">
        <f t="shared" si="35"/>
        <v>-4.4180204982416413E-2</v>
      </c>
      <c r="L277" s="31">
        <f t="shared" si="36"/>
        <v>0.48238038039014275</v>
      </c>
      <c r="M277" s="31">
        <f t="shared" si="37"/>
        <v>4.6935203904097444E-2</v>
      </c>
      <c r="N277" s="35">
        <v>36.5</v>
      </c>
      <c r="O277" s="31">
        <f t="shared" si="38"/>
        <v>6.7592592592592593E-2</v>
      </c>
    </row>
    <row r="278" spans="1:15" x14ac:dyDescent="0.25">
      <c r="A278" s="31">
        <f t="shared" si="39"/>
        <v>186</v>
      </c>
      <c r="B278" s="31">
        <v>6</v>
      </c>
      <c r="C278" s="31">
        <v>17</v>
      </c>
      <c r="D278" s="35">
        <v>0.31658437702379288</v>
      </c>
      <c r="E278" s="36">
        <v>4.4715447154471545E-2</v>
      </c>
      <c r="F278" s="35">
        <v>572.5</v>
      </c>
      <c r="G278" s="31">
        <v>540</v>
      </c>
      <c r="H278" s="31">
        <f t="shared" si="32"/>
        <v>1.0601851851851851</v>
      </c>
      <c r="I278" s="31">
        <f t="shared" si="33"/>
        <v>4.0533720617930834E-2</v>
      </c>
      <c r="J278" s="31">
        <f t="shared" si="34"/>
        <v>0.516166188021284</v>
      </c>
      <c r="K278" s="31">
        <f t="shared" si="35"/>
        <v>-2.6411298247843766E-2</v>
      </c>
      <c r="L278" s="31">
        <f t="shared" si="36"/>
        <v>0.48946464129784473</v>
      </c>
      <c r="M278" s="31">
        <f t="shared" si="37"/>
        <v>5.7767104335831321E-2</v>
      </c>
      <c r="N278" s="35">
        <v>43.55</v>
      </c>
      <c r="O278" s="31">
        <f t="shared" si="38"/>
        <v>8.0648148148148149E-2</v>
      </c>
    </row>
    <row r="279" spans="1:15" x14ac:dyDescent="0.25">
      <c r="A279" s="31">
        <f t="shared" si="39"/>
        <v>187</v>
      </c>
      <c r="B279" s="31">
        <v>7</v>
      </c>
      <c r="C279" s="31">
        <v>17</v>
      </c>
      <c r="D279" s="35">
        <v>0.31807146137721348</v>
      </c>
      <c r="E279" s="36">
        <v>4.065040650406504E-2</v>
      </c>
      <c r="F279" s="35">
        <v>583.65</v>
      </c>
      <c r="G279" s="31">
        <v>540</v>
      </c>
      <c r="H279" s="31">
        <f t="shared" si="32"/>
        <v>1.0808333333333333</v>
      </c>
      <c r="I279" s="31">
        <f t="shared" si="33"/>
        <v>5.0576502723085413E-2</v>
      </c>
      <c r="J279" s="31">
        <f t="shared" si="34"/>
        <v>0.52016850651652846</v>
      </c>
      <c r="K279" s="31">
        <f t="shared" si="35"/>
        <v>-1.3552893445541427E-2</v>
      </c>
      <c r="L279" s="31">
        <f t="shared" si="36"/>
        <v>0.49459334329991822</v>
      </c>
      <c r="M279" s="31">
        <f t="shared" si="37"/>
        <v>6.7622117493362999E-2</v>
      </c>
      <c r="N279" s="35">
        <v>48.4</v>
      </c>
      <c r="O279" s="31">
        <f t="shared" si="38"/>
        <v>8.9629629629629629E-2</v>
      </c>
    </row>
    <row r="280" spans="1:15" x14ac:dyDescent="0.25">
      <c r="A280" s="31">
        <f t="shared" si="39"/>
        <v>188</v>
      </c>
      <c r="B280" s="31">
        <v>8</v>
      </c>
      <c r="C280" s="31">
        <v>17</v>
      </c>
      <c r="D280" s="35">
        <v>0.318694921193933</v>
      </c>
      <c r="E280" s="36">
        <v>3.6585365853658534E-2</v>
      </c>
      <c r="F280" s="35">
        <v>555.15</v>
      </c>
      <c r="G280" s="31">
        <v>540</v>
      </c>
      <c r="H280" s="31">
        <f t="shared" si="32"/>
        <v>1.0280555555555555</v>
      </c>
      <c r="I280" s="31">
        <f t="shared" si="33"/>
        <v>1.7721472593948368E-2</v>
      </c>
      <c r="J280" s="31">
        <f t="shared" si="34"/>
        <v>0.50706947465798236</v>
      </c>
      <c r="K280" s="31">
        <f t="shared" si="35"/>
        <v>-4.3236265503493854E-2</v>
      </c>
      <c r="L280" s="31">
        <f t="shared" si="36"/>
        <v>0.48275659820767464</v>
      </c>
      <c r="M280" s="31">
        <f t="shared" si="37"/>
        <v>3.8538992267101058E-2</v>
      </c>
      <c r="N280" s="35">
        <v>31.05</v>
      </c>
      <c r="O280" s="31">
        <f t="shared" si="38"/>
        <v>5.7500000000000002E-2</v>
      </c>
    </row>
    <row r="281" spans="1:15" x14ac:dyDescent="0.25">
      <c r="A281" s="31">
        <f t="shared" si="39"/>
        <v>188</v>
      </c>
      <c r="B281" s="31">
        <v>8</v>
      </c>
      <c r="C281" s="31">
        <v>40</v>
      </c>
      <c r="D281" s="35">
        <v>0.318694921193933</v>
      </c>
      <c r="E281" s="36">
        <v>0.13008130081300814</v>
      </c>
      <c r="F281" s="35">
        <v>555.15</v>
      </c>
      <c r="G281" s="31">
        <v>540</v>
      </c>
      <c r="H281" s="31">
        <f t="shared" si="32"/>
        <v>1.0280555555555555</v>
      </c>
      <c r="I281" s="31">
        <f t="shared" si="33"/>
        <v>3.8789281429589532E-2</v>
      </c>
      <c r="J281" s="31">
        <f t="shared" si="34"/>
        <v>0.51547080470773687</v>
      </c>
      <c r="K281" s="31">
        <f t="shared" si="35"/>
        <v>-7.6153731835730348E-2</v>
      </c>
      <c r="L281" s="31">
        <f t="shared" si="36"/>
        <v>0.46964839619400761</v>
      </c>
      <c r="M281" s="31">
        <f t="shared" si="37"/>
        <v>6.0284228312474097E-2</v>
      </c>
      <c r="N281" s="35">
        <v>46.5</v>
      </c>
      <c r="O281" s="31">
        <f t="shared" si="38"/>
        <v>8.611111111111111E-2</v>
      </c>
    </row>
    <row r="282" spans="1:15" x14ac:dyDescent="0.25">
      <c r="A282" s="31">
        <f t="shared" si="39"/>
        <v>189</v>
      </c>
      <c r="B282" s="31">
        <v>9</v>
      </c>
      <c r="C282" s="31">
        <v>17</v>
      </c>
      <c r="D282" s="35">
        <v>0.31806247976327323</v>
      </c>
      <c r="E282" s="36">
        <v>3.2520325203252036E-2</v>
      </c>
      <c r="F282" s="35">
        <v>576.5</v>
      </c>
      <c r="G282" s="31">
        <v>540</v>
      </c>
      <c r="H282" s="31">
        <f t="shared" si="32"/>
        <v>1.0675925925925926</v>
      </c>
      <c r="I282" s="31">
        <f t="shared" si="33"/>
        <v>3.8016414936873612E-2</v>
      </c>
      <c r="J282" s="31">
        <f t="shared" si="34"/>
        <v>0.51516270286915611</v>
      </c>
      <c r="K282" s="31">
        <f t="shared" si="35"/>
        <v>-1.9341041049040018E-2</v>
      </c>
      <c r="L282" s="31">
        <f t="shared" si="36"/>
        <v>0.4922845220105791</v>
      </c>
      <c r="M282" s="31">
        <f t="shared" si="37"/>
        <v>5.7699363552510763E-2</v>
      </c>
      <c r="N282" s="35">
        <v>39</v>
      </c>
      <c r="O282" s="31">
        <f t="shared" si="38"/>
        <v>7.2222222222222215E-2</v>
      </c>
    </row>
    <row r="283" spans="1:15" x14ac:dyDescent="0.25">
      <c r="A283" s="31">
        <f t="shared" si="39"/>
        <v>189</v>
      </c>
      <c r="B283" s="31">
        <v>9</v>
      </c>
      <c r="C283" s="31">
        <v>40</v>
      </c>
      <c r="D283" s="35">
        <v>0.31806247976327323</v>
      </c>
      <c r="E283" s="36">
        <v>0.12601626016260162</v>
      </c>
      <c r="F283" s="35">
        <v>576.5</v>
      </c>
      <c r="G283" s="31">
        <v>540</v>
      </c>
      <c r="H283" s="31">
        <f t="shared" si="32"/>
        <v>1.0675925925925926</v>
      </c>
      <c r="I283" s="31">
        <f t="shared" si="33"/>
        <v>8.0113619539842931E-2</v>
      </c>
      <c r="J283" s="31">
        <f t="shared" si="34"/>
        <v>0.5319265546302554</v>
      </c>
      <c r="K283" s="31">
        <f t="shared" si="35"/>
        <v>-3.2794645476749512E-2</v>
      </c>
      <c r="L283" s="31">
        <f t="shared" si="36"/>
        <v>0.48691917410412888</v>
      </c>
      <c r="M283" s="31">
        <f t="shared" si="37"/>
        <v>8.0961675422430823E-2</v>
      </c>
      <c r="N283" s="35">
        <v>56</v>
      </c>
      <c r="O283" s="31">
        <f t="shared" si="38"/>
        <v>0.1037037037037037</v>
      </c>
    </row>
    <row r="284" spans="1:15" x14ac:dyDescent="0.25">
      <c r="A284" s="31">
        <f t="shared" si="39"/>
        <v>190</v>
      </c>
      <c r="B284" s="31">
        <v>10</v>
      </c>
      <c r="C284" s="31">
        <v>17</v>
      </c>
      <c r="D284" s="35">
        <v>0.31892023958942173</v>
      </c>
      <c r="E284" s="36">
        <v>2.8455284552845527E-2</v>
      </c>
      <c r="F284" s="35">
        <v>570</v>
      </c>
      <c r="G284" s="31">
        <v>540</v>
      </c>
      <c r="H284" s="31">
        <f t="shared" si="32"/>
        <v>1.0555555555555556</v>
      </c>
      <c r="I284" s="31">
        <f t="shared" si="33"/>
        <v>2.9363267499916884E-2</v>
      </c>
      <c r="J284" s="31">
        <f t="shared" si="34"/>
        <v>0.51171256577368607</v>
      </c>
      <c r="K284" s="31">
        <f t="shared" si="35"/>
        <v>-2.4434412601575563E-2</v>
      </c>
      <c r="L284" s="31">
        <f t="shared" si="36"/>
        <v>0.49025304961349403</v>
      </c>
      <c r="M284" s="31">
        <f t="shared" si="37"/>
        <v>4.9887992036507955E-2</v>
      </c>
      <c r="N284" s="35">
        <v>38.049999999999997</v>
      </c>
      <c r="O284" s="31">
        <f t="shared" si="38"/>
        <v>7.0462962962962963E-2</v>
      </c>
    </row>
    <row r="285" spans="1:15" x14ac:dyDescent="0.25">
      <c r="A285" s="31">
        <f t="shared" si="39"/>
        <v>190</v>
      </c>
      <c r="B285" s="31">
        <v>10</v>
      </c>
      <c r="C285" s="31">
        <v>40</v>
      </c>
      <c r="D285" s="35">
        <v>0.31892023958942173</v>
      </c>
      <c r="E285" s="36">
        <v>0.12195121951219512</v>
      </c>
      <c r="F285" s="35">
        <v>570</v>
      </c>
      <c r="G285" s="31">
        <v>540</v>
      </c>
      <c r="H285" s="31">
        <f t="shared" si="32"/>
        <v>1.0555555555555556</v>
      </c>
      <c r="I285" s="31">
        <f t="shared" si="33"/>
        <v>6.599414311997491E-2</v>
      </c>
      <c r="J285" s="31">
        <f t="shared" si="34"/>
        <v>0.52630875579788239</v>
      </c>
      <c r="K285" s="31">
        <f t="shared" si="35"/>
        <v>-4.5377635511697365E-2</v>
      </c>
      <c r="L285" s="31">
        <f t="shared" si="36"/>
        <v>0.48190315344878215</v>
      </c>
      <c r="M285" s="31">
        <f t="shared" si="37"/>
        <v>7.364497767120487E-2</v>
      </c>
      <c r="N285" s="35">
        <v>48.55</v>
      </c>
      <c r="O285" s="31">
        <f t="shared" si="38"/>
        <v>8.9907407407407408E-2</v>
      </c>
    </row>
    <row r="286" spans="1:15" x14ac:dyDescent="0.25">
      <c r="A286" s="31">
        <f t="shared" si="39"/>
        <v>191</v>
      </c>
      <c r="B286" s="31">
        <v>11</v>
      </c>
      <c r="C286" s="31">
        <v>17</v>
      </c>
      <c r="D286" s="35">
        <v>0.32574744497017011</v>
      </c>
      <c r="E286" s="36">
        <v>2.4390243902439025E-2</v>
      </c>
      <c r="F286" s="35">
        <v>572.79999999999995</v>
      </c>
      <c r="G286" s="31">
        <v>540</v>
      </c>
      <c r="H286" s="31">
        <f t="shared" si="32"/>
        <v>1.0607407407407408</v>
      </c>
      <c r="I286" s="31">
        <f t="shared" si="33"/>
        <v>2.8891302248003126E-2</v>
      </c>
      <c r="J286" s="31">
        <f t="shared" si="34"/>
        <v>0.51152435873580471</v>
      </c>
      <c r="K286" s="31">
        <f t="shared" si="35"/>
        <v>-2.1981901658590028E-2</v>
      </c>
      <c r="L286" s="31">
        <f t="shared" si="36"/>
        <v>0.49123119621729316</v>
      </c>
      <c r="M286" s="31">
        <f t="shared" si="37"/>
        <v>5.1363530975056748E-2</v>
      </c>
      <c r="N286" s="35">
        <v>36.9</v>
      </c>
      <c r="O286" s="31">
        <f t="shared" si="38"/>
        <v>6.8333333333333329E-2</v>
      </c>
    </row>
    <row r="287" spans="1:15" x14ac:dyDescent="0.25">
      <c r="A287" s="31">
        <f t="shared" si="39"/>
        <v>191</v>
      </c>
      <c r="B287" s="31">
        <v>11</v>
      </c>
      <c r="C287" s="31">
        <v>40</v>
      </c>
      <c r="D287" s="35">
        <v>0.32574744497017011</v>
      </c>
      <c r="E287" s="36">
        <v>0.11788617886178862</v>
      </c>
      <c r="F287" s="35">
        <v>572.79999999999995</v>
      </c>
      <c r="G287" s="31">
        <v>540</v>
      </c>
      <c r="H287" s="31">
        <f t="shared" si="32"/>
        <v>1.0607407407407408</v>
      </c>
      <c r="I287" s="31">
        <f t="shared" si="33"/>
        <v>6.8745552097270485E-2</v>
      </c>
      <c r="J287" s="31">
        <f t="shared" si="34"/>
        <v>0.527403920692328</v>
      </c>
      <c r="K287" s="31">
        <f t="shared" si="35"/>
        <v>-4.3098389324048317E-2</v>
      </c>
      <c r="L287" s="31">
        <f t="shared" si="36"/>
        <v>0.48281155162061906</v>
      </c>
      <c r="M287" s="31">
        <f t="shared" si="37"/>
        <v>7.6627273884131819E-2</v>
      </c>
      <c r="N287" s="35">
        <v>51.4</v>
      </c>
      <c r="O287" s="31">
        <f t="shared" si="38"/>
        <v>9.5185185185185178E-2</v>
      </c>
    </row>
    <row r="288" spans="1:15" x14ac:dyDescent="0.25">
      <c r="A288" s="31">
        <f t="shared" si="39"/>
        <v>192</v>
      </c>
      <c r="B288" s="31">
        <v>12</v>
      </c>
      <c r="C288" s="31">
        <v>17</v>
      </c>
      <c r="D288" s="35">
        <v>0.33001006693136253</v>
      </c>
      <c r="E288" s="36">
        <v>2.032520325203252E-2</v>
      </c>
      <c r="F288" s="35">
        <v>554.65</v>
      </c>
      <c r="G288" s="31">
        <v>540</v>
      </c>
      <c r="H288" s="31">
        <f t="shared" si="32"/>
        <v>1.0271296296296295</v>
      </c>
      <c r="I288" s="31">
        <f t="shared" si="33"/>
        <v>1.204214581778253E-2</v>
      </c>
      <c r="J288" s="31">
        <f t="shared" si="34"/>
        <v>0.50480400500577494</v>
      </c>
      <c r="K288" s="31">
        <f t="shared" si="35"/>
        <v>-3.5006230141514577E-2</v>
      </c>
      <c r="L288" s="31">
        <f t="shared" si="36"/>
        <v>0.48603738649253181</v>
      </c>
      <c r="M288" s="31">
        <f t="shared" si="37"/>
        <v>3.2461764204603449E-2</v>
      </c>
      <c r="N288" s="35">
        <v>22</v>
      </c>
      <c r="O288" s="31">
        <f t="shared" si="38"/>
        <v>4.0740740740740744E-2</v>
      </c>
    </row>
    <row r="289" spans="1:15" x14ac:dyDescent="0.25">
      <c r="A289" s="31">
        <f t="shared" si="39"/>
        <v>192</v>
      </c>
      <c r="B289" s="31">
        <v>12</v>
      </c>
      <c r="C289" s="31">
        <v>40</v>
      </c>
      <c r="D289" s="35">
        <v>0.33001006693136253</v>
      </c>
      <c r="E289" s="36">
        <v>0.11382113821138211</v>
      </c>
      <c r="F289" s="35">
        <v>554.65</v>
      </c>
      <c r="G289" s="31">
        <v>540</v>
      </c>
      <c r="H289" s="31">
        <f t="shared" si="32"/>
        <v>1.0271296296296295</v>
      </c>
      <c r="I289" s="31">
        <f t="shared" si="33"/>
        <v>3.3701686260040158E-2</v>
      </c>
      <c r="J289" s="31">
        <f t="shared" si="34"/>
        <v>0.5134424828516011</v>
      </c>
      <c r="K289" s="31">
        <f t="shared" si="35"/>
        <v>-7.7635092076146855E-2</v>
      </c>
      <c r="L289" s="31">
        <f t="shared" si="36"/>
        <v>0.4690591635855742</v>
      </c>
      <c r="M289" s="31">
        <f t="shared" si="37"/>
        <v>5.8312823661908264E-2</v>
      </c>
      <c r="N289" s="35">
        <v>37.4</v>
      </c>
      <c r="O289" s="31">
        <f t="shared" si="38"/>
        <v>6.9259259259259257E-2</v>
      </c>
    </row>
    <row r="290" spans="1:15" x14ac:dyDescent="0.25">
      <c r="A290" s="31">
        <f t="shared" si="39"/>
        <v>193</v>
      </c>
      <c r="B290" s="31">
        <v>13</v>
      </c>
      <c r="C290" s="31">
        <v>17</v>
      </c>
      <c r="D290" s="35">
        <v>0.33033329512972626</v>
      </c>
      <c r="E290" s="36">
        <v>1.6260162601626018E-2</v>
      </c>
      <c r="F290" s="35">
        <v>554.95000000000005</v>
      </c>
      <c r="G290" s="31">
        <v>540</v>
      </c>
      <c r="H290" s="31">
        <f t="shared" si="32"/>
        <v>1.0276851851851854</v>
      </c>
      <c r="I290" s="31">
        <f t="shared" si="33"/>
        <v>1.0884240683724004E-2</v>
      </c>
      <c r="J290" s="31">
        <f t="shared" si="34"/>
        <v>0.50434209806629893</v>
      </c>
      <c r="K290" s="31">
        <f t="shared" si="35"/>
        <v>-3.1238322621114506E-2</v>
      </c>
      <c r="L290" s="31">
        <f t="shared" si="36"/>
        <v>0.4875397388924822</v>
      </c>
      <c r="M290" s="31">
        <f t="shared" si="37"/>
        <v>3.0765163555467157E-2</v>
      </c>
      <c r="N290" s="35">
        <v>20.65</v>
      </c>
      <c r="O290" s="31">
        <f t="shared" si="38"/>
        <v>3.8240740740740735E-2</v>
      </c>
    </row>
    <row r="291" spans="1:15" x14ac:dyDescent="0.25">
      <c r="A291" s="31">
        <f t="shared" si="39"/>
        <v>193</v>
      </c>
      <c r="B291" s="31">
        <v>13</v>
      </c>
      <c r="C291" s="31">
        <v>40</v>
      </c>
      <c r="D291" s="35">
        <v>0.33033329512972626</v>
      </c>
      <c r="E291" s="36">
        <v>0.10975609756097561</v>
      </c>
      <c r="F291" s="35">
        <v>554.95000000000005</v>
      </c>
      <c r="G291" s="31">
        <v>540</v>
      </c>
      <c r="H291" s="31">
        <f t="shared" si="32"/>
        <v>1.0276851851851854</v>
      </c>
      <c r="I291" s="31">
        <f t="shared" si="33"/>
        <v>3.3394073552525404E-2</v>
      </c>
      <c r="J291" s="31">
        <f t="shared" si="34"/>
        <v>0.5133198321757213</v>
      </c>
      <c r="K291" s="31">
        <f t="shared" si="35"/>
        <v>-7.6043556130999612E-2</v>
      </c>
      <c r="L291" s="31">
        <f t="shared" si="36"/>
        <v>0.46969222285679696</v>
      </c>
      <c r="M291" s="31">
        <f t="shared" si="37"/>
        <v>5.7838963931937493E-2</v>
      </c>
      <c r="N291" s="35">
        <v>39</v>
      </c>
      <c r="O291" s="31">
        <f t="shared" si="38"/>
        <v>7.2222222222222215E-2</v>
      </c>
    </row>
    <row r="292" spans="1:15" x14ac:dyDescent="0.25">
      <c r="A292" s="31">
        <f t="shared" si="39"/>
        <v>194</v>
      </c>
      <c r="B292" s="31">
        <v>14</v>
      </c>
      <c r="C292" s="31">
        <v>17</v>
      </c>
      <c r="D292" s="35">
        <v>0.33023191874676266</v>
      </c>
      <c r="E292" s="36">
        <v>1.2195121951219513E-2</v>
      </c>
      <c r="F292" s="35">
        <v>544.75</v>
      </c>
      <c r="G292" s="31">
        <v>540</v>
      </c>
      <c r="H292" s="31">
        <f t="shared" si="32"/>
        <v>1.0087962962962962</v>
      </c>
      <c r="I292" s="31">
        <f t="shared" si="33"/>
        <v>3.1510380320257884E-3</v>
      </c>
      <c r="J292" s="31">
        <f t="shared" si="34"/>
        <v>0.50125708021786086</v>
      </c>
      <c r="K292" s="31">
        <f t="shared" si="35"/>
        <v>-3.3316976713803938E-2</v>
      </c>
      <c r="L292" s="31">
        <f t="shared" si="36"/>
        <v>0.48671090790759419</v>
      </c>
      <c r="M292" s="31">
        <f t="shared" si="37"/>
        <v>1.8955378108479248E-2</v>
      </c>
      <c r="N292" s="35">
        <v>12</v>
      </c>
      <c r="O292" s="31">
        <f t="shared" si="38"/>
        <v>2.2222222222222223E-2</v>
      </c>
    </row>
    <row r="293" spans="1:15" x14ac:dyDescent="0.25">
      <c r="A293" s="31">
        <f t="shared" si="39"/>
        <v>194</v>
      </c>
      <c r="B293" s="31">
        <v>14</v>
      </c>
      <c r="C293" s="31">
        <v>40</v>
      </c>
      <c r="D293" s="35">
        <v>0.33023191874676266</v>
      </c>
      <c r="E293" s="36">
        <v>0.10569105691056911</v>
      </c>
      <c r="F293" s="35">
        <v>544.75</v>
      </c>
      <c r="G293" s="31">
        <v>540</v>
      </c>
      <c r="H293" s="31">
        <f t="shared" si="32"/>
        <v>1.0087962962962962</v>
      </c>
      <c r="I293" s="31">
        <f t="shared" si="33"/>
        <v>1.4295216491432224E-2</v>
      </c>
      <c r="J293" s="31">
        <f t="shared" si="34"/>
        <v>0.50570277203529646</v>
      </c>
      <c r="K293" s="31">
        <f t="shared" si="35"/>
        <v>-9.3063712010196392E-2</v>
      </c>
      <c r="L293" s="31">
        <f t="shared" si="36"/>
        <v>0.46292647295245137</v>
      </c>
      <c r="M293" s="31">
        <f t="shared" si="37"/>
        <v>4.7224610503525888E-2</v>
      </c>
      <c r="N293" s="35">
        <v>32.799999999999997</v>
      </c>
      <c r="O293" s="31">
        <f t="shared" si="38"/>
        <v>6.0740740740740734E-2</v>
      </c>
    </row>
    <row r="294" spans="1:15" x14ac:dyDescent="0.25">
      <c r="A294" s="31">
        <f t="shared" si="39"/>
        <v>195</v>
      </c>
      <c r="B294" s="31">
        <v>15</v>
      </c>
      <c r="C294" s="31">
        <v>17</v>
      </c>
      <c r="D294" s="35">
        <v>0.33295536121984343</v>
      </c>
      <c r="E294" s="36">
        <v>8.130081300813009E-3</v>
      </c>
      <c r="F294" s="35">
        <v>545.6</v>
      </c>
      <c r="G294" s="31">
        <v>540</v>
      </c>
      <c r="H294" s="31">
        <f t="shared" si="32"/>
        <v>1.0103703703703704</v>
      </c>
      <c r="I294" s="31">
        <f t="shared" si="33"/>
        <v>2.9159557380595987E-3</v>
      </c>
      <c r="J294" s="31">
        <f t="shared" si="34"/>
        <v>0.50116329638314516</v>
      </c>
      <c r="K294" s="31">
        <f t="shared" si="35"/>
        <v>-2.7105618153106321E-2</v>
      </c>
      <c r="L294" s="31">
        <f t="shared" si="36"/>
        <v>0.48918774688510613</v>
      </c>
      <c r="M294" s="31">
        <f t="shared" si="37"/>
        <v>1.717279849756792E-2</v>
      </c>
      <c r="N294" s="35">
        <v>10.55</v>
      </c>
      <c r="O294" s="31">
        <f t="shared" si="38"/>
        <v>1.9537037037037037E-2</v>
      </c>
    </row>
    <row r="295" spans="1:15" x14ac:dyDescent="0.25">
      <c r="A295" s="31">
        <f t="shared" si="39"/>
        <v>195</v>
      </c>
      <c r="B295" s="31">
        <v>15</v>
      </c>
      <c r="C295" s="31">
        <v>40</v>
      </c>
      <c r="D295" s="35">
        <v>0.33295536121984343</v>
      </c>
      <c r="E295" s="36">
        <v>0.1016260162601626</v>
      </c>
      <c r="F295" s="35">
        <v>545.6</v>
      </c>
      <c r="G295" s="31">
        <v>540</v>
      </c>
      <c r="H295" s="31">
        <f t="shared" si="32"/>
        <v>1.0103703703703704</v>
      </c>
      <c r="I295" s="31">
        <f t="shared" si="33"/>
        <v>1.5271396813520801E-2</v>
      </c>
      <c r="J295" s="31">
        <f t="shared" si="34"/>
        <v>0.50609216907067656</v>
      </c>
      <c r="K295" s="31">
        <f t="shared" si="35"/>
        <v>-9.0870895588161332E-2</v>
      </c>
      <c r="L295" s="31">
        <f t="shared" si="36"/>
        <v>0.46379758822197581</v>
      </c>
      <c r="M295" s="31">
        <f t="shared" si="37"/>
        <v>4.7542944083507788E-2</v>
      </c>
      <c r="N295" s="35">
        <v>33.35</v>
      </c>
      <c r="O295" s="31">
        <f t="shared" si="38"/>
        <v>6.1759259259259264E-2</v>
      </c>
    </row>
    <row r="296" spans="1:15" x14ac:dyDescent="0.25">
      <c r="A296" s="31">
        <f t="shared" si="39"/>
        <v>196</v>
      </c>
      <c r="B296" s="31">
        <v>16</v>
      </c>
      <c r="C296" s="31">
        <v>17</v>
      </c>
      <c r="D296" s="35">
        <v>0.32948763525751107</v>
      </c>
      <c r="E296" s="36">
        <v>4.0650406504065045E-3</v>
      </c>
      <c r="F296" s="35">
        <v>550.04999999999995</v>
      </c>
      <c r="G296" s="31">
        <v>540</v>
      </c>
      <c r="H296" s="31">
        <f t="shared" si="32"/>
        <v>1.0186111111111111</v>
      </c>
      <c r="I296" s="31">
        <f t="shared" si="33"/>
        <v>3.6109478523597997E-3</v>
      </c>
      <c r="J296" s="31">
        <f t="shared" si="34"/>
        <v>0.50144055664007414</v>
      </c>
      <c r="K296" s="31">
        <f t="shared" si="35"/>
        <v>-1.7396416495889803E-2</v>
      </c>
      <c r="L296" s="31">
        <f t="shared" si="36"/>
        <v>0.49306018397297424</v>
      </c>
      <c r="M296" s="31">
        <f t="shared" si="37"/>
        <v>1.7712738582345788E-2</v>
      </c>
      <c r="N296" s="35">
        <v>11.7</v>
      </c>
      <c r="O296" s="31">
        <f t="shared" si="38"/>
        <v>2.1666666666666664E-2</v>
      </c>
    </row>
    <row r="297" spans="1:15" x14ac:dyDescent="0.25">
      <c r="A297" s="31">
        <f t="shared" si="39"/>
        <v>196</v>
      </c>
      <c r="B297" s="31">
        <v>16</v>
      </c>
      <c r="C297" s="31">
        <v>40</v>
      </c>
      <c r="D297" s="35">
        <v>0.32948763525751107</v>
      </c>
      <c r="E297" s="36">
        <v>9.7560975609756101E-2</v>
      </c>
      <c r="F297" s="35">
        <v>550.04999999999995</v>
      </c>
      <c r="G297" s="31">
        <v>540</v>
      </c>
      <c r="H297" s="31">
        <f t="shared" si="32"/>
        <v>1.0186111111111111</v>
      </c>
      <c r="I297" s="31">
        <f t="shared" si="33"/>
        <v>2.2501010022732776E-2</v>
      </c>
      <c r="J297" s="31">
        <f t="shared" si="34"/>
        <v>0.50897584683834207</v>
      </c>
      <c r="K297" s="31">
        <f t="shared" si="35"/>
        <v>-8.041363696516006E-2</v>
      </c>
      <c r="L297" s="31">
        <f t="shared" si="36"/>
        <v>0.46795414064938989</v>
      </c>
      <c r="M297" s="31">
        <f t="shared" si="37"/>
        <v>5.0494312227332472E-2</v>
      </c>
      <c r="N297" s="35">
        <v>33.9</v>
      </c>
      <c r="O297" s="31">
        <f t="shared" si="38"/>
        <v>6.277777777777778E-2</v>
      </c>
    </row>
    <row r="298" spans="1:15" x14ac:dyDescent="0.25">
      <c r="A298" s="31">
        <f t="shared" si="39"/>
        <v>197</v>
      </c>
      <c r="B298" s="31">
        <v>17</v>
      </c>
      <c r="C298" s="31">
        <v>40</v>
      </c>
      <c r="D298" s="35">
        <v>0.32857983947628477</v>
      </c>
      <c r="E298" s="36">
        <v>9.3495934959349589E-2</v>
      </c>
      <c r="F298" s="35">
        <v>545.75</v>
      </c>
      <c r="G298" s="31">
        <v>540</v>
      </c>
      <c r="H298" s="31">
        <f t="shared" si="32"/>
        <v>1.0106481481481482</v>
      </c>
      <c r="I298" s="31">
        <f t="shared" si="33"/>
        <v>1.4553386415963874E-2</v>
      </c>
      <c r="J298" s="31">
        <f t="shared" si="34"/>
        <v>0.50580575621940793</v>
      </c>
      <c r="K298" s="31">
        <f t="shared" si="35"/>
        <v>-8.5916816077963393E-2</v>
      </c>
      <c r="L298" s="31">
        <f t="shared" si="36"/>
        <v>0.46576627182175279</v>
      </c>
      <c r="M298" s="31">
        <f t="shared" si="37"/>
        <v>4.5425379024065515E-2</v>
      </c>
      <c r="N298" s="35">
        <v>30.3</v>
      </c>
      <c r="O298" s="31">
        <f t="shared" si="38"/>
        <v>5.6111111111111112E-2</v>
      </c>
    </row>
    <row r="299" spans="1:15" x14ac:dyDescent="0.25">
      <c r="A299" s="31">
        <f t="shared" si="39"/>
        <v>198</v>
      </c>
      <c r="B299" s="31">
        <v>18</v>
      </c>
      <c r="C299" s="31">
        <v>40</v>
      </c>
      <c r="D299" s="35">
        <v>0.32859052583247067</v>
      </c>
      <c r="E299" s="36">
        <v>8.943089430894309E-2</v>
      </c>
      <c r="F299" s="35">
        <v>551.54999999999995</v>
      </c>
      <c r="G299" s="31">
        <v>540</v>
      </c>
      <c r="H299" s="31">
        <f t="shared" si="32"/>
        <v>1.0213888888888889</v>
      </c>
      <c r="I299" s="31">
        <f t="shared" si="33"/>
        <v>2.3654717961249145E-2</v>
      </c>
      <c r="J299" s="31">
        <f t="shared" si="34"/>
        <v>0.50943598713986527</v>
      </c>
      <c r="K299" s="31">
        <f t="shared" si="35"/>
        <v>-7.4610274288861342E-2</v>
      </c>
      <c r="L299" s="31">
        <f t="shared" si="36"/>
        <v>0.47026239960531785</v>
      </c>
      <c r="M299" s="31">
        <f t="shared" si="37"/>
        <v>5.0069857259483375E-2</v>
      </c>
      <c r="N299" s="35">
        <v>31.2</v>
      </c>
      <c r="O299" s="31">
        <f t="shared" si="38"/>
        <v>5.7777777777777775E-2</v>
      </c>
    </row>
    <row r="300" spans="1:15" x14ac:dyDescent="0.25">
      <c r="A300" s="31">
        <f t="shared" si="39"/>
        <v>199</v>
      </c>
      <c r="B300" s="31">
        <v>19</v>
      </c>
      <c r="C300" s="31">
        <v>40</v>
      </c>
      <c r="D300" s="35">
        <v>0.3282138453367458</v>
      </c>
      <c r="E300" s="36">
        <v>8.5365853658536592E-2</v>
      </c>
      <c r="F300" s="35">
        <v>573.70000000000005</v>
      </c>
      <c r="G300" s="31">
        <v>540</v>
      </c>
      <c r="H300" s="31">
        <f t="shared" si="32"/>
        <v>1.0624074074074075</v>
      </c>
      <c r="I300" s="31">
        <f t="shared" si="33"/>
        <v>5.7983268423544725E-2</v>
      </c>
      <c r="J300" s="31">
        <f t="shared" si="34"/>
        <v>0.52311902201714044</v>
      </c>
      <c r="K300" s="31">
        <f t="shared" si="35"/>
        <v>-3.7912400105453888E-2</v>
      </c>
      <c r="L300" s="31">
        <f t="shared" si="36"/>
        <v>0.48487876315168749</v>
      </c>
      <c r="M300" s="31">
        <f t="shared" si="37"/>
        <v>7.0886760795041248E-2</v>
      </c>
      <c r="N300" s="35">
        <v>46.55</v>
      </c>
      <c r="O300" s="31">
        <f t="shared" si="38"/>
        <v>8.6203703703703699E-2</v>
      </c>
    </row>
    <row r="301" spans="1:15" x14ac:dyDescent="0.25">
      <c r="A301" s="31">
        <f t="shared" si="39"/>
        <v>200</v>
      </c>
      <c r="B301" s="31">
        <v>20</v>
      </c>
      <c r="C301" s="31">
        <v>40</v>
      </c>
      <c r="D301" s="35">
        <v>0.32732998130834479</v>
      </c>
      <c r="E301" s="36">
        <v>8.1300813008130079E-2</v>
      </c>
      <c r="F301" s="35">
        <v>564.5</v>
      </c>
      <c r="G301" s="31">
        <v>540</v>
      </c>
      <c r="H301" s="31">
        <f t="shared" si="32"/>
        <v>1.0453703703703703</v>
      </c>
      <c r="I301" s="31">
        <f t="shared" si="33"/>
        <v>4.2445232034007449E-2</v>
      </c>
      <c r="J301" s="31">
        <f t="shared" si="34"/>
        <v>0.51692811456515564</v>
      </c>
      <c r="K301" s="31">
        <f t="shared" si="35"/>
        <v>-5.0887339099634693E-2</v>
      </c>
      <c r="L301" s="31">
        <f t="shared" si="36"/>
        <v>0.47970764718699505</v>
      </c>
      <c r="M301" s="31">
        <f t="shared" si="37"/>
        <v>6.0673687390838948E-2</v>
      </c>
      <c r="N301" s="35">
        <v>38.85</v>
      </c>
      <c r="O301" s="31">
        <f t="shared" si="38"/>
        <v>7.194444444444445E-2</v>
      </c>
    </row>
    <row r="302" spans="1:15" x14ac:dyDescent="0.25">
      <c r="A302" s="31">
        <f t="shared" si="39"/>
        <v>201</v>
      </c>
      <c r="B302" s="31">
        <v>21</v>
      </c>
      <c r="C302" s="31">
        <v>40</v>
      </c>
      <c r="D302" s="35">
        <v>0.32716692769056271</v>
      </c>
      <c r="E302" s="36">
        <v>7.7235772357723581E-2</v>
      </c>
      <c r="F302" s="35">
        <v>553.85</v>
      </c>
      <c r="G302" s="31">
        <v>540</v>
      </c>
      <c r="H302" s="31">
        <f t="shared" si="32"/>
        <v>1.0256481481481481</v>
      </c>
      <c r="I302" s="31">
        <f t="shared" si="33"/>
        <v>2.5023505076578658E-2</v>
      </c>
      <c r="J302" s="31">
        <f t="shared" si="34"/>
        <v>0.50998189243142678</v>
      </c>
      <c r="K302" s="31">
        <f t="shared" si="35"/>
        <v>-6.5900517814401566E-2</v>
      </c>
      <c r="L302" s="31">
        <f t="shared" si="36"/>
        <v>0.47372851416236456</v>
      </c>
      <c r="M302" s="31">
        <f t="shared" si="37"/>
        <v>4.9333469399016339E-2</v>
      </c>
      <c r="N302" s="35">
        <v>31</v>
      </c>
      <c r="O302" s="31">
        <f t="shared" si="38"/>
        <v>5.7407407407407407E-2</v>
      </c>
    </row>
    <row r="303" spans="1:15" x14ac:dyDescent="0.25">
      <c r="A303" s="31">
        <f t="shared" si="39"/>
        <v>202</v>
      </c>
      <c r="B303" s="31">
        <v>22</v>
      </c>
      <c r="C303" s="31">
        <v>40</v>
      </c>
      <c r="D303" s="35">
        <v>0.3306878246354642</v>
      </c>
      <c r="E303" s="36">
        <v>7.3170731707317069E-2</v>
      </c>
      <c r="F303" s="35">
        <v>556.6</v>
      </c>
      <c r="G303" s="31">
        <v>540</v>
      </c>
      <c r="H303" s="31">
        <f t="shared" si="32"/>
        <v>1.0307407407407407</v>
      </c>
      <c r="I303" s="31">
        <f t="shared" si="33"/>
        <v>2.8039616557604945E-2</v>
      </c>
      <c r="J303" s="31">
        <f t="shared" si="34"/>
        <v>0.51118472294287953</v>
      </c>
      <c r="K303" s="31">
        <f t="shared" si="35"/>
        <v>-6.1411734450803133E-2</v>
      </c>
      <c r="L303" s="31">
        <f t="shared" si="36"/>
        <v>0.47551565362978893</v>
      </c>
      <c r="M303" s="31">
        <f t="shared" si="37"/>
        <v>5.1383266351705037E-2</v>
      </c>
      <c r="N303" s="35">
        <v>32.5</v>
      </c>
      <c r="O303" s="31">
        <f t="shared" si="38"/>
        <v>6.0185185185185182E-2</v>
      </c>
    </row>
    <row r="304" spans="1:15" x14ac:dyDescent="0.25">
      <c r="A304" s="31">
        <f t="shared" si="39"/>
        <v>203</v>
      </c>
      <c r="B304" s="31">
        <v>23</v>
      </c>
      <c r="C304" s="31">
        <v>40</v>
      </c>
      <c r="D304" s="35">
        <v>0.33119641346115009</v>
      </c>
      <c r="E304" s="36">
        <v>6.910569105691057E-2</v>
      </c>
      <c r="F304" s="35">
        <v>574.04999999999995</v>
      </c>
      <c r="G304" s="31">
        <v>540</v>
      </c>
      <c r="H304" s="31">
        <f t="shared" si="32"/>
        <v>1.0630555555555554</v>
      </c>
      <c r="I304" s="31">
        <f t="shared" si="33"/>
        <v>5.1542661781305926E-2</v>
      </c>
      <c r="J304" s="31">
        <f t="shared" si="34"/>
        <v>0.52055344608799303</v>
      </c>
      <c r="K304" s="31">
        <f t="shared" si="35"/>
        <v>-3.5522123295646468E-2</v>
      </c>
      <c r="L304" s="31">
        <f t="shared" si="36"/>
        <v>0.48583170283343419</v>
      </c>
      <c r="M304" s="31">
        <f t="shared" si="37"/>
        <v>6.7545529993996156E-2</v>
      </c>
      <c r="N304" s="35">
        <v>45.25</v>
      </c>
      <c r="O304" s="31">
        <f t="shared" si="38"/>
        <v>8.3796296296296299E-2</v>
      </c>
    </row>
    <row r="305" spans="1:15" x14ac:dyDescent="0.25">
      <c r="A305" s="31">
        <f t="shared" si="39"/>
        <v>204</v>
      </c>
      <c r="B305" s="31">
        <v>24</v>
      </c>
      <c r="C305" s="31">
        <v>40</v>
      </c>
      <c r="D305" s="35">
        <v>0.32864324842954068</v>
      </c>
      <c r="E305" s="36">
        <v>6.5040650406504072E-2</v>
      </c>
      <c r="F305" s="35">
        <v>577.45000000000005</v>
      </c>
      <c r="G305" s="31">
        <v>540</v>
      </c>
      <c r="H305" s="31">
        <f t="shared" si="32"/>
        <v>1.0693518518518519</v>
      </c>
      <c r="I305" s="31">
        <f t="shared" si="33"/>
        <v>5.4759291240806661E-2</v>
      </c>
      <c r="J305" s="31">
        <f t="shared" si="34"/>
        <v>0.52183488370166775</v>
      </c>
      <c r="K305" s="31">
        <f t="shared" si="35"/>
        <v>-2.9054821600859211E-2</v>
      </c>
      <c r="L305" s="31">
        <f t="shared" si="36"/>
        <v>0.48841043385529304</v>
      </c>
      <c r="M305" s="31">
        <f t="shared" si="37"/>
        <v>6.9614665391981134E-2</v>
      </c>
      <c r="N305" s="35">
        <v>46.25</v>
      </c>
      <c r="O305" s="31">
        <f t="shared" si="38"/>
        <v>8.5648148148148154E-2</v>
      </c>
    </row>
    <row r="306" spans="1:15" x14ac:dyDescent="0.25">
      <c r="A306" s="31">
        <f t="shared" si="39"/>
        <v>205</v>
      </c>
      <c r="B306" s="31">
        <v>25</v>
      </c>
      <c r="C306" s="31">
        <v>40</v>
      </c>
      <c r="D306" s="35">
        <v>0.32761017142158688</v>
      </c>
      <c r="E306" s="36">
        <v>6.097560975609756E-2</v>
      </c>
      <c r="F306" s="35">
        <v>575.75</v>
      </c>
      <c r="G306" s="31">
        <v>540</v>
      </c>
      <c r="H306" s="31">
        <f t="shared" si="32"/>
        <v>1.0662037037037038</v>
      </c>
      <c r="I306" s="31">
        <f t="shared" si="33"/>
        <v>5.0784342842953294E-2</v>
      </c>
      <c r="J306" s="31">
        <f t="shared" si="34"/>
        <v>0.52025131631074439</v>
      </c>
      <c r="K306" s="31">
        <f t="shared" si="35"/>
        <v>-3.0113222776183439E-2</v>
      </c>
      <c r="L306" s="31">
        <f t="shared" si="36"/>
        <v>0.48798837763177411</v>
      </c>
      <c r="M306" s="31">
        <f t="shared" si="37"/>
        <v>6.6705502675468653E-2</v>
      </c>
      <c r="N306" s="35">
        <v>45.15</v>
      </c>
      <c r="O306" s="31">
        <f t="shared" si="38"/>
        <v>8.3611111111111108E-2</v>
      </c>
    </row>
    <row r="307" spans="1:15" x14ac:dyDescent="0.25">
      <c r="A307" s="31">
        <f t="shared" si="39"/>
        <v>207</v>
      </c>
      <c r="B307" s="31">
        <v>27</v>
      </c>
      <c r="C307" s="31">
        <v>40</v>
      </c>
      <c r="D307" s="35">
        <v>0.32828595169084984</v>
      </c>
      <c r="E307" s="36">
        <v>5.2845528455284556E-2</v>
      </c>
      <c r="F307" s="35">
        <v>572.20000000000005</v>
      </c>
      <c r="G307" s="31">
        <v>540</v>
      </c>
      <c r="H307" s="31">
        <f t="shared" si="32"/>
        <v>1.0596296296296297</v>
      </c>
      <c r="I307" s="31">
        <f t="shared" si="33"/>
        <v>4.255201151607977E-2</v>
      </c>
      <c r="J307" s="31">
        <f t="shared" si="34"/>
        <v>0.51697067496298732</v>
      </c>
      <c r="K307" s="31">
        <f t="shared" si="35"/>
        <v>-3.2914872919250486E-2</v>
      </c>
      <c r="L307" s="31">
        <f t="shared" si="36"/>
        <v>0.48687123617400752</v>
      </c>
      <c r="M307" s="31">
        <f t="shared" si="37"/>
        <v>6.0926208666402415E-2</v>
      </c>
      <c r="N307" s="35">
        <v>41.5</v>
      </c>
      <c r="O307" s="31">
        <f t="shared" si="38"/>
        <v>7.6851851851851852E-2</v>
      </c>
    </row>
    <row r="308" spans="1:15" x14ac:dyDescent="0.25">
      <c r="A308" s="31">
        <f t="shared" si="39"/>
        <v>208</v>
      </c>
      <c r="B308" s="31">
        <v>28</v>
      </c>
      <c r="C308" s="31">
        <v>40</v>
      </c>
      <c r="D308" s="35">
        <v>0.32830755571723552</v>
      </c>
      <c r="E308" s="36">
        <v>4.878048780487805E-2</v>
      </c>
      <c r="F308" s="35">
        <v>582.85</v>
      </c>
      <c r="G308" s="31">
        <v>540</v>
      </c>
      <c r="H308" s="31">
        <f t="shared" si="32"/>
        <v>1.0793518518518519</v>
      </c>
      <c r="I308" s="31">
        <f t="shared" si="33"/>
        <v>5.3138876100116729E-2</v>
      </c>
      <c r="J308" s="31">
        <f t="shared" si="34"/>
        <v>0.52118937172708679</v>
      </c>
      <c r="K308" s="31">
        <f t="shared" si="35"/>
        <v>-1.9372132699397325E-2</v>
      </c>
      <c r="L308" s="31">
        <f t="shared" si="36"/>
        <v>0.49227212056017416</v>
      </c>
      <c r="M308" s="31">
        <f t="shared" si="37"/>
        <v>7.027459297896016E-2</v>
      </c>
      <c r="N308" s="35">
        <v>49.15</v>
      </c>
      <c r="O308" s="31">
        <f t="shared" si="38"/>
        <v>9.1018518518518512E-2</v>
      </c>
    </row>
    <row r="309" spans="1:15" x14ac:dyDescent="0.25">
      <c r="A309" s="31">
        <f t="shared" si="39"/>
        <v>209</v>
      </c>
      <c r="B309" s="31">
        <v>29</v>
      </c>
      <c r="C309" s="31">
        <v>40</v>
      </c>
      <c r="D309" s="35">
        <v>0.32809582193604769</v>
      </c>
      <c r="E309" s="36">
        <v>4.4715447154471545E-2</v>
      </c>
      <c r="F309" s="35">
        <v>589.20000000000005</v>
      </c>
      <c r="G309" s="31">
        <v>540</v>
      </c>
      <c r="H309" s="31">
        <f t="shared" si="32"/>
        <v>1.0911111111111111</v>
      </c>
      <c r="I309" s="31">
        <f t="shared" si="33"/>
        <v>5.7750003630263003E-2</v>
      </c>
      <c r="J309" s="31">
        <f t="shared" si="34"/>
        <v>0.52302611850498226</v>
      </c>
      <c r="K309" s="31">
        <f t="shared" si="35"/>
        <v>-1.1629228521928145E-2</v>
      </c>
      <c r="L309" s="31">
        <f t="shared" si="36"/>
        <v>0.49536071362309603</v>
      </c>
      <c r="M309" s="31">
        <f t="shared" si="37"/>
        <v>7.5318895679006903E-2</v>
      </c>
      <c r="N309" s="35">
        <v>54.5</v>
      </c>
      <c r="O309" s="31">
        <f t="shared" si="38"/>
        <v>0.10092592592592593</v>
      </c>
    </row>
    <row r="310" spans="1:15" x14ac:dyDescent="0.25">
      <c r="A310" s="31">
        <f t="shared" si="39"/>
        <v>210</v>
      </c>
      <c r="B310" s="31">
        <v>30</v>
      </c>
      <c r="C310" s="31">
        <v>40</v>
      </c>
      <c r="D310" s="35">
        <v>0.32800451841827299</v>
      </c>
      <c r="E310" s="36">
        <v>4.065040650406504E-2</v>
      </c>
      <c r="F310" s="35">
        <v>589.1</v>
      </c>
      <c r="G310" s="31">
        <v>540</v>
      </c>
      <c r="H310" s="31">
        <f t="shared" si="32"/>
        <v>1.0909259259259261</v>
      </c>
      <c r="I310" s="31">
        <f t="shared" si="33"/>
        <v>5.4838222910814118E-2</v>
      </c>
      <c r="J310" s="31">
        <f t="shared" si="34"/>
        <v>0.521866325638075</v>
      </c>
      <c r="K310" s="31">
        <f t="shared" si="35"/>
        <v>-1.1293870850968467E-2</v>
      </c>
      <c r="L310" s="31">
        <f t="shared" si="36"/>
        <v>0.49549449318906508</v>
      </c>
      <c r="M310" s="31">
        <f t="shared" si="37"/>
        <v>7.382301131721275E-2</v>
      </c>
      <c r="N310" s="35">
        <v>51.75</v>
      </c>
      <c r="O310" s="31">
        <f t="shared" si="38"/>
        <v>9.583333333333334E-2</v>
      </c>
    </row>
    <row r="311" spans="1:15" x14ac:dyDescent="0.25">
      <c r="A311" s="31">
        <f t="shared" si="39"/>
        <v>210</v>
      </c>
      <c r="B311" s="31">
        <v>30</v>
      </c>
      <c r="C311" s="31">
        <v>59</v>
      </c>
      <c r="D311" s="35">
        <v>0.32800451841827299</v>
      </c>
      <c r="E311" s="36">
        <v>0.11788617886178862</v>
      </c>
      <c r="F311" s="35">
        <v>589.1</v>
      </c>
      <c r="G311" s="31">
        <v>540</v>
      </c>
      <c r="H311" s="31">
        <f t="shared" si="32"/>
        <v>1.0909259259259261</v>
      </c>
      <c r="I311" s="31">
        <f t="shared" si="33"/>
        <v>9.773523232545879E-2</v>
      </c>
      <c r="J311" s="31">
        <f t="shared" si="34"/>
        <v>0.53892873093823923</v>
      </c>
      <c r="K311" s="31">
        <f t="shared" si="35"/>
        <v>-1.4883665260247883E-2</v>
      </c>
      <c r="L311" s="31">
        <f t="shared" si="36"/>
        <v>0.49406249585726258</v>
      </c>
      <c r="M311" s="31">
        <f t="shared" si="37"/>
        <v>9.3868828949620342E-2</v>
      </c>
      <c r="N311" s="35">
        <v>67</v>
      </c>
      <c r="O311" s="31">
        <f t="shared" si="38"/>
        <v>0.12407407407407407</v>
      </c>
    </row>
    <row r="312" spans="1:15" x14ac:dyDescent="0.25">
      <c r="A312" s="31">
        <f t="shared" si="39"/>
        <v>211</v>
      </c>
      <c r="B312" s="31">
        <v>31</v>
      </c>
      <c r="C312" s="31">
        <v>40</v>
      </c>
      <c r="D312" s="35">
        <v>0.32758789797445542</v>
      </c>
      <c r="E312" s="36">
        <v>3.6585365853658534E-2</v>
      </c>
      <c r="F312" s="35">
        <v>589.35</v>
      </c>
      <c r="G312" s="31">
        <v>540</v>
      </c>
      <c r="H312" s="31">
        <f t="shared" si="32"/>
        <v>1.091388888888889</v>
      </c>
      <c r="I312" s="31">
        <f t="shared" si="33"/>
        <v>5.2207406428673886E-2</v>
      </c>
      <c r="J312" s="31">
        <f t="shared" si="34"/>
        <v>0.52081828424651067</v>
      </c>
      <c r="K312" s="31">
        <f t="shared" si="35"/>
        <v>-1.0451318140290558E-2</v>
      </c>
      <c r="L312" s="31">
        <f t="shared" si="36"/>
        <v>0.49583060321195366</v>
      </c>
      <c r="M312" s="31">
        <f t="shared" si="37"/>
        <v>7.258468534486312E-2</v>
      </c>
      <c r="N312" s="35">
        <v>58.45</v>
      </c>
      <c r="O312" s="31">
        <f t="shared" si="38"/>
        <v>0.10824074074074075</v>
      </c>
    </row>
    <row r="313" spans="1:15" x14ac:dyDescent="0.25">
      <c r="A313" s="31">
        <f t="shared" si="39"/>
        <v>211</v>
      </c>
      <c r="B313" s="31">
        <v>31</v>
      </c>
      <c r="C313" s="31">
        <v>59</v>
      </c>
      <c r="D313" s="35">
        <v>0.32758789797445542</v>
      </c>
      <c r="E313" s="36">
        <v>0.11382113821138211</v>
      </c>
      <c r="F313" s="35">
        <v>589.35</v>
      </c>
      <c r="G313" s="31">
        <v>540</v>
      </c>
      <c r="H313" s="31">
        <f t="shared" si="32"/>
        <v>1.091388888888889</v>
      </c>
      <c r="I313" s="31">
        <f t="shared" si="33"/>
        <v>9.6353242739575656E-2</v>
      </c>
      <c r="J313" s="31">
        <f t="shared" si="34"/>
        <v>0.53837998691940814</v>
      </c>
      <c r="K313" s="31">
        <f t="shared" si="35"/>
        <v>-1.4166359045739513E-2</v>
      </c>
      <c r="L313" s="31">
        <f t="shared" si="36"/>
        <v>0.49434862944284241</v>
      </c>
      <c r="M313" s="31">
        <f t="shared" si="37"/>
        <v>9.3233306281145012E-2</v>
      </c>
      <c r="N313" s="35">
        <v>63</v>
      </c>
      <c r="O313" s="31">
        <f t="shared" si="38"/>
        <v>0.11666666666666667</v>
      </c>
    </row>
    <row r="314" spans="1:15" x14ac:dyDescent="0.25">
      <c r="A314" s="31">
        <f t="shared" si="39"/>
        <v>212</v>
      </c>
      <c r="B314" s="31">
        <v>32</v>
      </c>
      <c r="C314" s="31">
        <v>40</v>
      </c>
      <c r="D314" s="35">
        <v>0.32787549171574076</v>
      </c>
      <c r="E314" s="36">
        <v>3.2520325203252036E-2</v>
      </c>
      <c r="F314" s="35">
        <v>574.1</v>
      </c>
      <c r="G314" s="31">
        <v>540</v>
      </c>
      <c r="H314" s="31">
        <f t="shared" si="32"/>
        <v>1.0631481481481482</v>
      </c>
      <c r="I314" s="31">
        <f t="shared" si="33"/>
        <v>3.4640816980712696E-2</v>
      </c>
      <c r="J314" s="31">
        <f t="shared" si="34"/>
        <v>0.51381692311315885</v>
      </c>
      <c r="K314" s="31">
        <f t="shared" si="35"/>
        <v>-2.4486257985634641E-2</v>
      </c>
      <c r="L314" s="31">
        <f t="shared" si="36"/>
        <v>0.49023237248432278</v>
      </c>
      <c r="M314" s="31">
        <f t="shared" si="37"/>
        <v>5.6031137810611475E-2</v>
      </c>
      <c r="N314" s="35">
        <v>35.25</v>
      </c>
      <c r="O314" s="31">
        <f t="shared" si="38"/>
        <v>6.5277777777777782E-2</v>
      </c>
    </row>
    <row r="315" spans="1:15" x14ac:dyDescent="0.25">
      <c r="A315" s="31">
        <f t="shared" si="39"/>
        <v>213</v>
      </c>
      <c r="B315" s="31">
        <v>33</v>
      </c>
      <c r="C315" s="31">
        <v>40</v>
      </c>
      <c r="D315" s="35">
        <v>0.32588305011104929</v>
      </c>
      <c r="E315" s="36">
        <v>2.8455284552845527E-2</v>
      </c>
      <c r="F315" s="35">
        <v>582.4</v>
      </c>
      <c r="G315" s="31">
        <v>540</v>
      </c>
      <c r="H315" s="31">
        <f t="shared" si="32"/>
        <v>1.0785185185185184</v>
      </c>
      <c r="I315" s="31">
        <f t="shared" si="33"/>
        <v>3.9908949430461423E-2</v>
      </c>
      <c r="J315" s="31">
        <f t="shared" si="34"/>
        <v>0.51591714191246085</v>
      </c>
      <c r="K315" s="31">
        <f t="shared" si="35"/>
        <v>-1.5063265888777204E-2</v>
      </c>
      <c r="L315" s="31">
        <f t="shared" si="36"/>
        <v>0.49399085360476586</v>
      </c>
      <c r="M315" s="31">
        <f t="shared" si="37"/>
        <v>6.2435337968969662E-2</v>
      </c>
      <c r="N315" s="35">
        <v>45.1</v>
      </c>
      <c r="O315" s="31">
        <f t="shared" si="38"/>
        <v>8.351851851851852E-2</v>
      </c>
    </row>
    <row r="316" spans="1:15" x14ac:dyDescent="0.25">
      <c r="A316" s="31">
        <f t="shared" si="39"/>
        <v>214</v>
      </c>
      <c r="B316" s="31">
        <v>34</v>
      </c>
      <c r="C316" s="31">
        <v>40</v>
      </c>
      <c r="D316" s="35">
        <v>0.32573281650482977</v>
      </c>
      <c r="E316" s="36">
        <v>2.4390243902439025E-2</v>
      </c>
      <c r="F316" s="35">
        <v>563.29999999999995</v>
      </c>
      <c r="G316" s="31">
        <v>540</v>
      </c>
      <c r="H316" s="31">
        <f t="shared" si="32"/>
        <v>1.0431481481481482</v>
      </c>
      <c r="I316" s="31">
        <f t="shared" si="33"/>
        <v>2.0874033173364535E-2</v>
      </c>
      <c r="J316" s="31">
        <f t="shared" si="34"/>
        <v>0.50832692968203153</v>
      </c>
      <c r="K316" s="31">
        <f t="shared" si="35"/>
        <v>-2.9996886150765765E-2</v>
      </c>
      <c r="L316" s="31">
        <f t="shared" si="36"/>
        <v>0.48803476827317471</v>
      </c>
      <c r="M316" s="31">
        <f t="shared" si="37"/>
        <v>4.2225527078470382E-2</v>
      </c>
      <c r="N316" s="35">
        <v>26.75</v>
      </c>
      <c r="O316" s="31">
        <f t="shared" si="38"/>
        <v>4.9537037037037039E-2</v>
      </c>
    </row>
    <row r="317" spans="1:15" x14ac:dyDescent="0.25">
      <c r="A317" s="31">
        <f t="shared" si="39"/>
        <v>214</v>
      </c>
      <c r="B317" s="31">
        <v>34</v>
      </c>
      <c r="C317" s="31">
        <v>59</v>
      </c>
      <c r="D317" s="35">
        <v>0.32573281650482977</v>
      </c>
      <c r="E317" s="36">
        <v>0.1016260162601626</v>
      </c>
      <c r="F317" s="35">
        <v>563.29999999999995</v>
      </c>
      <c r="G317" s="31">
        <v>540</v>
      </c>
      <c r="H317" s="31">
        <f t="shared" si="32"/>
        <v>1.0431481481481482</v>
      </c>
      <c r="I317" s="31">
        <f t="shared" si="33"/>
        <v>4.6619016497060427E-2</v>
      </c>
      <c r="J317" s="31">
        <f t="shared" si="34"/>
        <v>0.51859156223259639</v>
      </c>
      <c r="K317" s="31">
        <f t="shared" si="35"/>
        <v>-5.722081274494601E-2</v>
      </c>
      <c r="L317" s="31">
        <f t="shared" si="36"/>
        <v>0.47718464957409379</v>
      </c>
      <c r="M317" s="31">
        <f t="shared" si="37"/>
        <v>6.3783178214094294E-2</v>
      </c>
      <c r="N317" s="35">
        <v>42.2</v>
      </c>
      <c r="O317" s="31">
        <f t="shared" si="38"/>
        <v>7.8148148148148147E-2</v>
      </c>
    </row>
    <row r="318" spans="1:15" x14ac:dyDescent="0.25">
      <c r="A318" s="31">
        <f t="shared" si="39"/>
        <v>215</v>
      </c>
      <c r="B318" s="31">
        <v>35</v>
      </c>
      <c r="C318" s="31">
        <v>40</v>
      </c>
      <c r="D318" s="35">
        <v>0.32683738735946971</v>
      </c>
      <c r="E318" s="36">
        <v>2.032520325203252E-2</v>
      </c>
      <c r="F318" s="35">
        <v>551.4</v>
      </c>
      <c r="G318" s="31">
        <v>540</v>
      </c>
      <c r="H318" s="31">
        <f t="shared" si="32"/>
        <v>1.0211111111111111</v>
      </c>
      <c r="I318" s="31">
        <f t="shared" si="33"/>
        <v>9.5863491853439477E-3</v>
      </c>
      <c r="J318" s="31">
        <f t="shared" si="34"/>
        <v>0.5038243414296899</v>
      </c>
      <c r="K318" s="31">
        <f t="shared" si="35"/>
        <v>-3.7009708992605465E-2</v>
      </c>
      <c r="L318" s="31">
        <f t="shared" si="36"/>
        <v>0.48523863219430574</v>
      </c>
      <c r="M318" s="31">
        <f t="shared" si="37"/>
        <v>2.9222000887788702E-2</v>
      </c>
      <c r="N318" s="35">
        <v>17.649999999999999</v>
      </c>
      <c r="O318" s="31">
        <f t="shared" si="38"/>
        <v>3.2685185185185185E-2</v>
      </c>
    </row>
    <row r="319" spans="1:15" x14ac:dyDescent="0.25">
      <c r="A319" s="31">
        <f t="shared" si="39"/>
        <v>215</v>
      </c>
      <c r="B319" s="31">
        <v>35</v>
      </c>
      <c r="C319" s="31">
        <v>59</v>
      </c>
      <c r="D319" s="35">
        <v>0.32683738735946971</v>
      </c>
      <c r="E319" s="36">
        <v>9.7560975609756101E-2</v>
      </c>
      <c r="F319" s="35">
        <v>551.4</v>
      </c>
      <c r="G319" s="31">
        <v>540</v>
      </c>
      <c r="H319" s="31">
        <f t="shared" si="32"/>
        <v>1.0211111111111111</v>
      </c>
      <c r="I319" s="31">
        <f t="shared" si="33"/>
        <v>2.4945017072084852E-2</v>
      </c>
      <c r="J319" s="31">
        <f t="shared" si="34"/>
        <v>0.50995059001915366</v>
      </c>
      <c r="K319" s="31">
        <f t="shared" si="35"/>
        <v>-7.7141831547459003E-2</v>
      </c>
      <c r="L319" s="31">
        <f t="shared" si="36"/>
        <v>0.46925535768255272</v>
      </c>
      <c r="M319" s="31">
        <f t="shared" si="37"/>
        <v>5.1460855903671943E-2</v>
      </c>
      <c r="N319" s="35">
        <v>31.5</v>
      </c>
      <c r="O319" s="31">
        <f t="shared" si="38"/>
        <v>5.8333333333333334E-2</v>
      </c>
    </row>
    <row r="320" spans="1:15" x14ac:dyDescent="0.25">
      <c r="A320" s="31">
        <f t="shared" si="39"/>
        <v>216</v>
      </c>
      <c r="B320" s="31">
        <v>36</v>
      </c>
      <c r="C320" s="31">
        <v>40</v>
      </c>
      <c r="D320" s="35">
        <v>0.32453694155685153</v>
      </c>
      <c r="E320" s="36">
        <v>1.6260162601626018E-2</v>
      </c>
      <c r="F320" s="35">
        <v>539.65</v>
      </c>
      <c r="G320" s="31">
        <v>540</v>
      </c>
      <c r="H320" s="31">
        <f t="shared" si="32"/>
        <v>0.99935185185185182</v>
      </c>
      <c r="I320" s="31">
        <f t="shared" si="33"/>
        <v>8.1701208997633459E-5</v>
      </c>
      <c r="J320" s="31">
        <f t="shared" si="34"/>
        <v>0.50003259406659284</v>
      </c>
      <c r="K320" s="31">
        <f t="shared" si="35"/>
        <v>-4.1301738084091592E-2</v>
      </c>
      <c r="L320" s="31">
        <f t="shared" si="36"/>
        <v>0.4835276737317929</v>
      </c>
      <c r="M320" s="31">
        <f t="shared" si="37"/>
        <v>1.6180825134941956E-2</v>
      </c>
      <c r="N320" s="35">
        <v>7.8</v>
      </c>
      <c r="O320" s="31">
        <f t="shared" si="38"/>
        <v>1.4444444444444444E-2</v>
      </c>
    </row>
    <row r="321" spans="1:15" x14ac:dyDescent="0.25">
      <c r="A321" s="31">
        <f t="shared" si="39"/>
        <v>216</v>
      </c>
      <c r="B321" s="31">
        <v>36</v>
      </c>
      <c r="C321" s="31">
        <v>59</v>
      </c>
      <c r="D321" s="35">
        <v>0.32453694155685153</v>
      </c>
      <c r="E321" s="36">
        <v>9.3495934959349589E-2</v>
      </c>
      <c r="F321" s="35">
        <v>539.65</v>
      </c>
      <c r="G321" s="31">
        <v>540</v>
      </c>
      <c r="H321" s="31">
        <f t="shared" si="32"/>
        <v>0.99935185185185182</v>
      </c>
      <c r="I321" s="31">
        <f t="shared" si="33"/>
        <v>4.0281199861036503E-3</v>
      </c>
      <c r="J321" s="31">
        <f t="shared" si="34"/>
        <v>0.50160698302723461</v>
      </c>
      <c r="K321" s="31">
        <f t="shared" si="35"/>
        <v>-9.5205881366344114E-2</v>
      </c>
      <c r="L321" s="31">
        <f t="shared" si="36"/>
        <v>0.46207564927745226</v>
      </c>
      <c r="M321" s="31">
        <f t="shared" si="37"/>
        <v>3.9206218112635027E-2</v>
      </c>
      <c r="N321" s="35">
        <v>24.15</v>
      </c>
      <c r="O321" s="31">
        <f t="shared" si="38"/>
        <v>4.4722222222222219E-2</v>
      </c>
    </row>
    <row r="322" spans="1:15" x14ac:dyDescent="0.25">
      <c r="A322" s="31">
        <f t="shared" si="39"/>
        <v>217</v>
      </c>
      <c r="B322" s="31">
        <v>37</v>
      </c>
      <c r="C322" s="31">
        <v>40</v>
      </c>
      <c r="D322" s="35">
        <v>0.32606615402303157</v>
      </c>
      <c r="E322" s="36">
        <v>1.2195121951219513E-2</v>
      </c>
      <c r="F322" s="35">
        <v>530.70000000000005</v>
      </c>
      <c r="G322" s="31">
        <v>540</v>
      </c>
      <c r="H322" s="31">
        <f t="shared" si="32"/>
        <v>0.98277777777777786</v>
      </c>
      <c r="I322" s="31">
        <f t="shared" si="33"/>
        <v>-5.6640428838399069E-3</v>
      </c>
      <c r="J322" s="31">
        <f t="shared" si="34"/>
        <v>0.49774038589755965</v>
      </c>
      <c r="K322" s="31">
        <f t="shared" si="35"/>
        <v>-4.1672025873959247E-2</v>
      </c>
      <c r="L322" s="31">
        <f t="shared" si="36"/>
        <v>0.48338007735060667</v>
      </c>
      <c r="M322" s="31">
        <f t="shared" si="37"/>
        <v>5.7881130120506219E-3</v>
      </c>
      <c r="N322" s="35">
        <v>2.7</v>
      </c>
      <c r="O322" s="31">
        <f t="shared" si="38"/>
        <v>5.0000000000000001E-3</v>
      </c>
    </row>
    <row r="323" spans="1:15" x14ac:dyDescent="0.25">
      <c r="A323" s="31">
        <f t="shared" si="39"/>
        <v>217</v>
      </c>
      <c r="B323" s="31">
        <v>37</v>
      </c>
      <c r="C323" s="31">
        <v>59</v>
      </c>
      <c r="D323" s="35">
        <v>0.32606615402303157</v>
      </c>
      <c r="E323" s="36">
        <v>8.943089430894309E-2</v>
      </c>
      <c r="F323" s="35">
        <v>530.70000000000005</v>
      </c>
      <c r="G323" s="31">
        <v>540</v>
      </c>
      <c r="H323" s="31">
        <f t="shared" ref="H323:H346" si="40">F323/G323</f>
        <v>0.98277777777777786</v>
      </c>
      <c r="I323" s="31">
        <f t="shared" ref="I323:I346" si="41">(LN(H323)+(D323^2/2)*E323)/D323*(E323^0.5)</f>
        <v>-1.1572667509878521E-2</v>
      </c>
      <c r="J323" s="31">
        <f t="shared" ref="J323:J346" si="42">NORMSDIST(I323)</f>
        <v>0.49538327668387994</v>
      </c>
      <c r="K323" s="31">
        <f t="shared" ref="K323:K346" si="43">I323-(D323*E323^0.5)</f>
        <v>-0.10908274640494783</v>
      </c>
      <c r="L323" s="31">
        <f t="shared" ref="L323:L346" si="44">NORMSDIST(K323)</f>
        <v>0.45656842979721102</v>
      </c>
      <c r="M323" s="31">
        <f t="shared" ref="M323:M346" si="45">(H323*J323)-L323</f>
        <v>3.0283246010446574E-2</v>
      </c>
      <c r="N323" s="35">
        <v>19.75</v>
      </c>
      <c r="O323" s="31">
        <f t="shared" ref="O323:O346" si="46">N323/G323</f>
        <v>3.6574074074074071E-2</v>
      </c>
    </row>
    <row r="324" spans="1:15" x14ac:dyDescent="0.25">
      <c r="A324" s="31">
        <f t="shared" si="39"/>
        <v>218</v>
      </c>
      <c r="B324" s="31">
        <v>38</v>
      </c>
      <c r="C324" s="31">
        <v>40</v>
      </c>
      <c r="D324" s="35">
        <v>0.32741432137212229</v>
      </c>
      <c r="E324" s="36">
        <v>8.130081300813009E-3</v>
      </c>
      <c r="F324" s="35">
        <v>522.29999999999995</v>
      </c>
      <c r="G324" s="31">
        <v>540</v>
      </c>
      <c r="H324" s="31">
        <f t="shared" si="40"/>
        <v>0.96722222222222209</v>
      </c>
      <c r="I324" s="31">
        <f t="shared" si="41"/>
        <v>-9.0579496626154651E-3</v>
      </c>
      <c r="J324" s="31">
        <f t="shared" si="42"/>
        <v>0.49638645031905748</v>
      </c>
      <c r="K324" s="31">
        <f t="shared" si="43"/>
        <v>-3.8579904816264138E-2</v>
      </c>
      <c r="L324" s="31">
        <f t="shared" si="44"/>
        <v>0.48461266199845338</v>
      </c>
      <c r="M324" s="31">
        <f t="shared" si="45"/>
        <v>-4.4966564398539743E-3</v>
      </c>
      <c r="N324" s="35">
        <v>0.95</v>
      </c>
      <c r="O324" s="31">
        <f t="shared" si="46"/>
        <v>1.7592592592592592E-3</v>
      </c>
    </row>
    <row r="325" spans="1:15" x14ac:dyDescent="0.25">
      <c r="A325" s="31">
        <f t="shared" si="39"/>
        <v>218</v>
      </c>
      <c r="B325" s="31">
        <v>38</v>
      </c>
      <c r="C325" s="31">
        <v>59</v>
      </c>
      <c r="D325" s="35">
        <v>0.32741432137212229</v>
      </c>
      <c r="E325" s="36">
        <v>8.5365853658536592E-2</v>
      </c>
      <c r="F325" s="35">
        <v>522.29999999999995</v>
      </c>
      <c r="G325" s="31">
        <v>540</v>
      </c>
      <c r="H325" s="31">
        <f t="shared" si="40"/>
        <v>0.96722222222222209</v>
      </c>
      <c r="I325" s="31">
        <f t="shared" si="41"/>
        <v>-2.5656844652626146E-2</v>
      </c>
      <c r="J325" s="31">
        <f t="shared" si="42"/>
        <v>0.4897655227465228</v>
      </c>
      <c r="K325" s="31">
        <f t="shared" si="43"/>
        <v>-0.12131891278303748</v>
      </c>
      <c r="L325" s="31">
        <f t="shared" si="44"/>
        <v>0.45171922021385497</v>
      </c>
      <c r="M325" s="31">
        <f t="shared" si="45"/>
        <v>2.199287706486508E-2</v>
      </c>
      <c r="N325" s="35">
        <v>16.2</v>
      </c>
      <c r="O325" s="31">
        <f t="shared" si="46"/>
        <v>0.03</v>
      </c>
    </row>
    <row r="326" spans="1:15" x14ac:dyDescent="0.25">
      <c r="A326" s="31">
        <f t="shared" si="39"/>
        <v>219</v>
      </c>
      <c r="B326" s="31">
        <v>39</v>
      </c>
      <c r="C326" s="31">
        <v>40</v>
      </c>
      <c r="D326" s="35">
        <v>0.31552293761461692</v>
      </c>
      <c r="E326" s="36">
        <v>4.0650406504065045E-3</v>
      </c>
      <c r="F326" s="35">
        <v>523.95000000000005</v>
      </c>
      <c r="G326" s="31">
        <v>540</v>
      </c>
      <c r="H326" s="31">
        <f t="shared" si="40"/>
        <v>0.97027777777777791</v>
      </c>
      <c r="I326" s="31">
        <f t="shared" si="41"/>
        <v>-6.0561409043491353E-3</v>
      </c>
      <c r="J326" s="31">
        <f t="shared" si="42"/>
        <v>0.49758396410595696</v>
      </c>
      <c r="K326" s="31">
        <f t="shared" si="43"/>
        <v>-2.6173148650390755E-2</v>
      </c>
      <c r="L326" s="31">
        <f t="shared" si="44"/>
        <v>0.48955961640818579</v>
      </c>
      <c r="M326" s="31">
        <f t="shared" si="45"/>
        <v>-6.7649534576002535E-3</v>
      </c>
      <c r="N326" s="35">
        <v>0.35</v>
      </c>
      <c r="O326" s="31">
        <f t="shared" si="46"/>
        <v>6.4814814814814813E-4</v>
      </c>
    </row>
    <row r="327" spans="1:15" x14ac:dyDescent="0.25">
      <c r="A327" s="31">
        <f t="shared" si="39"/>
        <v>219</v>
      </c>
      <c r="B327" s="31">
        <v>39</v>
      </c>
      <c r="C327" s="31">
        <v>59</v>
      </c>
      <c r="D327" s="35">
        <v>0.31552293761461692</v>
      </c>
      <c r="E327" s="36">
        <v>8.1300813008130079E-2</v>
      </c>
      <c r="F327" s="35">
        <v>523.95000000000005</v>
      </c>
      <c r="G327" s="31">
        <v>540</v>
      </c>
      <c r="H327" s="31">
        <f t="shared" si="40"/>
        <v>0.97027777777777791</v>
      </c>
      <c r="I327" s="31">
        <f t="shared" si="41"/>
        <v>-2.3609588984213767E-2</v>
      </c>
      <c r="J327" s="31">
        <f t="shared" si="42"/>
        <v>0.49058201169046067</v>
      </c>
      <c r="K327" s="31">
        <f t="shared" si="43"/>
        <v>-0.11357558263229155</v>
      </c>
      <c r="L327" s="31">
        <f t="shared" si="44"/>
        <v>0.45478712215773198</v>
      </c>
      <c r="M327" s="31">
        <f t="shared" si="45"/>
        <v>2.1213701963040066E-2</v>
      </c>
      <c r="N327" s="35">
        <v>15.6</v>
      </c>
      <c r="O327" s="31">
        <f t="shared" si="46"/>
        <v>2.8888888888888888E-2</v>
      </c>
    </row>
    <row r="328" spans="1:15" x14ac:dyDescent="0.25">
      <c r="A328" s="31">
        <f t="shared" si="39"/>
        <v>220</v>
      </c>
      <c r="B328" s="31">
        <v>40</v>
      </c>
      <c r="C328" s="31">
        <v>59</v>
      </c>
      <c r="D328" s="35">
        <v>0.31567019066299223</v>
      </c>
      <c r="E328" s="36">
        <v>7.7235772357723581E-2</v>
      </c>
      <c r="F328" s="35">
        <v>533.54999999999995</v>
      </c>
      <c r="G328" s="31">
        <v>540</v>
      </c>
      <c r="H328" s="31">
        <f t="shared" si="40"/>
        <v>0.98805555555555546</v>
      </c>
      <c r="I328" s="31">
        <f t="shared" si="41"/>
        <v>-7.1911848094910278E-3</v>
      </c>
      <c r="J328" s="31">
        <f t="shared" si="42"/>
        <v>0.49713115705948041</v>
      </c>
      <c r="K328" s="31">
        <f t="shared" si="43"/>
        <v>-9.4920112193583484E-2</v>
      </c>
      <c r="L328" s="31">
        <f t="shared" si="44"/>
        <v>0.46218914071267075</v>
      </c>
      <c r="M328" s="31">
        <f t="shared" si="45"/>
        <v>2.9004060859710246E-2</v>
      </c>
      <c r="N328" s="35">
        <v>18.649999999999999</v>
      </c>
      <c r="O328" s="31">
        <f t="shared" si="46"/>
        <v>3.4537037037037033E-2</v>
      </c>
    </row>
    <row r="329" spans="1:15" x14ac:dyDescent="0.25">
      <c r="A329" s="31">
        <f t="shared" si="39"/>
        <v>221</v>
      </c>
      <c r="B329" s="31">
        <v>41</v>
      </c>
      <c r="C329" s="31">
        <v>59</v>
      </c>
      <c r="D329" s="35">
        <v>0.31224333249900649</v>
      </c>
      <c r="E329" s="36">
        <v>7.3170731707317069E-2</v>
      </c>
      <c r="F329" s="35">
        <v>529.5</v>
      </c>
      <c r="G329" s="31">
        <v>540</v>
      </c>
      <c r="H329" s="31">
        <f t="shared" si="40"/>
        <v>0.98055555555555551</v>
      </c>
      <c r="I329" s="31">
        <f t="shared" si="41"/>
        <v>-1.392085036753081E-2</v>
      </c>
      <c r="J329" s="31">
        <f t="shared" si="42"/>
        <v>0.49444656357663958</v>
      </c>
      <c r="K329" s="31">
        <f t="shared" si="43"/>
        <v>-9.8382949830047042E-2</v>
      </c>
      <c r="L329" s="31">
        <f t="shared" si="44"/>
        <v>0.46081410652894689</v>
      </c>
      <c r="M329" s="31">
        <f t="shared" si="45"/>
        <v>2.4018218311480211E-2</v>
      </c>
      <c r="N329" s="35">
        <v>16.95</v>
      </c>
      <c r="O329" s="31">
        <f t="shared" si="46"/>
        <v>3.138888888888889E-2</v>
      </c>
    </row>
    <row r="330" spans="1:15" x14ac:dyDescent="0.25">
      <c r="A330" s="31">
        <f t="shared" si="39"/>
        <v>222</v>
      </c>
      <c r="B330" s="31">
        <v>42</v>
      </c>
      <c r="C330" s="31">
        <v>59</v>
      </c>
      <c r="D330" s="35">
        <v>0.31153691483249801</v>
      </c>
      <c r="E330" s="36">
        <v>6.910569105691057E-2</v>
      </c>
      <c r="F330" s="35">
        <v>538.1</v>
      </c>
      <c r="G330" s="31">
        <v>540</v>
      </c>
      <c r="H330" s="31">
        <f t="shared" si="40"/>
        <v>0.99648148148148152</v>
      </c>
      <c r="I330" s="31">
        <f t="shared" si="41"/>
        <v>-1.444510744456953E-4</v>
      </c>
      <c r="J330" s="31">
        <f t="shared" si="42"/>
        <v>0.49994237235915462</v>
      </c>
      <c r="K330" s="31">
        <f t="shared" si="43"/>
        <v>-8.2041154755416984E-2</v>
      </c>
      <c r="L330" s="31">
        <f t="shared" si="44"/>
        <v>0.46730699349011001</v>
      </c>
      <c r="M330" s="31">
        <f t="shared" si="45"/>
        <v>3.0876322373706855E-2</v>
      </c>
      <c r="N330" s="35">
        <v>19.95</v>
      </c>
      <c r="O330" s="31">
        <f t="shared" si="46"/>
        <v>3.6944444444444446E-2</v>
      </c>
    </row>
    <row r="331" spans="1:15" x14ac:dyDescent="0.25">
      <c r="A331" s="31">
        <f t="shared" si="39"/>
        <v>223</v>
      </c>
      <c r="B331" s="31">
        <v>43</v>
      </c>
      <c r="C331" s="31">
        <v>59</v>
      </c>
      <c r="D331" s="35">
        <v>0.31265808785319432</v>
      </c>
      <c r="E331" s="36">
        <v>6.5040650406504072E-2</v>
      </c>
      <c r="F331" s="35">
        <v>538.20000000000005</v>
      </c>
      <c r="G331" s="31">
        <v>540</v>
      </c>
      <c r="H331" s="31">
        <f t="shared" si="40"/>
        <v>0.9966666666666667</v>
      </c>
      <c r="I331" s="31">
        <f t="shared" si="41"/>
        <v>-1.3040713792725284E-4</v>
      </c>
      <c r="J331" s="31">
        <f t="shared" si="42"/>
        <v>0.49994797507916211</v>
      </c>
      <c r="K331" s="31">
        <f t="shared" si="43"/>
        <v>-7.9867813524370501E-2</v>
      </c>
      <c r="L331" s="31">
        <f t="shared" si="44"/>
        <v>0.46817119455626588</v>
      </c>
      <c r="M331" s="31">
        <f t="shared" si="45"/>
        <v>3.0110287272632374E-2</v>
      </c>
      <c r="N331" s="35">
        <v>19</v>
      </c>
      <c r="O331" s="31">
        <f t="shared" si="46"/>
        <v>3.5185185185185187E-2</v>
      </c>
    </row>
    <row r="332" spans="1:15" x14ac:dyDescent="0.25">
      <c r="A332" s="31">
        <f t="shared" si="39"/>
        <v>224</v>
      </c>
      <c r="B332" s="31">
        <v>44</v>
      </c>
      <c r="C332" s="31">
        <v>59</v>
      </c>
      <c r="D332" s="35">
        <v>0.31273004349704864</v>
      </c>
      <c r="E332" s="36">
        <v>6.097560975609756E-2</v>
      </c>
      <c r="F332" s="35">
        <v>517.70000000000005</v>
      </c>
      <c r="G332" s="31">
        <v>540</v>
      </c>
      <c r="H332" s="31">
        <f t="shared" si="40"/>
        <v>0.95870370370370384</v>
      </c>
      <c r="I332" s="31">
        <f t="shared" si="41"/>
        <v>-3.0945707896398642E-2</v>
      </c>
      <c r="J332" s="31">
        <f t="shared" si="42"/>
        <v>0.48765641886594324</v>
      </c>
      <c r="K332" s="31">
        <f t="shared" si="43"/>
        <v>-0.10816888782728576</v>
      </c>
      <c r="L332" s="31">
        <f t="shared" si="44"/>
        <v>0.4569308620176758</v>
      </c>
      <c r="M332" s="31">
        <f t="shared" si="45"/>
        <v>1.058715288398876E-2</v>
      </c>
      <c r="N332" s="35">
        <v>11.15</v>
      </c>
      <c r="O332" s="31">
        <f t="shared" si="46"/>
        <v>2.0648148148148148E-2</v>
      </c>
    </row>
    <row r="333" spans="1:15" x14ac:dyDescent="0.25">
      <c r="A333" s="31">
        <f t="shared" si="39"/>
        <v>225</v>
      </c>
      <c r="B333" s="31">
        <v>45</v>
      </c>
      <c r="C333" s="31">
        <v>59</v>
      </c>
      <c r="D333" s="35">
        <v>0.31358324349405425</v>
      </c>
      <c r="E333" s="36">
        <v>5.6910569105691054E-2</v>
      </c>
      <c r="F333" s="35">
        <v>510.2</v>
      </c>
      <c r="G333" s="31">
        <v>540</v>
      </c>
      <c r="H333" s="31">
        <f t="shared" si="40"/>
        <v>0.94481481481481477</v>
      </c>
      <c r="I333" s="31">
        <f t="shared" si="41"/>
        <v>-4.1056463943428385E-2</v>
      </c>
      <c r="J333" s="31">
        <f t="shared" si="42"/>
        <v>0.48362544102849703</v>
      </c>
      <c r="K333" s="31">
        <f t="shared" si="43"/>
        <v>-0.11586468238469169</v>
      </c>
      <c r="L333" s="31">
        <f t="shared" si="44"/>
        <v>0.45387989325206984</v>
      </c>
      <c r="M333" s="31">
        <f t="shared" si="45"/>
        <v>3.0565882530027011E-3</v>
      </c>
      <c r="N333" s="35">
        <v>8.9499999999999993</v>
      </c>
      <c r="O333" s="31">
        <f t="shared" si="46"/>
        <v>1.6574074074074074E-2</v>
      </c>
    </row>
    <row r="334" spans="1:15" x14ac:dyDescent="0.25">
      <c r="A334" s="31">
        <f t="shared" si="39"/>
        <v>226</v>
      </c>
      <c r="B334" s="31">
        <v>46</v>
      </c>
      <c r="C334" s="31">
        <v>59</v>
      </c>
      <c r="D334" s="35">
        <v>0.31144438403601638</v>
      </c>
      <c r="E334" s="36">
        <v>5.2845528455284556E-2</v>
      </c>
      <c r="F334" s="35">
        <v>509.3</v>
      </c>
      <c r="G334" s="31">
        <v>540</v>
      </c>
      <c r="H334" s="31">
        <f t="shared" si="40"/>
        <v>0.94314814814814818</v>
      </c>
      <c r="I334" s="31">
        <f t="shared" si="41"/>
        <v>-4.1311490276122555E-2</v>
      </c>
      <c r="J334" s="31">
        <f t="shared" si="42"/>
        <v>0.48352378648775879</v>
      </c>
      <c r="K334" s="31">
        <f t="shared" si="43"/>
        <v>-0.11290680898233502</v>
      </c>
      <c r="L334" s="31">
        <f t="shared" si="44"/>
        <v>0.45505221903298898</v>
      </c>
      <c r="M334" s="31">
        <f t="shared" si="45"/>
        <v>9.8234477852132684E-4</v>
      </c>
      <c r="N334" s="35">
        <v>7.9</v>
      </c>
      <c r="O334" s="31">
        <f t="shared" si="46"/>
        <v>1.462962962962963E-2</v>
      </c>
    </row>
    <row r="335" spans="1:15" x14ac:dyDescent="0.25">
      <c r="A335" s="31">
        <f t="shared" si="39"/>
        <v>227</v>
      </c>
      <c r="B335" s="31">
        <v>47</v>
      </c>
      <c r="C335" s="31">
        <v>59</v>
      </c>
      <c r="D335" s="35">
        <v>0.31575163031722869</v>
      </c>
      <c r="E335" s="36">
        <v>4.878048780487805E-2</v>
      </c>
      <c r="F335" s="35">
        <v>502.85</v>
      </c>
      <c r="G335" s="31">
        <v>540</v>
      </c>
      <c r="H335" s="31">
        <f t="shared" si="40"/>
        <v>0.93120370370370376</v>
      </c>
      <c r="I335" s="31">
        <f t="shared" si="41"/>
        <v>-4.8156318194418936E-2</v>
      </c>
      <c r="J335" s="31">
        <f t="shared" si="42"/>
        <v>0.48079583140081877</v>
      </c>
      <c r="K335" s="31">
        <f t="shared" si="43"/>
        <v>-0.11789418698752363</v>
      </c>
      <c r="L335" s="31">
        <f t="shared" si="44"/>
        <v>0.45307574961955249</v>
      </c>
      <c r="M335" s="31">
        <f t="shared" si="45"/>
        <v>-5.3568906938085137E-3</v>
      </c>
      <c r="N335" s="35">
        <v>6.1</v>
      </c>
      <c r="O335" s="31">
        <f t="shared" si="46"/>
        <v>1.1296296296296296E-2</v>
      </c>
    </row>
    <row r="336" spans="1:15" x14ac:dyDescent="0.25">
      <c r="A336" s="31">
        <f t="shared" si="39"/>
        <v>228</v>
      </c>
      <c r="B336" s="31">
        <v>48</v>
      </c>
      <c r="C336" s="31">
        <v>59</v>
      </c>
      <c r="D336" s="35">
        <v>0.315947771988417</v>
      </c>
      <c r="E336" s="36">
        <v>4.4715447154471545E-2</v>
      </c>
      <c r="F336" s="35">
        <v>500.75</v>
      </c>
      <c r="G336" s="31">
        <v>540</v>
      </c>
      <c r="H336" s="31">
        <f t="shared" si="40"/>
        <v>0.92731481481481481</v>
      </c>
      <c r="I336" s="31">
        <f t="shared" si="41"/>
        <v>-4.9012245731959711E-2</v>
      </c>
      <c r="J336" s="31">
        <f t="shared" si="42"/>
        <v>0.48045476849313923</v>
      </c>
      <c r="K336" s="31">
        <f t="shared" si="43"/>
        <v>-0.11582264792301418</v>
      </c>
      <c r="L336" s="31">
        <f t="shared" si="44"/>
        <v>0.45389655043261312</v>
      </c>
      <c r="M336" s="31">
        <f t="shared" si="45"/>
        <v>-8.3637257605029824E-3</v>
      </c>
      <c r="N336" s="35">
        <v>4.45</v>
      </c>
      <c r="O336" s="31">
        <f t="shared" si="46"/>
        <v>8.2407407407407412E-3</v>
      </c>
    </row>
    <row r="337" spans="1:15" x14ac:dyDescent="0.25">
      <c r="A337" s="31">
        <f t="shared" si="39"/>
        <v>229</v>
      </c>
      <c r="B337" s="31">
        <v>49</v>
      </c>
      <c r="C337" s="31">
        <v>59</v>
      </c>
      <c r="D337" s="35">
        <v>0.3153099676485196</v>
      </c>
      <c r="E337" s="36">
        <v>4.065040650406504E-2</v>
      </c>
      <c r="F337" s="35">
        <v>520.25</v>
      </c>
      <c r="G337" s="31">
        <v>540</v>
      </c>
      <c r="H337" s="31">
        <f t="shared" si="40"/>
        <v>0.96342592592592591</v>
      </c>
      <c r="I337" s="31">
        <f t="shared" si="41"/>
        <v>-2.2532922361998026E-2</v>
      </c>
      <c r="J337" s="31">
        <f t="shared" si="42"/>
        <v>0.49101142520729207</v>
      </c>
      <c r="K337" s="31">
        <f t="shared" si="43"/>
        <v>-8.6105547657256365E-2</v>
      </c>
      <c r="L337" s="31">
        <f t="shared" si="44"/>
        <v>0.46569125680672757</v>
      </c>
      <c r="M337" s="31">
        <f t="shared" si="45"/>
        <v>7.3618801638163367E-3</v>
      </c>
      <c r="N337" s="35">
        <v>7.65</v>
      </c>
      <c r="O337" s="31">
        <f t="shared" si="46"/>
        <v>1.4166666666666668E-2</v>
      </c>
    </row>
    <row r="338" spans="1:15" x14ac:dyDescent="0.25">
      <c r="A338" s="31">
        <f t="shared" ref="A338:A346" si="47">$A$272+B338</f>
        <v>230</v>
      </c>
      <c r="B338" s="31">
        <v>50</v>
      </c>
      <c r="C338" s="31">
        <v>59</v>
      </c>
      <c r="D338" s="35">
        <v>0.31089138150351142</v>
      </c>
      <c r="E338" s="36">
        <v>3.6585365853658534E-2</v>
      </c>
      <c r="F338" s="35">
        <v>512.25</v>
      </c>
      <c r="G338" s="31">
        <v>540</v>
      </c>
      <c r="H338" s="31">
        <f t="shared" si="40"/>
        <v>0.94861111111111107</v>
      </c>
      <c r="I338" s="31">
        <f t="shared" si="41"/>
        <v>-3.1370075478598436E-2</v>
      </c>
      <c r="J338" s="31">
        <f t="shared" si="42"/>
        <v>0.48748720285483416</v>
      </c>
      <c r="K338" s="31">
        <f t="shared" si="43"/>
        <v>-9.0835207020217176E-2</v>
      </c>
      <c r="L338" s="31">
        <f t="shared" si="44"/>
        <v>0.46381176726087414</v>
      </c>
      <c r="M338" s="31">
        <f t="shared" si="45"/>
        <v>-1.3759901083023052E-3</v>
      </c>
      <c r="N338" s="35">
        <v>4.55</v>
      </c>
      <c r="O338" s="31">
        <f t="shared" si="46"/>
        <v>8.4259259259259253E-3</v>
      </c>
    </row>
    <row r="339" spans="1:15" x14ac:dyDescent="0.25">
      <c r="A339" s="31">
        <f t="shared" si="47"/>
        <v>231</v>
      </c>
      <c r="B339" s="31">
        <v>51</v>
      </c>
      <c r="C339" s="31">
        <v>59</v>
      </c>
      <c r="D339" s="35">
        <v>0.31091048228066437</v>
      </c>
      <c r="E339" s="36">
        <v>3.2520325203252036E-2</v>
      </c>
      <c r="F339" s="35">
        <v>513.54999999999995</v>
      </c>
      <c r="G339" s="31">
        <v>540</v>
      </c>
      <c r="H339" s="31">
        <f t="shared" si="40"/>
        <v>0.95101851851851849</v>
      </c>
      <c r="I339" s="31">
        <f t="shared" si="41"/>
        <v>-2.8217885944004987E-2</v>
      </c>
      <c r="J339" s="31">
        <f t="shared" si="42"/>
        <v>0.48874418599181496</v>
      </c>
      <c r="K339" s="31">
        <f t="shared" si="43"/>
        <v>-8.4285594138461359E-2</v>
      </c>
      <c r="L339" s="31">
        <f t="shared" si="44"/>
        <v>0.46641468292790011</v>
      </c>
      <c r="M339" s="31">
        <f t="shared" si="45"/>
        <v>-1.6099112314250097E-3</v>
      </c>
      <c r="N339" s="35">
        <v>4.05</v>
      </c>
      <c r="O339" s="31">
        <f t="shared" si="46"/>
        <v>7.4999999999999997E-3</v>
      </c>
    </row>
    <row r="340" spans="1:15" x14ac:dyDescent="0.25">
      <c r="A340" s="31">
        <f t="shared" si="47"/>
        <v>232</v>
      </c>
      <c r="B340" s="31">
        <v>52</v>
      </c>
      <c r="C340" s="31">
        <v>59</v>
      </c>
      <c r="D340" s="35">
        <v>0.3147322922753919</v>
      </c>
      <c r="E340" s="36">
        <v>2.8455284552845527E-2</v>
      </c>
      <c r="F340" s="35">
        <v>524</v>
      </c>
      <c r="G340" s="31">
        <v>540</v>
      </c>
      <c r="H340" s="31">
        <f t="shared" si="40"/>
        <v>0.97037037037037033</v>
      </c>
      <c r="I340" s="31">
        <f t="shared" si="41"/>
        <v>-1.5365238809290046E-2</v>
      </c>
      <c r="J340" s="31">
        <f t="shared" si="42"/>
        <v>0.49387039778166536</v>
      </c>
      <c r="K340" s="31">
        <f t="shared" si="43"/>
        <v>-6.8456466883240627E-2</v>
      </c>
      <c r="L340" s="31">
        <f t="shared" si="44"/>
        <v>0.47271113656761149</v>
      </c>
      <c r="M340" s="31">
        <f t="shared" si="45"/>
        <v>6.5260642427452664E-3</v>
      </c>
      <c r="N340" s="35">
        <v>5.15</v>
      </c>
      <c r="O340" s="31">
        <f t="shared" si="46"/>
        <v>9.5370370370370383E-3</v>
      </c>
    </row>
    <row r="341" spans="1:15" x14ac:dyDescent="0.25">
      <c r="A341" s="31">
        <f t="shared" si="47"/>
        <v>233</v>
      </c>
      <c r="B341" s="31">
        <v>53</v>
      </c>
      <c r="C341" s="31">
        <v>59</v>
      </c>
      <c r="D341" s="35">
        <v>0.31479410222825394</v>
      </c>
      <c r="E341" s="36">
        <v>2.4390243902439025E-2</v>
      </c>
      <c r="F341" s="35">
        <v>527</v>
      </c>
      <c r="G341" s="31">
        <v>540</v>
      </c>
      <c r="H341" s="31">
        <f t="shared" si="40"/>
        <v>0.97592592592592597</v>
      </c>
      <c r="I341" s="31">
        <f t="shared" si="41"/>
        <v>-1.1490055566190706E-2</v>
      </c>
      <c r="J341" s="31">
        <f t="shared" si="42"/>
        <v>0.49541623188993617</v>
      </c>
      <c r="K341" s="31">
        <f t="shared" si="43"/>
        <v>-6.0652634731523554E-2</v>
      </c>
      <c r="L341" s="31">
        <f t="shared" si="44"/>
        <v>0.47581792709763715</v>
      </c>
      <c r="M341" s="31">
        <f t="shared" si="45"/>
        <v>7.6716177282820652E-3</v>
      </c>
      <c r="N341" s="35">
        <v>5.55</v>
      </c>
      <c r="O341" s="31">
        <f t="shared" si="46"/>
        <v>1.0277777777777778E-2</v>
      </c>
    </row>
    <row r="342" spans="1:15" x14ac:dyDescent="0.25">
      <c r="A342" s="31">
        <f t="shared" si="47"/>
        <v>234</v>
      </c>
      <c r="B342" s="31">
        <v>54</v>
      </c>
      <c r="C342" s="31">
        <v>59</v>
      </c>
      <c r="D342" s="35">
        <v>0.31347753208626017</v>
      </c>
      <c r="E342" s="36">
        <v>2.032520325203252E-2</v>
      </c>
      <c r="F342" s="35">
        <v>527.4</v>
      </c>
      <c r="G342" s="31">
        <v>540</v>
      </c>
      <c r="H342" s="31">
        <f t="shared" si="40"/>
        <v>0.97666666666666657</v>
      </c>
      <c r="I342" s="31">
        <f t="shared" si="41"/>
        <v>-1.028335303184694E-2</v>
      </c>
      <c r="J342" s="31">
        <f t="shared" si="42"/>
        <v>0.49589760799427635</v>
      </c>
      <c r="K342" s="31">
        <f t="shared" si="43"/>
        <v>-5.4974743574955715E-2</v>
      </c>
      <c r="L342" s="31">
        <f t="shared" si="44"/>
        <v>0.47807929253175241</v>
      </c>
      <c r="M342" s="31">
        <f t="shared" si="45"/>
        <v>6.2473712759907873E-3</v>
      </c>
      <c r="N342" s="35">
        <v>4.9000000000000004</v>
      </c>
      <c r="O342" s="31">
        <f t="shared" si="46"/>
        <v>9.0740740740740747E-3</v>
      </c>
    </row>
    <row r="343" spans="1:15" x14ac:dyDescent="0.25">
      <c r="A343" s="31">
        <f t="shared" si="47"/>
        <v>235</v>
      </c>
      <c r="B343" s="31">
        <v>55</v>
      </c>
      <c r="C343" s="31">
        <v>59</v>
      </c>
      <c r="D343" s="35">
        <v>0.31479980726020107</v>
      </c>
      <c r="E343" s="36">
        <v>1.6260162601626018E-2</v>
      </c>
      <c r="F343" s="35">
        <v>523.35</v>
      </c>
      <c r="G343" s="31">
        <v>540</v>
      </c>
      <c r="H343" s="31">
        <f t="shared" si="40"/>
        <v>0.96916666666666673</v>
      </c>
      <c r="I343" s="31">
        <f t="shared" si="41"/>
        <v>-1.2359841670474275E-2</v>
      </c>
      <c r="J343" s="31">
        <f t="shared" si="42"/>
        <v>0.49506926212015917</v>
      </c>
      <c r="K343" s="31">
        <f t="shared" si="43"/>
        <v>-5.250164694766056E-2</v>
      </c>
      <c r="L343" s="31">
        <f t="shared" si="44"/>
        <v>0.47906449153600289</v>
      </c>
      <c r="M343" s="31">
        <f t="shared" si="45"/>
        <v>7.401350021180586E-4</v>
      </c>
      <c r="N343" s="35">
        <v>3.15</v>
      </c>
      <c r="O343" s="31">
        <f t="shared" si="46"/>
        <v>5.8333333333333336E-3</v>
      </c>
    </row>
    <row r="344" spans="1:15" x14ac:dyDescent="0.25">
      <c r="A344" s="31">
        <f t="shared" si="47"/>
        <v>236</v>
      </c>
      <c r="B344" s="31">
        <v>56</v>
      </c>
      <c r="C344" s="31">
        <v>59</v>
      </c>
      <c r="D344" s="35">
        <v>0.31482635285858107</v>
      </c>
      <c r="E344" s="36">
        <v>1.2195121951219513E-2</v>
      </c>
      <c r="F344" s="35">
        <v>520.20000000000005</v>
      </c>
      <c r="G344" s="31">
        <v>540</v>
      </c>
      <c r="H344" s="31">
        <f t="shared" si="40"/>
        <v>0.96333333333333337</v>
      </c>
      <c r="I344" s="31">
        <f t="shared" si="41"/>
        <v>-1.289128334673543E-2</v>
      </c>
      <c r="J344" s="31">
        <f t="shared" si="42"/>
        <v>0.49485726446582401</v>
      </c>
      <c r="K344" s="31">
        <f t="shared" si="43"/>
        <v>-4.7658037941486667E-2</v>
      </c>
      <c r="L344" s="31">
        <f t="shared" si="44"/>
        <v>0.48099438847442155</v>
      </c>
      <c r="M344" s="31">
        <f t="shared" si="45"/>
        <v>-4.281890372344388E-3</v>
      </c>
      <c r="N344" s="35">
        <v>2.25</v>
      </c>
      <c r="O344" s="31">
        <f t="shared" si="46"/>
        <v>4.1666666666666666E-3</v>
      </c>
    </row>
    <row r="345" spans="1:15" x14ac:dyDescent="0.25">
      <c r="A345" s="31">
        <f t="shared" si="47"/>
        <v>237</v>
      </c>
      <c r="B345" s="31">
        <v>57</v>
      </c>
      <c r="C345" s="31">
        <v>59</v>
      </c>
      <c r="D345" s="35">
        <v>0.31431320165104937</v>
      </c>
      <c r="E345" s="36">
        <v>8.130081300813009E-3</v>
      </c>
      <c r="F345" s="35">
        <v>513.70000000000005</v>
      </c>
      <c r="G345" s="31">
        <v>540</v>
      </c>
      <c r="H345" s="31">
        <f t="shared" si="40"/>
        <v>0.95129629629629642</v>
      </c>
      <c r="I345" s="31">
        <f t="shared" si="41"/>
        <v>-1.4208117397493237E-2</v>
      </c>
      <c r="J345" s="31">
        <f t="shared" si="42"/>
        <v>0.49433197194724499</v>
      </c>
      <c r="K345" s="31">
        <f t="shared" si="43"/>
        <v>-4.2548784367878505E-2</v>
      </c>
      <c r="L345" s="31">
        <f t="shared" si="44"/>
        <v>0.48303061131791891</v>
      </c>
      <c r="M345" s="31">
        <f t="shared" si="45"/>
        <v>-1.2774437263660066E-2</v>
      </c>
      <c r="N345" s="35">
        <v>0.55000000000000004</v>
      </c>
      <c r="O345" s="31">
        <f t="shared" si="46"/>
        <v>1.0185185185185186E-3</v>
      </c>
    </row>
    <row r="346" spans="1:15" x14ac:dyDescent="0.25">
      <c r="A346" s="31">
        <f t="shared" si="47"/>
        <v>238</v>
      </c>
      <c r="B346" s="31">
        <v>58</v>
      </c>
      <c r="C346" s="31">
        <v>59</v>
      </c>
      <c r="D346" s="35">
        <v>0.31437181678556309</v>
      </c>
      <c r="E346" s="36">
        <v>4.0650406504065045E-3</v>
      </c>
      <c r="F346" s="35">
        <v>513.45000000000005</v>
      </c>
      <c r="G346" s="31">
        <v>540</v>
      </c>
      <c r="H346" s="31">
        <f t="shared" si="40"/>
        <v>0.95083333333333342</v>
      </c>
      <c r="I346" s="31">
        <f t="shared" si="41"/>
        <v>-1.0184216127865801E-2</v>
      </c>
      <c r="J346" s="31">
        <f t="shared" si="42"/>
        <v>0.49593715582582304</v>
      </c>
      <c r="K346" s="31">
        <f t="shared" si="43"/>
        <v>-3.0227831090454734E-2</v>
      </c>
      <c r="L346" s="31">
        <f t="shared" si="44"/>
        <v>0.48794267633433225</v>
      </c>
      <c r="M346" s="31">
        <f t="shared" si="45"/>
        <v>-1.6389097336612146E-2</v>
      </c>
      <c r="N346" s="35">
        <v>0.3</v>
      </c>
      <c r="O346" s="31">
        <f t="shared" si="46"/>
        <v>5.5555555555555556E-4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Tata Motors</vt:lpstr>
      <vt:lpstr>SBI</vt:lpstr>
      <vt:lpstr>Reliance</vt:lpstr>
      <vt:lpstr>Tata Steel</vt:lpstr>
      <vt:lpstr>Final Conclusion</vt:lpstr>
      <vt:lpstr>Modified BS_Tata Motors</vt:lpstr>
      <vt:lpstr>Modified BS_SBI</vt:lpstr>
      <vt:lpstr>Modified BS_Reliance</vt:lpstr>
      <vt:lpstr>Modified BS_Tata Steel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2019-02-17T17:13:11Z</dcterms:created>
  <dcterms:modified xsi:type="dcterms:W3CDTF">2019-03-28T03:39:56Z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dde5b710-7ed1-449a-b4c7-08444ad9cc2a</vt:lpwstr>
  </property>
</Properties>
</file>