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\Desktop\데이터\'21\4M\4W\"/>
    </mc:Choice>
  </mc:AlternateContent>
  <bookViews>
    <workbookView xWindow="0" yWindow="0" windowWidth="2160" windowHeight="0" activeTab="5"/>
  </bookViews>
  <sheets>
    <sheet name="TOAD(STR)" sheetId="10" r:id="rId1"/>
    <sheet name="TOAD(INT)" sheetId="14" r:id="rId2"/>
    <sheet name="TOAD(DEX)" sheetId="15" r:id="rId3"/>
    <sheet name="TOAD(LUK)" sheetId="16" r:id="rId4"/>
    <sheet name="TOAD(RE)" sheetId="17" r:id="rId5"/>
    <sheet name="RUTA(AO)" sheetId="18" r:id="rId6"/>
    <sheet name="RUTA(W)" sheetId="19" r:id="rId7"/>
    <sheet name="RUTA(M)" sheetId="24" r:id="rId8"/>
    <sheet name="RUTA(A)" sheetId="21" r:id="rId9"/>
    <sheet name="RUTA(T)" sheetId="22" r:id="rId10"/>
  </sheets>
  <definedNames>
    <definedName name="_xlnm._FilterDatabase" localSheetId="5" hidden="1">'RUTA(AO)'!$C$8:$H$18</definedName>
    <definedName name="_xlnm._FilterDatabase" localSheetId="2" hidden="1">'TOAD(DEX)'!$C$13:$J$63</definedName>
    <definedName name="_xlnm._FilterDatabase" localSheetId="1" hidden="1">'TOAD(INT)'!$C$13:$J$63</definedName>
    <definedName name="_xlnm._FilterDatabase" localSheetId="3" hidden="1">'TOAD(LUK)'!$C$13:$J$63</definedName>
    <definedName name="_xlnm._FilterDatabase" localSheetId="4" hidden="1">'TOAD(RE)'!$C$13:$H$13</definedName>
    <definedName name="_xlnm._FilterDatabase" localSheetId="0" hidden="1">'TOAD(STR)'!$C$13:$J$63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4" i="22" l="1"/>
  <c r="L94" i="22"/>
  <c r="M93" i="22"/>
  <c r="L93" i="22"/>
  <c r="M92" i="22"/>
  <c r="L92" i="22"/>
  <c r="M91" i="22"/>
  <c r="L91" i="22"/>
  <c r="M90" i="22"/>
  <c r="L90" i="22"/>
  <c r="M89" i="22"/>
  <c r="L89" i="22"/>
  <c r="M88" i="22"/>
  <c r="L88" i="22"/>
  <c r="M87" i="22"/>
  <c r="L87" i="22"/>
  <c r="M86" i="22"/>
  <c r="L86" i="22"/>
  <c r="M85" i="22"/>
  <c r="L85" i="22"/>
  <c r="M84" i="22"/>
  <c r="L84" i="22"/>
  <c r="M83" i="22"/>
  <c r="L83" i="22"/>
  <c r="M82" i="22"/>
  <c r="L82" i="22"/>
  <c r="M81" i="22"/>
  <c r="L81" i="22"/>
  <c r="M80" i="22"/>
  <c r="L80" i="22"/>
  <c r="M79" i="22"/>
  <c r="L79" i="22"/>
  <c r="M78" i="22"/>
  <c r="L78" i="22"/>
  <c r="M77" i="22"/>
  <c r="L77" i="22"/>
  <c r="M76" i="22"/>
  <c r="L76" i="22"/>
  <c r="M75" i="22"/>
  <c r="L75" i="22"/>
  <c r="M74" i="22"/>
  <c r="L74" i="22"/>
  <c r="M73" i="22"/>
  <c r="L73" i="22"/>
  <c r="M72" i="22"/>
  <c r="L72" i="22"/>
  <c r="M71" i="22"/>
  <c r="L71" i="22"/>
  <c r="M70" i="22"/>
  <c r="L70" i="22"/>
  <c r="M69" i="22"/>
  <c r="L69" i="22"/>
  <c r="M68" i="22"/>
  <c r="L68" i="22"/>
  <c r="M67" i="22"/>
  <c r="L67" i="22"/>
  <c r="M66" i="22"/>
  <c r="L66" i="22"/>
  <c r="M65" i="22"/>
  <c r="L65" i="22"/>
  <c r="M64" i="22"/>
  <c r="L64" i="22"/>
  <c r="M63" i="22"/>
  <c r="L63" i="22"/>
  <c r="M62" i="22"/>
  <c r="L62" i="22"/>
  <c r="M61" i="22"/>
  <c r="L61" i="22"/>
  <c r="M60" i="22"/>
  <c r="L60" i="22"/>
  <c r="M59" i="22"/>
  <c r="L59" i="22"/>
  <c r="M58" i="22"/>
  <c r="L58" i="22"/>
  <c r="M57" i="22"/>
  <c r="L57" i="22"/>
  <c r="M56" i="22"/>
  <c r="L56" i="22"/>
  <c r="M55" i="22"/>
  <c r="L55" i="22"/>
  <c r="M54" i="22"/>
  <c r="L54" i="22"/>
  <c r="M53" i="22"/>
  <c r="L53" i="22"/>
  <c r="M52" i="22"/>
  <c r="L52" i="22"/>
  <c r="M51" i="22"/>
  <c r="L51" i="22"/>
  <c r="M50" i="22"/>
  <c r="L50" i="22"/>
  <c r="M49" i="22"/>
  <c r="L49" i="22"/>
  <c r="M48" i="22"/>
  <c r="L48" i="22"/>
  <c r="M47" i="22"/>
  <c r="L47" i="22"/>
  <c r="M46" i="22"/>
  <c r="L46" i="22"/>
  <c r="M45" i="22"/>
  <c r="L45" i="22"/>
  <c r="M44" i="22"/>
  <c r="L44" i="22"/>
  <c r="M43" i="22"/>
  <c r="L43" i="22"/>
  <c r="M42" i="22"/>
  <c r="L42" i="22"/>
  <c r="M41" i="22"/>
  <c r="L41" i="22"/>
  <c r="M40" i="22"/>
  <c r="L40" i="22"/>
  <c r="M39" i="22"/>
  <c r="L39" i="22"/>
  <c r="M38" i="22"/>
  <c r="L38" i="22"/>
  <c r="M37" i="22"/>
  <c r="L37" i="22"/>
  <c r="M36" i="22"/>
  <c r="L36" i="22"/>
  <c r="M35" i="22"/>
  <c r="L35" i="22"/>
  <c r="M34" i="22"/>
  <c r="L34" i="22"/>
  <c r="M33" i="22"/>
  <c r="L33" i="22"/>
  <c r="M32" i="22"/>
  <c r="L32" i="22"/>
  <c r="M31" i="22"/>
  <c r="L31" i="22"/>
  <c r="M30" i="22"/>
  <c r="L30" i="22"/>
  <c r="M29" i="22"/>
  <c r="L29" i="22"/>
  <c r="M28" i="22"/>
  <c r="L28" i="22"/>
  <c r="M27" i="22"/>
  <c r="L27" i="22"/>
  <c r="M26" i="22"/>
  <c r="L26" i="22"/>
  <c r="M25" i="22"/>
  <c r="L25" i="22"/>
  <c r="M24" i="22"/>
  <c r="L24" i="22"/>
  <c r="M23" i="22"/>
  <c r="L23" i="22"/>
  <c r="M22" i="22"/>
  <c r="L22" i="22"/>
  <c r="M21" i="22"/>
  <c r="L21" i="22"/>
  <c r="M20" i="22"/>
  <c r="L20" i="22"/>
  <c r="M19" i="22"/>
  <c r="L19" i="22"/>
  <c r="M18" i="22"/>
  <c r="L18" i="22"/>
  <c r="M17" i="22"/>
  <c r="L17" i="22"/>
  <c r="M16" i="22"/>
  <c r="L16" i="22"/>
  <c r="M15" i="22"/>
  <c r="L15" i="22"/>
  <c r="M14" i="22"/>
  <c r="L14" i="22"/>
  <c r="B9" i="22"/>
  <c r="L94" i="21" l="1"/>
  <c r="L93" i="21"/>
  <c r="L92" i="21"/>
  <c r="L91" i="21"/>
  <c r="L90" i="21"/>
  <c r="L89" i="21"/>
  <c r="L88" i="21"/>
  <c r="L87" i="21"/>
  <c r="L86" i="21"/>
  <c r="L85" i="21"/>
  <c r="L84" i="21"/>
  <c r="L83" i="21"/>
  <c r="L82" i="21"/>
  <c r="L81" i="21"/>
  <c r="L80" i="21"/>
  <c r="L79" i="21"/>
  <c r="L78" i="21"/>
  <c r="L77" i="21"/>
  <c r="L76" i="21"/>
  <c r="L75" i="21"/>
  <c r="L74" i="21"/>
  <c r="L73" i="21"/>
  <c r="L72" i="21"/>
  <c r="L71" i="21"/>
  <c r="L70" i="21"/>
  <c r="L69" i="21"/>
  <c r="L68" i="21"/>
  <c r="L67" i="21"/>
  <c r="L66" i="21"/>
  <c r="L65" i="21"/>
  <c r="L64" i="21"/>
  <c r="L63" i="21"/>
  <c r="L62" i="21"/>
  <c r="L61" i="21"/>
  <c r="L60" i="21"/>
  <c r="L59" i="21"/>
  <c r="L58" i="21"/>
  <c r="L57" i="21"/>
  <c r="L56" i="21"/>
  <c r="L55" i="21"/>
  <c r="L54" i="21"/>
  <c r="L53" i="21"/>
  <c r="L52" i="21"/>
  <c r="L51" i="21"/>
  <c r="L50" i="21"/>
  <c r="L49" i="21"/>
  <c r="L48" i="21"/>
  <c r="L47" i="21"/>
  <c r="L46" i="21"/>
  <c r="L45" i="21"/>
  <c r="L44" i="21"/>
  <c r="L43" i="21"/>
  <c r="L42" i="21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H44" i="18" l="1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53" i="17" l="1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C9" i="17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C9" i="16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C9" i="15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C9" i="14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C9" i="10"/>
  <c r="M94" i="21" l="1"/>
  <c r="M93" i="21"/>
  <c r="M92" i="21"/>
  <c r="M91" i="21"/>
  <c r="M90" i="21"/>
  <c r="M89" i="21"/>
  <c r="M88" i="21"/>
  <c r="M87" i="21"/>
  <c r="M86" i="21"/>
  <c r="M85" i="21"/>
  <c r="M84" i="21"/>
  <c r="M83" i="21"/>
  <c r="M82" i="21"/>
  <c r="M81" i="21"/>
  <c r="M80" i="21"/>
  <c r="M68" i="21"/>
  <c r="M66" i="21"/>
  <c r="M67" i="21"/>
  <c r="M65" i="21"/>
  <c r="M64" i="21"/>
  <c r="M63" i="21"/>
  <c r="M62" i="21"/>
  <c r="M61" i="21"/>
  <c r="M60" i="21"/>
  <c r="M59" i="21"/>
  <c r="M58" i="21"/>
  <c r="M57" i="21"/>
  <c r="M56" i="21"/>
  <c r="M55" i="21"/>
  <c r="M54" i="21"/>
  <c r="M53" i="21"/>
  <c r="M42" i="21"/>
  <c r="M79" i="21"/>
  <c r="M78" i="21"/>
  <c r="M77" i="21"/>
  <c r="M76" i="21"/>
  <c r="M75" i="21"/>
  <c r="M74" i="21"/>
  <c r="M73" i="21"/>
  <c r="M72" i="21"/>
  <c r="M71" i="21"/>
  <c r="M70" i="21"/>
  <c r="M69" i="21"/>
  <c r="M52" i="21"/>
  <c r="M51" i="21"/>
  <c r="M50" i="21"/>
  <c r="M49" i="21"/>
  <c r="M48" i="21"/>
  <c r="M47" i="21"/>
  <c r="M46" i="21"/>
  <c r="M45" i="21"/>
  <c r="M44" i="21"/>
  <c r="M43" i="21"/>
  <c r="M41" i="21"/>
  <c r="M40" i="21"/>
  <c r="M39" i="21"/>
  <c r="M38" i="21"/>
  <c r="M37" i="21"/>
  <c r="M36" i="21"/>
  <c r="M35" i="21"/>
  <c r="M34" i="21"/>
  <c r="M33" i="21"/>
  <c r="M32" i="21"/>
  <c r="M31" i="21"/>
  <c r="M30" i="21"/>
  <c r="M29" i="21"/>
  <c r="M28" i="21"/>
  <c r="M27" i="21"/>
  <c r="M26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94" i="24"/>
  <c r="M93" i="24"/>
  <c r="M92" i="24"/>
  <c r="M91" i="24"/>
  <c r="M90" i="24"/>
  <c r="M89" i="24"/>
  <c r="M88" i="24"/>
  <c r="M87" i="24"/>
  <c r="M86" i="24"/>
  <c r="M85" i="24"/>
  <c r="M84" i="24"/>
  <c r="M83" i="24"/>
  <c r="M82" i="24"/>
  <c r="M81" i="24"/>
  <c r="M80" i="24"/>
  <c r="M79" i="24"/>
  <c r="M78" i="24"/>
  <c r="M77" i="24"/>
  <c r="M76" i="24"/>
  <c r="M75" i="24"/>
  <c r="M74" i="24"/>
  <c r="M73" i="24"/>
  <c r="M72" i="24"/>
  <c r="M71" i="24"/>
  <c r="M70" i="24"/>
  <c r="M68" i="24"/>
  <c r="M69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L55" i="24"/>
  <c r="M94" i="19" l="1"/>
  <c r="M93" i="19"/>
  <c r="M92" i="19"/>
  <c r="M91" i="19"/>
  <c r="M90" i="19"/>
  <c r="M89" i="19"/>
  <c r="M88" i="19"/>
  <c r="M87" i="19"/>
  <c r="M86" i="19"/>
  <c r="M85" i="19"/>
  <c r="M84" i="19"/>
  <c r="M83" i="19"/>
  <c r="M82" i="19"/>
  <c r="M81" i="19"/>
  <c r="M80" i="19"/>
  <c r="M57" i="19"/>
  <c r="M56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6" i="19"/>
  <c r="M65" i="19"/>
  <c r="M64" i="19"/>
  <c r="M63" i="19"/>
  <c r="M62" i="19"/>
  <c r="M61" i="19"/>
  <c r="M60" i="19"/>
  <c r="M59" i="19"/>
  <c r="M58" i="19"/>
  <c r="M55" i="19"/>
  <c r="M54" i="19"/>
  <c r="M53" i="19"/>
  <c r="M52" i="19"/>
  <c r="M51" i="19"/>
  <c r="M50" i="19"/>
  <c r="M49" i="19"/>
  <c r="M48" i="19"/>
  <c r="M47" i="19"/>
  <c r="M46" i="19"/>
  <c r="M45" i="19"/>
  <c r="M44" i="19"/>
  <c r="M43" i="19"/>
  <c r="M42" i="19"/>
  <c r="M41" i="19"/>
  <c r="M38" i="19"/>
  <c r="M40" i="19"/>
  <c r="M39" i="19"/>
  <c r="M37" i="19"/>
  <c r="M36" i="19"/>
  <c r="M35" i="19"/>
  <c r="M34" i="19"/>
  <c r="M33" i="19"/>
  <c r="M32" i="19"/>
  <c r="M31" i="19"/>
  <c r="L84" i="19"/>
  <c r="M28" i="19"/>
  <c r="M30" i="19"/>
  <c r="M29" i="19"/>
  <c r="M27" i="19"/>
  <c r="M26" i="19"/>
  <c r="M25" i="19"/>
  <c r="M24" i="19"/>
  <c r="M23" i="19"/>
  <c r="M22" i="19"/>
  <c r="M21" i="19"/>
  <c r="M20" i="19"/>
  <c r="M19" i="19"/>
  <c r="M18" i="19"/>
  <c r="M17" i="19"/>
  <c r="M16" i="19"/>
  <c r="M15" i="19"/>
  <c r="M14" i="19"/>
  <c r="B9" i="21"/>
  <c r="L94" i="24"/>
  <c r="L93" i="24"/>
  <c r="L92" i="24"/>
  <c r="L91" i="24"/>
  <c r="L90" i="24"/>
  <c r="L89" i="24"/>
  <c r="L88" i="24"/>
  <c r="L87" i="24"/>
  <c r="L86" i="24"/>
  <c r="L85" i="24"/>
  <c r="L84" i="24"/>
  <c r="L83" i="24"/>
  <c r="L82" i="24"/>
  <c r="L81" i="24"/>
  <c r="L80" i="24"/>
  <c r="L79" i="24"/>
  <c r="L78" i="24"/>
  <c r="L77" i="24"/>
  <c r="L76" i="24"/>
  <c r="L75" i="24"/>
  <c r="L74" i="24"/>
  <c r="L73" i="24"/>
  <c r="L72" i="24"/>
  <c r="L71" i="24"/>
  <c r="L70" i="24"/>
  <c r="L69" i="24"/>
  <c r="L68" i="24"/>
  <c r="L67" i="24"/>
  <c r="L66" i="24"/>
  <c r="L65" i="24"/>
  <c r="L64" i="24"/>
  <c r="L63" i="24"/>
  <c r="L62" i="24"/>
  <c r="L61" i="24"/>
  <c r="L60" i="24"/>
  <c r="L59" i="24"/>
  <c r="L58" i="24"/>
  <c r="L57" i="24"/>
  <c r="L56" i="24"/>
  <c r="L54" i="24"/>
  <c r="L53" i="24"/>
  <c r="L52" i="24"/>
  <c r="L51" i="24"/>
  <c r="L50" i="24"/>
  <c r="L49" i="24"/>
  <c r="L48" i="24"/>
  <c r="L47" i="24"/>
  <c r="L46" i="24"/>
  <c r="L45" i="24"/>
  <c r="L44" i="24"/>
  <c r="L43" i="24"/>
  <c r="L42" i="24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B9" i="24"/>
  <c r="L94" i="19"/>
  <c r="L93" i="19"/>
  <c r="L92" i="19"/>
  <c r="L91" i="19"/>
  <c r="L90" i="19"/>
  <c r="L89" i="19"/>
  <c r="L88" i="19"/>
  <c r="L87" i="19"/>
  <c r="L86" i="19"/>
  <c r="L85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0" i="19"/>
  <c r="L49" i="19"/>
  <c r="L48" i="19"/>
  <c r="L47" i="19"/>
  <c r="L46" i="19"/>
  <c r="L45" i="19"/>
  <c r="L44" i="19"/>
  <c r="L43" i="19"/>
  <c r="L42" i="19"/>
  <c r="L41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C4" i="18"/>
  <c r="L14" i="19"/>
  <c r="B9" i="19"/>
</calcChain>
</file>

<file path=xl/sharedStrings.xml><?xml version="1.0" encoding="utf-8"?>
<sst xmlns="http://schemas.openxmlformats.org/spreadsheetml/2006/main" count="3362" uniqueCount="196">
  <si>
    <t>Hat</t>
    <phoneticPr fontId="1" type="noConversion"/>
  </si>
  <si>
    <t>Top</t>
    <phoneticPr fontId="1" type="noConversion"/>
  </si>
  <si>
    <t>Shoes</t>
    <phoneticPr fontId="1" type="noConversion"/>
  </si>
  <si>
    <t>Cape</t>
    <phoneticPr fontId="1" type="noConversion"/>
  </si>
  <si>
    <t>SA</t>
    <phoneticPr fontId="1" type="noConversion"/>
  </si>
  <si>
    <t>Cloths</t>
  </si>
  <si>
    <t>DTA</t>
  </si>
  <si>
    <t>SI</t>
  </si>
  <si>
    <t>NI</t>
  </si>
  <si>
    <t>Margin</t>
    <phoneticPr fontId="1" type="noConversion"/>
  </si>
  <si>
    <t>Glove</t>
    <phoneticPr fontId="1" type="noConversion"/>
  </si>
  <si>
    <t>Type</t>
    <phoneticPr fontId="1" type="noConversion"/>
  </si>
  <si>
    <t>SI</t>
    <phoneticPr fontId="1" type="noConversion"/>
  </si>
  <si>
    <t>S_E_R</t>
    <phoneticPr fontId="1" type="noConversion"/>
  </si>
  <si>
    <t>S_E_E</t>
    <phoneticPr fontId="1" type="noConversion"/>
  </si>
  <si>
    <t>NI</t>
    <phoneticPr fontId="1" type="noConversion"/>
  </si>
  <si>
    <t>SA</t>
  </si>
  <si>
    <t>DTA</t>
    <phoneticPr fontId="1" type="noConversion"/>
  </si>
  <si>
    <t>N</t>
    <phoneticPr fontId="1" type="noConversion"/>
  </si>
  <si>
    <t>Class</t>
    <phoneticPr fontId="1" type="noConversion"/>
  </si>
  <si>
    <t>W</t>
    <phoneticPr fontId="1" type="noConversion"/>
  </si>
  <si>
    <t>A</t>
    <phoneticPr fontId="1" type="noConversion"/>
  </si>
  <si>
    <t>T</t>
    <phoneticPr fontId="1" type="noConversion"/>
  </si>
  <si>
    <t>Equipment</t>
    <phoneticPr fontId="1" type="noConversion"/>
  </si>
  <si>
    <t>Potential</t>
    <phoneticPr fontId="1" type="noConversion"/>
  </si>
  <si>
    <t>Additioanl</t>
    <phoneticPr fontId="1" type="noConversion"/>
  </si>
  <si>
    <t>This Week</t>
    <phoneticPr fontId="1" type="noConversion"/>
  </si>
  <si>
    <t>Last Week</t>
    <phoneticPr fontId="1" type="noConversion"/>
  </si>
  <si>
    <t>PER</t>
    <phoneticPr fontId="1" type="noConversion"/>
  </si>
  <si>
    <t>Number</t>
    <phoneticPr fontId="1" type="noConversion"/>
  </si>
  <si>
    <t>D_E_R</t>
  </si>
  <si>
    <t>S_E_E</t>
  </si>
  <si>
    <t>D_E_E</t>
  </si>
  <si>
    <t>TIME</t>
    <phoneticPr fontId="1" type="noConversion"/>
  </si>
  <si>
    <t>I_E_N</t>
  </si>
  <si>
    <t>I_E_R</t>
  </si>
  <si>
    <t>I_E_E</t>
  </si>
  <si>
    <t>D_E_N</t>
  </si>
  <si>
    <t>L_E_N</t>
  </si>
  <si>
    <t>L_E_R</t>
  </si>
  <si>
    <t>L_E_E</t>
  </si>
  <si>
    <t>A_R_E</t>
    <phoneticPr fontId="1" type="noConversion"/>
  </si>
  <si>
    <t>SA_A</t>
    <phoneticPr fontId="1" type="noConversion"/>
  </si>
  <si>
    <t>Cloths</t>
    <phoneticPr fontId="1" type="noConversion"/>
  </si>
  <si>
    <t>AO</t>
    <phoneticPr fontId="1" type="noConversion"/>
  </si>
  <si>
    <t>DTA</t>
    <phoneticPr fontId="1" type="noConversion"/>
  </si>
  <si>
    <t>SI</t>
    <phoneticPr fontId="1" type="noConversion"/>
  </si>
  <si>
    <t>W_E_R</t>
    <phoneticPr fontId="1" type="noConversion"/>
  </si>
  <si>
    <t>Pants</t>
    <phoneticPr fontId="1" type="noConversion"/>
  </si>
  <si>
    <t>W</t>
    <phoneticPr fontId="1" type="noConversion"/>
  </si>
  <si>
    <t>W</t>
    <phoneticPr fontId="1" type="noConversion"/>
  </si>
  <si>
    <t>M</t>
    <phoneticPr fontId="1" type="noConversion"/>
  </si>
  <si>
    <t>Vestige</t>
    <phoneticPr fontId="1" type="noConversion"/>
  </si>
  <si>
    <t>DTA(80)</t>
    <phoneticPr fontId="1" type="noConversion"/>
  </si>
  <si>
    <t>W_E_E</t>
    <phoneticPr fontId="1" type="noConversion"/>
  </si>
  <si>
    <t>NI</t>
    <phoneticPr fontId="1" type="noConversion"/>
  </si>
  <si>
    <t>SI</t>
    <phoneticPr fontId="1" type="noConversion"/>
  </si>
  <si>
    <t>Top</t>
    <phoneticPr fontId="1" type="noConversion"/>
  </si>
  <si>
    <t>M_E_R</t>
  </si>
  <si>
    <t>M_E_E</t>
  </si>
  <si>
    <t>A_E_R</t>
  </si>
  <si>
    <t>A_E_E</t>
  </si>
  <si>
    <t>T_E_R</t>
  </si>
  <si>
    <t>T_E_E</t>
  </si>
  <si>
    <t>DTA</t>
    <phoneticPr fontId="1" type="noConversion"/>
  </si>
  <si>
    <t>DTA</t>
    <phoneticPr fontId="1" type="noConversion"/>
  </si>
  <si>
    <t>S_E_N</t>
    <phoneticPr fontId="1" type="noConversion"/>
  </si>
  <si>
    <t>Number</t>
    <phoneticPr fontId="1" type="noConversion"/>
  </si>
  <si>
    <t>Last Week</t>
    <phoneticPr fontId="1" type="noConversion"/>
  </si>
  <si>
    <t>Number</t>
    <phoneticPr fontId="1" type="noConversion"/>
  </si>
  <si>
    <t>Potential</t>
    <phoneticPr fontId="1" type="noConversion"/>
  </si>
  <si>
    <t>This Week</t>
    <phoneticPr fontId="1" type="noConversion"/>
  </si>
  <si>
    <t>PER</t>
    <phoneticPr fontId="1" type="noConversion"/>
  </si>
  <si>
    <t>N</t>
    <phoneticPr fontId="1" type="noConversion"/>
  </si>
  <si>
    <t>Hat</t>
    <phoneticPr fontId="1" type="noConversion"/>
  </si>
  <si>
    <t>SA</t>
    <phoneticPr fontId="1" type="noConversion"/>
  </si>
  <si>
    <t>SI</t>
    <phoneticPr fontId="1" type="noConversion"/>
  </si>
  <si>
    <t>NI</t>
    <phoneticPr fontId="1" type="noConversion"/>
  </si>
  <si>
    <t>NI</t>
    <phoneticPr fontId="1" type="noConversion"/>
  </si>
  <si>
    <t>SI</t>
    <phoneticPr fontId="1" type="noConversion"/>
  </si>
  <si>
    <t>SI</t>
    <phoneticPr fontId="1" type="noConversion"/>
  </si>
  <si>
    <t>Glove</t>
    <phoneticPr fontId="1" type="noConversion"/>
  </si>
  <si>
    <t>NI</t>
    <phoneticPr fontId="1" type="noConversion"/>
  </si>
  <si>
    <t>Glove</t>
    <phoneticPr fontId="1" type="noConversion"/>
  </si>
  <si>
    <t>Shoes</t>
    <phoneticPr fontId="1" type="noConversion"/>
  </si>
  <si>
    <t>Cape</t>
    <phoneticPr fontId="1" type="noConversion"/>
  </si>
  <si>
    <t>N</t>
    <phoneticPr fontId="1" type="noConversion"/>
  </si>
  <si>
    <t>Cape</t>
    <phoneticPr fontId="1" type="noConversion"/>
  </si>
  <si>
    <t>Hat</t>
    <phoneticPr fontId="1" type="noConversion"/>
  </si>
  <si>
    <t>SI</t>
    <phoneticPr fontId="1" type="noConversion"/>
  </si>
  <si>
    <t>NI</t>
    <phoneticPr fontId="1" type="noConversion"/>
  </si>
  <si>
    <t>SA</t>
    <phoneticPr fontId="1" type="noConversion"/>
  </si>
  <si>
    <t>Type</t>
    <phoneticPr fontId="1" type="noConversion"/>
  </si>
  <si>
    <t>Number</t>
    <phoneticPr fontId="1" type="noConversion"/>
  </si>
  <si>
    <t>NI</t>
    <phoneticPr fontId="1" type="noConversion"/>
  </si>
  <si>
    <t>Hat</t>
    <phoneticPr fontId="1" type="noConversion"/>
  </si>
  <si>
    <t>NI</t>
    <phoneticPr fontId="1" type="noConversion"/>
  </si>
  <si>
    <t>Hat</t>
    <phoneticPr fontId="1" type="noConversion"/>
  </si>
  <si>
    <t>SI</t>
    <phoneticPr fontId="1" type="noConversion"/>
  </si>
  <si>
    <t>SI</t>
    <phoneticPr fontId="1" type="noConversion"/>
  </si>
  <si>
    <t>NI</t>
    <phoneticPr fontId="1" type="noConversion"/>
  </si>
  <si>
    <t>SI</t>
    <phoneticPr fontId="1" type="noConversion"/>
  </si>
  <si>
    <t>SA</t>
    <phoneticPr fontId="1" type="noConversion"/>
  </si>
  <si>
    <t>Glove</t>
    <phoneticPr fontId="1" type="noConversion"/>
  </si>
  <si>
    <t>Shoes</t>
    <phoneticPr fontId="1" type="noConversion"/>
  </si>
  <si>
    <t>N</t>
    <phoneticPr fontId="1" type="noConversion"/>
  </si>
  <si>
    <t>SA</t>
    <phoneticPr fontId="1" type="noConversion"/>
  </si>
  <si>
    <t>Cape</t>
    <phoneticPr fontId="1" type="noConversion"/>
  </si>
  <si>
    <t>Cape</t>
    <phoneticPr fontId="1" type="noConversion"/>
  </si>
  <si>
    <t>TIME</t>
    <phoneticPr fontId="1" type="noConversion"/>
  </si>
  <si>
    <t>Type</t>
    <phoneticPr fontId="1" type="noConversion"/>
  </si>
  <si>
    <t>This Week</t>
    <phoneticPr fontId="1" type="noConversion"/>
  </si>
  <si>
    <t>SA_P</t>
    <phoneticPr fontId="1" type="noConversion"/>
  </si>
  <si>
    <t>SA_P</t>
    <phoneticPr fontId="1" type="noConversion"/>
  </si>
  <si>
    <t>A_R_E</t>
    <phoneticPr fontId="1" type="noConversion"/>
  </si>
  <si>
    <t>SA_A</t>
    <phoneticPr fontId="1" type="noConversion"/>
  </si>
  <si>
    <t>A_R_E</t>
    <phoneticPr fontId="1" type="noConversion"/>
  </si>
  <si>
    <t>Hat</t>
    <phoneticPr fontId="1" type="noConversion"/>
  </si>
  <si>
    <t>Cloths</t>
    <phoneticPr fontId="1" type="noConversion"/>
  </si>
  <si>
    <t>Glove</t>
    <phoneticPr fontId="1" type="noConversion"/>
  </si>
  <si>
    <t>SA_A</t>
    <phoneticPr fontId="1" type="noConversion"/>
  </si>
  <si>
    <t>SA_P</t>
    <phoneticPr fontId="1" type="noConversion"/>
  </si>
  <si>
    <t>Shoes</t>
    <phoneticPr fontId="1" type="noConversion"/>
  </si>
  <si>
    <t>A_R_E</t>
    <phoneticPr fontId="1" type="noConversion"/>
  </si>
  <si>
    <t>Shoes</t>
    <phoneticPr fontId="1" type="noConversion"/>
  </si>
  <si>
    <t>A_R_E</t>
    <phoneticPr fontId="1" type="noConversion"/>
  </si>
  <si>
    <t>Cape</t>
    <phoneticPr fontId="1" type="noConversion"/>
  </si>
  <si>
    <t>A_R_E</t>
    <phoneticPr fontId="1" type="noConversion"/>
  </si>
  <si>
    <t>A_R_E</t>
    <phoneticPr fontId="1" type="noConversion"/>
  </si>
  <si>
    <t>NULL</t>
    <phoneticPr fontId="1" type="noConversion"/>
  </si>
  <si>
    <t xml:space="preserve"> </t>
    <phoneticPr fontId="1" type="noConversion"/>
  </si>
  <si>
    <t>NULL</t>
    <phoneticPr fontId="1" type="noConversion"/>
  </si>
  <si>
    <t>SC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</si>
  <si>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</si>
  <si>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</si>
  <si>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</si>
  <si>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</si>
  <si>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SC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</si>
  <si>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</si>
  <si>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</si>
  <si>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</si>
  <si>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</si>
  <si>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</si>
  <si>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</si>
  <si>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</si>
  <si>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</si>
  <si>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</si>
  <si>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</si>
  <si>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</si>
  <si>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</si>
  <si>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</si>
  <si>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</si>
  <si>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</si>
  <si>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DA</t>
  </si>
  <si>
    <t>NULL</t>
    <phoneticPr fontId="1" type="noConversion"/>
  </si>
  <si>
    <t>NULL</t>
    <phoneticPr fontId="1" type="noConversion"/>
  </si>
  <si>
    <t>DA(PP)</t>
  </si>
  <si>
    <t>DA(AA)</t>
  </si>
  <si>
    <t>DA(S)</t>
  </si>
  <si>
    <t>DA(D)</t>
  </si>
  <si>
    <t>DA(I)</t>
  </si>
  <si>
    <t>DA(L)</t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</si>
  <si>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</si>
  <si>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</si>
  <si>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</si>
  <si>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</si>
  <si>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</si>
  <si>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</si>
  <si>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</si>
  <si>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</si>
  <si>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</si>
  <si>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</si>
  <si>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</si>
  <si>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</si>
  <si>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</si>
  <si>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DA(80)</t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</si>
  <si>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</si>
  <si>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</si>
  <si>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</si>
  <si>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</si>
  <si>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AP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</si>
  <si>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</si>
  <si>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</si>
  <si>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</si>
  <si>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</si>
  <si>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</si>
  <si>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</si>
  <si>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PW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</si>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</sst>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;[Red]\-#,##0\ "/>
    <numFmt numFmtId="177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3366FF"/>
      <name val="맑은 고딕"/>
      <family val="3"/>
      <charset val="129"/>
      <scheme val="minor"/>
    </font>
    <font>
      <sz val="11"/>
      <color rgb="FF3366FF"/>
      <name val="맑은 고딕"/>
      <family val="2"/>
      <charset val="129"/>
      <scheme val="minor"/>
    </font>
    <font>
      <b/>
      <sz val="11"/>
      <color rgb="FF300E52"/>
      <name val="맑은 고딕"/>
      <family val="3"/>
      <charset val="129"/>
      <scheme val="minor"/>
    </font>
    <font>
      <b/>
      <sz val="11"/>
      <color rgb="FF300E52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3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rgb="FF3366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3366FF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rgb="FF3366FF"/>
      </bottom>
      <diagonal/>
    </border>
    <border>
      <left style="thick">
        <color auto="1"/>
      </left>
      <right/>
      <top style="thin">
        <color auto="1"/>
      </top>
      <bottom style="thick">
        <color rgb="FF3366FF"/>
      </bottom>
      <diagonal/>
    </border>
    <border>
      <left/>
      <right/>
      <top style="thin">
        <color auto="1"/>
      </top>
      <bottom style="thick">
        <color rgb="FF3366FF"/>
      </bottom>
      <diagonal/>
    </border>
    <border>
      <left/>
      <right style="thick">
        <color auto="1"/>
      </right>
      <top style="thin">
        <color auto="1"/>
      </top>
      <bottom style="thick">
        <color rgb="FF3366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9966FF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22" fontId="2" fillId="0" borderId="4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9" fontId="3" fillId="0" borderId="13" xfId="0" applyNumberFormat="1" applyFont="1" applyBorder="1" applyAlignment="1">
      <alignment horizontal="center" vertical="center"/>
    </xf>
    <xf numFmtId="9" fontId="3" fillId="0" borderId="15" xfId="0" applyNumberFormat="1" applyFont="1" applyBorder="1" applyAlignment="1">
      <alignment horizontal="center" vertical="center"/>
    </xf>
    <xf numFmtId="9" fontId="3" fillId="0" borderId="18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9" fontId="3" fillId="0" borderId="10" xfId="0" applyNumberFormat="1" applyFont="1" applyBorder="1" applyAlignment="1">
      <alignment horizontal="center" vertical="center"/>
    </xf>
    <xf numFmtId="9" fontId="3" fillId="0" borderId="5" xfId="0" applyNumberFormat="1" applyFont="1" applyBorder="1" applyAlignment="1">
      <alignment horizontal="center" vertical="center"/>
    </xf>
    <xf numFmtId="9" fontId="3" fillId="0" borderId="21" xfId="0" applyNumberFormat="1" applyFont="1" applyBorder="1" applyAlignment="1">
      <alignment horizontal="center" vertical="center"/>
    </xf>
    <xf numFmtId="9" fontId="3" fillId="0" borderId="8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9" fontId="2" fillId="2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22" xfId="0" applyNumberFormat="1" applyFont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 vertical="center"/>
    </xf>
    <xf numFmtId="176" fontId="2" fillId="0" borderId="23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9" fontId="2" fillId="2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176" fontId="2" fillId="0" borderId="17" xfId="0" applyNumberFormat="1" applyFont="1" applyFill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176" fontId="2" fillId="0" borderId="25" xfId="0" applyNumberFormat="1" applyFont="1" applyBorder="1" applyAlignment="1">
      <alignment horizontal="center" vertical="center"/>
    </xf>
    <xf numFmtId="176" fontId="2" fillId="0" borderId="26" xfId="0" applyNumberFormat="1" applyFont="1" applyBorder="1" applyAlignment="1">
      <alignment horizontal="center" vertical="center"/>
    </xf>
    <xf numFmtId="176" fontId="2" fillId="0" borderId="11" xfId="0" applyNumberFormat="1" applyFont="1" applyFill="1" applyBorder="1" applyAlignment="1">
      <alignment horizontal="center" vertical="center"/>
    </xf>
    <xf numFmtId="9" fontId="3" fillId="0" borderId="26" xfId="0" applyNumberFormat="1" applyFont="1" applyBorder="1" applyAlignment="1">
      <alignment horizontal="center" vertical="center"/>
    </xf>
    <xf numFmtId="176" fontId="3" fillId="0" borderId="27" xfId="0" applyNumberFormat="1" applyFont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176" fontId="3" fillId="0" borderId="24" xfId="0" applyNumberFormat="1" applyFont="1" applyBorder="1" applyAlignment="1">
      <alignment horizontal="center" vertical="center"/>
    </xf>
    <xf numFmtId="176" fontId="3" fillId="0" borderId="18" xfId="0" applyNumberFormat="1" applyFont="1" applyBorder="1" applyAlignment="1">
      <alignment horizontal="center" vertical="center"/>
    </xf>
    <xf numFmtId="176" fontId="3" fillId="0" borderId="20" xfId="0" applyNumberFormat="1" applyFont="1" applyBorder="1" applyAlignment="1">
      <alignment horizontal="center" vertical="center"/>
    </xf>
    <xf numFmtId="176" fontId="2" fillId="0" borderId="28" xfId="0" applyNumberFormat="1" applyFont="1" applyBorder="1" applyAlignment="1">
      <alignment horizontal="center" vertical="center"/>
    </xf>
    <xf numFmtId="176" fontId="2" fillId="0" borderId="29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3" fillId="0" borderId="30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9" fontId="3" fillId="0" borderId="6" xfId="0" applyNumberFormat="1" applyFont="1" applyBorder="1" applyAlignment="1">
      <alignment horizontal="center" vertical="center"/>
    </xf>
    <xf numFmtId="176" fontId="2" fillId="4" borderId="5" xfId="0" applyNumberFormat="1" applyFont="1" applyFill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176" fontId="2" fillId="3" borderId="5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9" fontId="3" fillId="0" borderId="29" xfId="0" applyNumberFormat="1" applyFont="1" applyBorder="1" applyAlignment="1">
      <alignment horizontal="center" vertical="center"/>
    </xf>
    <xf numFmtId="9" fontId="3" fillId="0" borderId="9" xfId="0" applyNumberFormat="1" applyFont="1" applyBorder="1" applyAlignment="1">
      <alignment horizontal="center" vertical="center"/>
    </xf>
    <xf numFmtId="176" fontId="2" fillId="4" borderId="11" xfId="0" applyNumberFormat="1" applyFont="1" applyFill="1" applyBorder="1" applyAlignment="1">
      <alignment horizontal="center" vertical="center"/>
    </xf>
    <xf numFmtId="176" fontId="4" fillId="0" borderId="0" xfId="0" applyNumberFormat="1" applyFont="1">
      <alignment vertical="center"/>
    </xf>
    <xf numFmtId="176" fontId="5" fillId="0" borderId="11" xfId="0" applyNumberFormat="1" applyFont="1" applyBorder="1" applyAlignment="1">
      <alignment horizontal="center" vertical="center"/>
    </xf>
    <xf numFmtId="176" fontId="6" fillId="2" borderId="4" xfId="0" applyNumberFormat="1" applyFont="1" applyFill="1" applyBorder="1" applyAlignment="1">
      <alignment horizontal="center" vertical="center"/>
    </xf>
    <xf numFmtId="176" fontId="2" fillId="4" borderId="26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9" fontId="3" fillId="0" borderId="24" xfId="0" applyNumberFormat="1" applyFont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6" fontId="2" fillId="5" borderId="5" xfId="0" applyNumberFormat="1" applyFont="1" applyFill="1" applyBorder="1" applyAlignment="1">
      <alignment horizontal="center" vertical="center"/>
    </xf>
    <xf numFmtId="176" fontId="2" fillId="0" borderId="26" xfId="0" applyNumberFormat="1" applyFont="1" applyFill="1" applyBorder="1" applyAlignment="1">
      <alignment horizontal="center" vertical="center"/>
    </xf>
    <xf numFmtId="176" fontId="2" fillId="0" borderId="29" xfId="0" applyNumberFormat="1" applyFont="1" applyFill="1" applyBorder="1" applyAlignment="1">
      <alignment horizontal="center" vertical="center"/>
    </xf>
    <xf numFmtId="176" fontId="2" fillId="0" borderId="31" xfId="0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176" fontId="2" fillId="0" borderId="19" xfId="0" applyNumberFormat="1" applyFont="1" applyFill="1" applyBorder="1" applyAlignment="1">
      <alignment horizontal="center" vertical="center"/>
    </xf>
    <xf numFmtId="176" fontId="2" fillId="0" borderId="32" xfId="0" applyNumberFormat="1" applyFont="1" applyBorder="1" applyAlignment="1">
      <alignment horizontal="center" vertical="center"/>
    </xf>
    <xf numFmtId="9" fontId="3" fillId="0" borderId="33" xfId="0" applyNumberFormat="1" applyFont="1" applyBorder="1" applyAlignment="1">
      <alignment horizontal="center" vertical="center"/>
    </xf>
    <xf numFmtId="176" fontId="2" fillId="3" borderId="10" xfId="0" applyNumberFormat="1" applyFont="1" applyFill="1" applyBorder="1" applyAlignment="1">
      <alignment horizontal="center" vertical="center"/>
    </xf>
    <xf numFmtId="9" fontId="3" fillId="0" borderId="34" xfId="0" applyNumberFormat="1" applyFont="1" applyBorder="1" applyAlignment="1">
      <alignment horizontal="center" vertical="center"/>
    </xf>
    <xf numFmtId="9" fontId="3" fillId="0" borderId="35" xfId="0" applyNumberFormat="1" applyFont="1" applyBorder="1" applyAlignment="1">
      <alignment horizontal="center" vertical="center"/>
    </xf>
    <xf numFmtId="9" fontId="3" fillId="0" borderId="36" xfId="0" applyNumberFormat="1" applyFont="1" applyBorder="1" applyAlignment="1">
      <alignment horizontal="center" vertical="center"/>
    </xf>
    <xf numFmtId="9" fontId="3" fillId="0" borderId="37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5" borderId="26" xfId="0" applyNumberFormat="1" applyFont="1" applyFill="1" applyBorder="1" applyAlignment="1">
      <alignment horizontal="center" vertical="center"/>
    </xf>
    <xf numFmtId="176" fontId="2" fillId="2" borderId="1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126">
    <dxf>
      <font>
        <b/>
        <strike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outline="0">
        <left style="thin">
          <color auto="1"/>
        </left>
      </border>
    </dxf>
    <dxf>
      <font>
        <b/>
        <strike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3" formatCode="0%"/>
      <alignment horizontal="center" vertical="center" textRotation="0" wrapText="0" indent="0" justifyLastLine="0" shrinkToFit="0" readingOrder="0"/>
      <border outline="0">
        <left/>
        <right style="thin">
          <color auto="1"/>
        </right>
      </border>
    </dxf>
    <dxf>
      <font>
        <b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76" formatCode="#,##0_ ;[Red]\-#,##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top style="thick">
          <color auto="1"/>
        </top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outline="0">
        <left style="thin">
          <color auto="1"/>
        </left>
      </border>
    </dxf>
    <dxf>
      <font>
        <b/>
        <strike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3" formatCode="0%"/>
      <alignment horizontal="center" vertical="center" textRotation="0" wrapText="0" indent="0" justifyLastLine="0" shrinkToFit="0" readingOrder="0"/>
      <border outline="0">
        <left/>
        <right style="thin">
          <color auto="1"/>
        </right>
      </border>
    </dxf>
    <dxf>
      <font>
        <b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76" formatCode="#,##0_ ;[Red]\-#,##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top style="thick">
          <color auto="1"/>
        </top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outline="0">
        <left style="thin">
          <color auto="1"/>
        </left>
      </border>
    </dxf>
    <dxf>
      <font>
        <b/>
        <strike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3" formatCode="0%"/>
      <alignment horizontal="center" vertical="center" textRotation="0" wrapText="0" indent="0" justifyLastLine="0" shrinkToFit="0" readingOrder="0"/>
      <border outline="0">
        <left/>
        <right style="thin">
          <color auto="1"/>
        </right>
      </border>
    </dxf>
    <dxf>
      <font>
        <b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76" formatCode="#,##0_ ;[Red]\-#,##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top style="thick">
          <color auto="1"/>
        </top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outline="0">
        <left style="thin">
          <color auto="1"/>
        </left>
      </border>
    </dxf>
    <dxf>
      <font>
        <b/>
        <strike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3" formatCode="0%"/>
      <alignment horizontal="center" vertical="center" textRotation="0" wrapText="0" indent="0" justifyLastLine="0" shrinkToFit="0" readingOrder="0"/>
      <border>
        <left/>
        <right style="thin">
          <color auto="1"/>
        </right>
      </border>
    </dxf>
    <dxf>
      <font>
        <b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76" formatCode="#,##0_ ;[Red]\-#,##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top style="thick">
          <color auto="1"/>
        </top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ck">
          <color auto="1"/>
        </righ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66FF"/>
        <name val="맑은 고딕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;[Red]\-#,##0\ 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</dxfs>
  <tableStyles count="0" defaultTableStyle="TableStyleMedium2" defaultPivotStyle="PivotStyleLight16"/>
  <colors>
    <mruColors>
      <color rgb="FF9966FF"/>
      <color rgb="FF3333FF"/>
      <color rgb="FF666633"/>
      <color rgb="FF3366FF"/>
      <color rgb="FF300E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표10_8" displayName="표10_8" ref="C13:J63" totalsRowShown="0" headerRowDxfId="125" dataDxfId="123" headerRowBorderDxfId="124" tableBorderDxfId="122">
  <autoFilter ref="C13:J63"/>
  <tableColumns count="8">
    <tableColumn id="1" name="Equipment" dataDxfId="121"/>
    <tableColumn id="2" name="Type" dataDxfId="120"/>
    <tableColumn id="3" name="Number" dataDxfId="119"/>
    <tableColumn id="4" name="Potential" dataDxfId="118"/>
    <tableColumn id="5" name="Additioanl" dataDxfId="117"/>
    <tableColumn id="6" name="This Week" dataDxfId="116"/>
    <tableColumn id="7" name="Last Week" dataDxfId="115"/>
    <tableColumn id="8" name="PER" dataDxfId="114">
      <calculatedColumnFormula>H14/I14-100%</calculatedColumnFormula>
    </tableColumn>
  </tableColumns>
  <tableStyleInfo name="TableStyleLight18" showFirstColumn="0" showLastColumn="0" showRowStripes="1" showColumnStripes="0"/>
</table>
</file>

<file path=xl/tables/table10.xml><?xml version="1.0" encoding="utf-8"?>
<table xmlns="http://schemas.openxmlformats.org/spreadsheetml/2006/main" id="1" name="표3_672" displayName="표3_672" ref="B13:M94" totalsRowShown="0" headerRowDxfId="14" headerRowBorderDxfId="13" tableBorderDxfId="12">
  <autoFilter ref="B13:M94"/>
  <tableColumns count="12">
    <tableColumn id="1" name="Equipment" dataDxfId="11"/>
    <tableColumn id="2" name="Type" dataDxfId="10"/>
    <tableColumn id="3" name="Number" dataDxfId="9"/>
    <tableColumn id="4" name="Potential" dataDxfId="8"/>
    <tableColumn id="5" name="Additioanl" dataDxfId="7"/>
    <tableColumn id="6" name="AO" dataDxfId="6"/>
    <tableColumn id="13" name="SC" dataDxfId="5"/>
    <tableColumn id="7" name="Vestige" dataDxfId="4"/>
    <tableColumn id="8" name="This Week" dataDxfId="3"/>
    <tableColumn id="9" name="Last Week" dataDxfId="2"/>
    <tableColumn id="10" name="PER" dataDxfId="1">
      <calculatedColumnFormula>J14/K14-100%</calculatedColumnFormula>
    </tableColumn>
    <tableColumn id="11" name="Margin" dataDxfId="0">
      <calculatedColumnFormula>표3_672[[#This Row],[This Week]]-'TOAD(DEX)'!H16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9" name="표11_10" displayName="표11_10" ref="C13:J63" totalsRowShown="0" headerRowDxfId="113" headerRowBorderDxfId="112" tableBorderDxfId="111">
  <autoFilter ref="C13:J63"/>
  <tableColumns count="8">
    <tableColumn id="1" name="Equipment" dataDxfId="110"/>
    <tableColumn id="2" name="Type" dataDxfId="109"/>
    <tableColumn id="3" name="Number" dataDxfId="108"/>
    <tableColumn id="4" name="Potential" dataDxfId="107"/>
    <tableColumn id="5" name="Additioanl" dataDxfId="106"/>
    <tableColumn id="6" name="This Week" dataDxfId="105"/>
    <tableColumn id="7" name="Last Week" dataDxfId="104"/>
    <tableColumn id="8" name="PER" dataDxfId="103">
      <calculatedColumnFormula>H14/I14-100%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10" name="표12_11" displayName="표12_11" ref="C13:J63" totalsRowShown="0" headerRowDxfId="102" dataDxfId="100" headerRowBorderDxfId="101" tableBorderDxfId="99">
  <autoFilter ref="C13:J63"/>
  <tableColumns count="8">
    <tableColumn id="1" name="Equipment" dataDxfId="98"/>
    <tableColumn id="2" name="Type" dataDxfId="97"/>
    <tableColumn id="3" name="Number" dataDxfId="96"/>
    <tableColumn id="4" name="Potential" dataDxfId="95"/>
    <tableColumn id="5" name="Additioanl" dataDxfId="94"/>
    <tableColumn id="6" name="This Week" dataDxfId="93"/>
    <tableColumn id="7" name="Last Week" dataDxfId="92"/>
    <tableColumn id="8" name="PER" dataDxfId="91">
      <calculatedColumnFormula>H14/I14-100%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11" name="표13_12" displayName="표13_12" ref="C13:J63" totalsRowShown="0" headerRowDxfId="90" headerRowBorderDxfId="89" tableBorderDxfId="88">
  <autoFilter ref="C13:J63"/>
  <tableColumns count="8">
    <tableColumn id="1" name="Equipment" dataDxfId="87"/>
    <tableColumn id="2" name="Type" dataDxfId="86"/>
    <tableColumn id="3" name="Number" dataDxfId="85"/>
    <tableColumn id="4" name="Potential" dataDxfId="84"/>
    <tableColumn id="5" name="Additioanl" dataDxfId="83"/>
    <tableColumn id="6" name="This Week" dataDxfId="82"/>
    <tableColumn id="7" name="Last Week" dataDxfId="81"/>
    <tableColumn id="8" name="PER" dataDxfId="80">
      <calculatedColumnFormula>H14/I14-100%</calculatedColumnFormula>
    </tableColumn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12" name="표12" displayName="표12" ref="C13:H53" totalsRowShown="0" headerRowDxfId="79" dataDxfId="77" headerRowBorderDxfId="78" tableBorderDxfId="76">
  <autoFilter ref="C13:H53"/>
  <tableColumns count="6">
    <tableColumn id="1" name="Equipment" dataDxfId="75"/>
    <tableColumn id="2" name="Type" dataDxfId="74"/>
    <tableColumn id="3" name="Additioanl" dataDxfId="73"/>
    <tableColumn id="4" name="This Week" dataDxfId="72"/>
    <tableColumn id="5" name="Last Week" dataDxfId="71"/>
    <tableColumn id="6" name="PER" dataDxfId="70">
      <calculatedColumnFormula>F14/G14-100%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2" name="표2" displayName="표2" ref="C8:H44" totalsRowShown="0" headerRowDxfId="69" dataDxfId="67" headerRowBorderDxfId="68" tableBorderDxfId="66">
  <autoFilter ref="C8:H44"/>
  <tableColumns count="6">
    <tableColumn id="1" name="Class" dataDxfId="65"/>
    <tableColumn id="2" name="Equipment" dataDxfId="64"/>
    <tableColumn id="4" name="AO" dataDxfId="63"/>
    <tableColumn id="5" name="This Week" dataDxfId="62"/>
    <tableColumn id="6" name="Last Week" dataDxfId="61"/>
    <tableColumn id="7" name="PER" dataDxfId="60">
      <calculatedColumnFormula>F9/G9-100%</calculatedColumnFormula>
    </tableColumn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id="3" name="표3" displayName="표3" ref="B13:M94" totalsRowShown="0" headerRowDxfId="59" headerRowBorderDxfId="58" tableBorderDxfId="57">
  <autoFilter ref="B13:M94"/>
  <tableColumns count="12">
    <tableColumn id="1" name="Equipment" dataDxfId="56"/>
    <tableColumn id="2" name="Type" dataDxfId="55"/>
    <tableColumn id="3" name="Number" dataDxfId="54"/>
    <tableColumn id="4" name="Potential" dataDxfId="53"/>
    <tableColumn id="5" name="Additioanl" dataDxfId="52"/>
    <tableColumn id="6" name="AO" dataDxfId="51"/>
    <tableColumn id="12" name="SC" dataDxfId="50"/>
    <tableColumn id="7" name="Vestige" dataDxfId="49"/>
    <tableColumn id="8" name="This Week" dataDxfId="48"/>
    <tableColumn id="9" name="Last Week" dataDxfId="47"/>
    <tableColumn id="10" name="PER" dataDxfId="46"/>
    <tableColumn id="11" name="Margin" dataDxfId="45">
      <calculatedColumnFormula>표3[[#This Row],[This Week]]-'TOAD(STR)'!H16</calculatedColumnFormula>
    </tableColumn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id="5" name="표3_6" displayName="표3_6" ref="B13:M94" totalsRowShown="0" headerRowDxfId="44" headerRowBorderDxfId="43" tableBorderDxfId="42">
  <autoFilter ref="B13:M94"/>
  <tableColumns count="12">
    <tableColumn id="1" name="Equipment" dataDxfId="41"/>
    <tableColumn id="2" name="Type" dataDxfId="40"/>
    <tableColumn id="3" name="Number" dataDxfId="39"/>
    <tableColumn id="4" name="Potential" dataDxfId="38"/>
    <tableColumn id="5" name="Additioanl" dataDxfId="37"/>
    <tableColumn id="6" name="AO" dataDxfId="36"/>
    <tableColumn id="12" name="SC" dataDxfId="35"/>
    <tableColumn id="7" name="Vestige" dataDxfId="34"/>
    <tableColumn id="8" name="This Week" dataDxfId="33"/>
    <tableColumn id="9" name="Last Week" dataDxfId="32"/>
    <tableColumn id="10" name="PER" dataDxfId="31">
      <calculatedColumnFormula>J14/K14-100%</calculatedColumnFormula>
    </tableColumn>
    <tableColumn id="11" name="Margin" dataDxfId="30">
      <calculatedColumnFormula>표3_6[[#This Row],[This Week]]-'TOAD(INT)'!H14</calculatedColumnFormula>
    </tableColumn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id="6" name="표3_67" displayName="표3_67" ref="B13:M94" totalsRowShown="0" headerRowDxfId="29" headerRowBorderDxfId="28" tableBorderDxfId="27">
  <autoFilter ref="B13:M94"/>
  <tableColumns count="12">
    <tableColumn id="1" name="Equipment" dataDxfId="26"/>
    <tableColumn id="2" name="Type" dataDxfId="25"/>
    <tableColumn id="3" name="Number" dataDxfId="24"/>
    <tableColumn id="4" name="Potential" dataDxfId="23"/>
    <tableColumn id="5" name="Additioanl" dataDxfId="22"/>
    <tableColumn id="6" name="AO" dataDxfId="21"/>
    <tableColumn id="13" name="SC" dataDxfId="20"/>
    <tableColumn id="7" name="Vestige" dataDxfId="19"/>
    <tableColumn id="8" name="This Week" dataDxfId="18"/>
    <tableColumn id="9" name="Last Week" dataDxfId="17"/>
    <tableColumn id="10" name="PER" dataDxfId="16">
      <calculatedColumnFormula>J14/K14-100%</calculatedColumnFormula>
    </tableColumn>
    <tableColumn id="11" name="Margin" dataDxfId="15">
      <calculatedColumnFormula>표3_67[[#This Row],[This Week]]-'TOAD(DEX)'!H16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63"/>
  <sheetViews>
    <sheetView topLeftCell="A22" zoomScale="85" zoomScaleNormal="85" workbookViewId="0">
      <selection activeCell="H14" sqref="H14:H63"/>
    </sheetView>
  </sheetViews>
  <sheetFormatPr defaultRowHeight="16.5" x14ac:dyDescent="0.3"/>
  <cols>
    <col min="3" max="4" width="17" customWidth="1"/>
    <col min="5" max="5" width="17" style="5" customWidth="1"/>
    <col min="6" max="7" width="17" customWidth="1"/>
    <col min="8" max="9" width="17" style="5" customWidth="1"/>
    <col min="10" max="10" width="17" style="4" customWidth="1"/>
  </cols>
  <sheetData>
    <row r="4" spans="3:10" x14ac:dyDescent="0.3">
      <c r="C4" s="5"/>
    </row>
    <row r="5" spans="3:10" x14ac:dyDescent="0.3">
      <c r="C5" s="6"/>
    </row>
    <row r="7" spans="3:10" ht="17.25" thickBot="1" x14ac:dyDescent="0.35"/>
    <row r="8" spans="3:10" ht="18" thickTop="1" thickBot="1" x14ac:dyDescent="0.35">
      <c r="C8" s="8" t="s">
        <v>33</v>
      </c>
    </row>
    <row r="9" spans="3:10" ht="18" thickTop="1" thickBot="1" x14ac:dyDescent="0.35">
      <c r="C9" s="7">
        <f ca="1">NOW()</f>
        <v>44311.760716319448</v>
      </c>
    </row>
    <row r="10" spans="3:10" ht="17.25" thickTop="1" x14ac:dyDescent="0.3"/>
    <row r="12" spans="3:10" x14ac:dyDescent="0.3">
      <c r="C12" s="6"/>
    </row>
    <row r="13" spans="3:10" ht="17.25" thickBot="1" x14ac:dyDescent="0.35">
      <c r="C13" s="31" t="s">
        <v>23</v>
      </c>
      <c r="D13" s="25" t="s">
        <v>11</v>
      </c>
      <c r="E13" s="25" t="s">
        <v>67</v>
      </c>
      <c r="F13" s="25" t="s">
        <v>24</v>
      </c>
      <c r="G13" s="25" t="s">
        <v>25</v>
      </c>
      <c r="H13" s="25" t="s">
        <v>26</v>
      </c>
      <c r="I13" s="25" t="s">
        <v>68</v>
      </c>
      <c r="J13" s="26" t="s">
        <v>28</v>
      </c>
    </row>
    <row r="14" spans="3:10" ht="17.25" thickTop="1" x14ac:dyDescent="0.3">
      <c r="C14" s="30" t="s">
        <v>0</v>
      </c>
      <c r="D14" s="13" t="s">
        <v>66</v>
      </c>
      <c r="E14" s="13">
        <v>3</v>
      </c>
      <c r="F14" s="13" t="s">
        <v>15</v>
      </c>
      <c r="G14" s="13" t="s">
        <v>18</v>
      </c>
      <c r="H14" s="74">
        <v>2200</v>
      </c>
      <c r="I14" s="74">
        <v>2800</v>
      </c>
      <c r="J14" s="84">
        <f>H14/I14-100%</f>
        <v>-0.2142857142857143</v>
      </c>
    </row>
    <row r="15" spans="3:10" x14ac:dyDescent="0.3">
      <c r="C15" s="48" t="s">
        <v>0</v>
      </c>
      <c r="D15" s="15" t="s">
        <v>66</v>
      </c>
      <c r="E15" s="15">
        <v>3</v>
      </c>
      <c r="F15" s="15" t="s">
        <v>56</v>
      </c>
      <c r="G15" s="15" t="s">
        <v>18</v>
      </c>
      <c r="H15" s="33">
        <v>8900</v>
      </c>
      <c r="I15" s="33">
        <v>6000</v>
      </c>
      <c r="J15" s="85">
        <f t="shared" ref="J15:J23" si="0">H15/I15-100%</f>
        <v>0.48333333333333339</v>
      </c>
    </row>
    <row r="16" spans="3:10" x14ac:dyDescent="0.3">
      <c r="C16" s="48" t="s">
        <v>0</v>
      </c>
      <c r="D16" s="15" t="s">
        <v>13</v>
      </c>
      <c r="E16" s="15">
        <v>4</v>
      </c>
      <c r="F16" s="15" t="s">
        <v>15</v>
      </c>
      <c r="G16" s="15" t="s">
        <v>4</v>
      </c>
      <c r="H16" s="33">
        <v>5200</v>
      </c>
      <c r="I16" s="33">
        <v>6200</v>
      </c>
      <c r="J16" s="85">
        <f t="shared" si="0"/>
        <v>-0.16129032258064513</v>
      </c>
    </row>
    <row r="17" spans="3:10" x14ac:dyDescent="0.3">
      <c r="C17" s="48" t="s">
        <v>0</v>
      </c>
      <c r="D17" s="15" t="s">
        <v>13</v>
      </c>
      <c r="E17" s="15">
        <v>4</v>
      </c>
      <c r="F17" s="15" t="s">
        <v>15</v>
      </c>
      <c r="G17" s="15" t="s">
        <v>153</v>
      </c>
      <c r="H17" s="33">
        <v>7500</v>
      </c>
      <c r="I17" s="33">
        <v>7500</v>
      </c>
      <c r="J17" s="85">
        <f t="shared" si="0"/>
        <v>0</v>
      </c>
    </row>
    <row r="18" spans="3:10" x14ac:dyDescent="0.3">
      <c r="C18" s="48" t="s">
        <v>0</v>
      </c>
      <c r="D18" s="15" t="s">
        <v>13</v>
      </c>
      <c r="E18" s="15">
        <v>4</v>
      </c>
      <c r="F18" s="15" t="s">
        <v>56</v>
      </c>
      <c r="G18" s="15" t="s">
        <v>4</v>
      </c>
      <c r="H18" s="33">
        <v>16200</v>
      </c>
      <c r="I18" s="33">
        <v>14400</v>
      </c>
      <c r="J18" s="85">
        <f t="shared" si="0"/>
        <v>0.125</v>
      </c>
    </row>
    <row r="19" spans="3:10" x14ac:dyDescent="0.3">
      <c r="C19" s="48" t="s">
        <v>0</v>
      </c>
      <c r="D19" s="15" t="s">
        <v>13</v>
      </c>
      <c r="E19" s="15">
        <v>4</v>
      </c>
      <c r="F19" s="15" t="s">
        <v>56</v>
      </c>
      <c r="G19" s="15" t="s">
        <v>153</v>
      </c>
      <c r="H19" s="33" t="s">
        <v>152</v>
      </c>
      <c r="I19" s="33">
        <v>20000</v>
      </c>
      <c r="J19" s="85" t="e">
        <f t="shared" si="0"/>
        <v>#VALUE!</v>
      </c>
    </row>
    <row r="20" spans="3:10" x14ac:dyDescent="0.3">
      <c r="C20" s="48" t="s">
        <v>0</v>
      </c>
      <c r="D20" s="15" t="s">
        <v>14</v>
      </c>
      <c r="E20" s="15">
        <v>2</v>
      </c>
      <c r="F20" s="15" t="s">
        <v>15</v>
      </c>
      <c r="G20" s="15" t="s">
        <v>4</v>
      </c>
      <c r="H20" s="33">
        <v>6000</v>
      </c>
      <c r="I20" s="33">
        <v>6300</v>
      </c>
      <c r="J20" s="85">
        <f t="shared" si="0"/>
        <v>-4.7619047619047672E-2</v>
      </c>
    </row>
    <row r="21" spans="3:10" x14ac:dyDescent="0.3">
      <c r="C21" s="48" t="s">
        <v>0</v>
      </c>
      <c r="D21" s="15" t="s">
        <v>14</v>
      </c>
      <c r="E21" s="15">
        <v>2</v>
      </c>
      <c r="F21" s="15" t="s">
        <v>15</v>
      </c>
      <c r="G21" s="15" t="s">
        <v>153</v>
      </c>
      <c r="H21" s="33" t="s">
        <v>151</v>
      </c>
      <c r="I21" s="33" t="s">
        <v>129</v>
      </c>
      <c r="J21" s="85" t="e">
        <f t="shared" si="0"/>
        <v>#VALUE!</v>
      </c>
    </row>
    <row r="22" spans="3:10" x14ac:dyDescent="0.3">
      <c r="C22" s="48" t="s">
        <v>0</v>
      </c>
      <c r="D22" s="15" t="s">
        <v>14</v>
      </c>
      <c r="E22" s="15">
        <v>2</v>
      </c>
      <c r="F22" s="15" t="s">
        <v>56</v>
      </c>
      <c r="G22" s="15" t="s">
        <v>4</v>
      </c>
      <c r="H22" s="33" t="s">
        <v>151</v>
      </c>
      <c r="I22" s="33">
        <v>18900</v>
      </c>
      <c r="J22" s="85" t="e">
        <f t="shared" si="0"/>
        <v>#VALUE!</v>
      </c>
    </row>
    <row r="23" spans="3:10" ht="17.25" thickBot="1" x14ac:dyDescent="0.35">
      <c r="C23" s="48" t="s">
        <v>0</v>
      </c>
      <c r="D23" s="15" t="s">
        <v>31</v>
      </c>
      <c r="E23" s="15">
        <v>2</v>
      </c>
      <c r="F23" s="15" t="s">
        <v>56</v>
      </c>
      <c r="G23" s="15" t="s">
        <v>153</v>
      </c>
      <c r="H23" s="33" t="s">
        <v>151</v>
      </c>
      <c r="I23" s="33" t="s">
        <v>129</v>
      </c>
      <c r="J23" s="85" t="e">
        <f t="shared" si="0"/>
        <v>#VALUE!</v>
      </c>
    </row>
    <row r="24" spans="3:10" ht="17.25" thickTop="1" x14ac:dyDescent="0.3">
      <c r="C24" s="12" t="s">
        <v>5</v>
      </c>
      <c r="D24" s="13" t="s">
        <v>66</v>
      </c>
      <c r="E24" s="13">
        <v>3</v>
      </c>
      <c r="F24" s="13" t="s">
        <v>15</v>
      </c>
      <c r="G24" s="13" t="s">
        <v>18</v>
      </c>
      <c r="H24" s="74">
        <v>2000</v>
      </c>
      <c r="I24" s="74">
        <v>1500</v>
      </c>
      <c r="J24" s="86">
        <f>H24/I24-100%</f>
        <v>0.33333333333333326</v>
      </c>
    </row>
    <row r="25" spans="3:10" x14ac:dyDescent="0.3">
      <c r="C25" s="48" t="s">
        <v>5</v>
      </c>
      <c r="D25" s="15" t="s">
        <v>66</v>
      </c>
      <c r="E25" s="15">
        <v>3</v>
      </c>
      <c r="F25" s="15" t="s">
        <v>56</v>
      </c>
      <c r="G25" s="15" t="s">
        <v>18</v>
      </c>
      <c r="H25" s="33">
        <v>4900</v>
      </c>
      <c r="I25" s="33">
        <v>9000</v>
      </c>
      <c r="J25" s="85">
        <f t="shared" ref="J25:J33" si="1">H25/I25-100%</f>
        <v>-0.4555555555555556</v>
      </c>
    </row>
    <row r="26" spans="3:10" x14ac:dyDescent="0.3">
      <c r="C26" s="48" t="s">
        <v>5</v>
      </c>
      <c r="D26" s="15" t="s">
        <v>13</v>
      </c>
      <c r="E26" s="15">
        <v>8</v>
      </c>
      <c r="F26" s="15" t="s">
        <v>15</v>
      </c>
      <c r="G26" s="15" t="s">
        <v>4</v>
      </c>
      <c r="H26" s="33">
        <v>3400</v>
      </c>
      <c r="I26" s="33">
        <v>3500</v>
      </c>
      <c r="J26" s="85">
        <f t="shared" si="1"/>
        <v>-2.8571428571428581E-2</v>
      </c>
    </row>
    <row r="27" spans="3:10" x14ac:dyDescent="0.3">
      <c r="C27" s="48" t="s">
        <v>5</v>
      </c>
      <c r="D27" s="15" t="s">
        <v>13</v>
      </c>
      <c r="E27" s="15">
        <v>8</v>
      </c>
      <c r="F27" s="15" t="s">
        <v>15</v>
      </c>
      <c r="G27" s="15" t="s">
        <v>153</v>
      </c>
      <c r="H27" s="33">
        <v>5800</v>
      </c>
      <c r="I27" s="33">
        <v>5300</v>
      </c>
      <c r="J27" s="85">
        <f t="shared" si="1"/>
        <v>9.4339622641509413E-2</v>
      </c>
    </row>
    <row r="28" spans="3:10" x14ac:dyDescent="0.3">
      <c r="C28" s="48" t="s">
        <v>5</v>
      </c>
      <c r="D28" s="15" t="s">
        <v>13</v>
      </c>
      <c r="E28" s="15">
        <v>8</v>
      </c>
      <c r="F28" s="15" t="s">
        <v>56</v>
      </c>
      <c r="G28" s="15" t="s">
        <v>4</v>
      </c>
      <c r="H28" s="33">
        <v>14500</v>
      </c>
      <c r="I28" s="33">
        <v>11000</v>
      </c>
      <c r="J28" s="85">
        <f t="shared" si="1"/>
        <v>0.31818181818181812</v>
      </c>
    </row>
    <row r="29" spans="3:10" x14ac:dyDescent="0.3">
      <c r="C29" s="48" t="s">
        <v>5</v>
      </c>
      <c r="D29" s="15" t="s">
        <v>13</v>
      </c>
      <c r="E29" s="15">
        <v>8</v>
      </c>
      <c r="F29" s="15" t="s">
        <v>56</v>
      </c>
      <c r="G29" s="15" t="s">
        <v>153</v>
      </c>
      <c r="H29" s="33">
        <v>15500</v>
      </c>
      <c r="I29" s="33">
        <v>14400</v>
      </c>
      <c r="J29" s="85">
        <f t="shared" si="1"/>
        <v>7.638888888888884E-2</v>
      </c>
    </row>
    <row r="30" spans="3:10" x14ac:dyDescent="0.3">
      <c r="C30" s="48" t="s">
        <v>5</v>
      </c>
      <c r="D30" s="15" t="s">
        <v>14</v>
      </c>
      <c r="E30" s="15">
        <v>3</v>
      </c>
      <c r="F30" s="15" t="s">
        <v>15</v>
      </c>
      <c r="G30" s="15" t="s">
        <v>4</v>
      </c>
      <c r="H30" s="33">
        <v>4000</v>
      </c>
      <c r="I30" s="33">
        <v>4000</v>
      </c>
      <c r="J30" s="85">
        <f t="shared" si="1"/>
        <v>0</v>
      </c>
    </row>
    <row r="31" spans="3:10" x14ac:dyDescent="0.3">
      <c r="C31" s="48" t="s">
        <v>5</v>
      </c>
      <c r="D31" s="15" t="s">
        <v>14</v>
      </c>
      <c r="E31" s="15">
        <v>3</v>
      </c>
      <c r="F31" s="15" t="s">
        <v>15</v>
      </c>
      <c r="G31" s="15" t="s">
        <v>153</v>
      </c>
      <c r="H31" s="33">
        <v>15100</v>
      </c>
      <c r="I31" s="33">
        <v>15900</v>
      </c>
      <c r="J31" s="85">
        <f t="shared" si="1"/>
        <v>-5.031446540880502E-2</v>
      </c>
    </row>
    <row r="32" spans="3:10" x14ac:dyDescent="0.3">
      <c r="C32" s="48" t="s">
        <v>5</v>
      </c>
      <c r="D32" s="15" t="s">
        <v>14</v>
      </c>
      <c r="E32" s="15">
        <v>3</v>
      </c>
      <c r="F32" s="15" t="s">
        <v>56</v>
      </c>
      <c r="G32" s="15" t="s">
        <v>4</v>
      </c>
      <c r="H32" s="33">
        <v>13300</v>
      </c>
      <c r="I32" s="33">
        <v>15550</v>
      </c>
      <c r="J32" s="85">
        <f t="shared" si="1"/>
        <v>-0.14469453376205788</v>
      </c>
    </row>
    <row r="33" spans="3:10" ht="17.25" thickBot="1" x14ac:dyDescent="0.35">
      <c r="C33" s="48" t="s">
        <v>5</v>
      </c>
      <c r="D33" s="15" t="s">
        <v>31</v>
      </c>
      <c r="E33" s="15">
        <v>3</v>
      </c>
      <c r="F33" s="15" t="s">
        <v>56</v>
      </c>
      <c r="G33" s="15" t="s">
        <v>153</v>
      </c>
      <c r="H33" s="33">
        <v>15000</v>
      </c>
      <c r="I33" s="33">
        <v>43000</v>
      </c>
      <c r="J33" s="85">
        <f t="shared" si="1"/>
        <v>-0.65116279069767447</v>
      </c>
    </row>
    <row r="34" spans="3:10" ht="17.25" thickTop="1" x14ac:dyDescent="0.3">
      <c r="C34" s="30" t="s">
        <v>10</v>
      </c>
      <c r="D34" s="13" t="s">
        <v>66</v>
      </c>
      <c r="E34" s="13">
        <v>2</v>
      </c>
      <c r="F34" s="13" t="s">
        <v>15</v>
      </c>
      <c r="G34" s="13" t="s">
        <v>18</v>
      </c>
      <c r="H34" s="74">
        <v>2700</v>
      </c>
      <c r="I34" s="74">
        <v>2100</v>
      </c>
      <c r="J34" s="84">
        <f>H34/I34-100%</f>
        <v>0.28571428571428581</v>
      </c>
    </row>
    <row r="35" spans="3:10" x14ac:dyDescent="0.3">
      <c r="C35" s="48" t="s">
        <v>10</v>
      </c>
      <c r="D35" s="15" t="s">
        <v>66</v>
      </c>
      <c r="E35" s="15">
        <v>2</v>
      </c>
      <c r="F35" s="15" t="s">
        <v>56</v>
      </c>
      <c r="G35" s="15" t="s">
        <v>18</v>
      </c>
      <c r="H35" s="33">
        <v>7000</v>
      </c>
      <c r="I35" s="33">
        <v>10000</v>
      </c>
      <c r="J35" s="85">
        <f>H35/I35-100%</f>
        <v>-0.30000000000000004</v>
      </c>
    </row>
    <row r="36" spans="3:10" x14ac:dyDescent="0.3">
      <c r="C36" s="48" t="s">
        <v>10</v>
      </c>
      <c r="D36" s="15" t="s">
        <v>13</v>
      </c>
      <c r="E36" s="15">
        <v>1</v>
      </c>
      <c r="F36" s="15" t="s">
        <v>15</v>
      </c>
      <c r="G36" s="15" t="s">
        <v>4</v>
      </c>
      <c r="H36" s="33" t="s">
        <v>151</v>
      </c>
      <c r="I36" s="33">
        <v>4900</v>
      </c>
      <c r="J36" s="85" t="e">
        <f>H36/I36-100%</f>
        <v>#VALUE!</v>
      </c>
    </row>
    <row r="37" spans="3:10" x14ac:dyDescent="0.3">
      <c r="C37" s="48" t="s">
        <v>10</v>
      </c>
      <c r="D37" s="15" t="s">
        <v>13</v>
      </c>
      <c r="E37" s="15">
        <v>1</v>
      </c>
      <c r="F37" s="15" t="s">
        <v>15</v>
      </c>
      <c r="G37" s="15" t="s">
        <v>153</v>
      </c>
      <c r="H37" s="33">
        <v>10000</v>
      </c>
      <c r="I37" s="33">
        <v>7900</v>
      </c>
      <c r="J37" s="85">
        <f>H37/I37-100%</f>
        <v>0.26582278481012667</v>
      </c>
    </row>
    <row r="38" spans="3:10" x14ac:dyDescent="0.3">
      <c r="C38" s="48" t="s">
        <v>10</v>
      </c>
      <c r="D38" s="15" t="s">
        <v>13</v>
      </c>
      <c r="E38" s="15">
        <v>1</v>
      </c>
      <c r="F38" s="15" t="s">
        <v>56</v>
      </c>
      <c r="G38" s="15" t="s">
        <v>4</v>
      </c>
      <c r="H38" s="33">
        <v>15000</v>
      </c>
      <c r="I38" s="33">
        <v>14900</v>
      </c>
      <c r="J38" s="85">
        <f t="shared" ref="J38:J43" si="2">H38/I38-100%</f>
        <v>6.7114093959732557E-3</v>
      </c>
    </row>
    <row r="39" spans="3:10" x14ac:dyDescent="0.3">
      <c r="C39" s="48" t="s">
        <v>10</v>
      </c>
      <c r="D39" s="15" t="s">
        <v>13</v>
      </c>
      <c r="E39" s="15">
        <v>1</v>
      </c>
      <c r="F39" s="15" t="s">
        <v>56</v>
      </c>
      <c r="G39" s="15" t="s">
        <v>153</v>
      </c>
      <c r="H39" s="33" t="s">
        <v>151</v>
      </c>
      <c r="I39" s="33" t="s">
        <v>129</v>
      </c>
      <c r="J39" s="85" t="e">
        <f t="shared" si="2"/>
        <v>#VALUE!</v>
      </c>
    </row>
    <row r="40" spans="3:10" x14ac:dyDescent="0.3">
      <c r="C40" s="48" t="s">
        <v>10</v>
      </c>
      <c r="D40" s="15" t="s">
        <v>14</v>
      </c>
      <c r="E40" s="15">
        <v>0</v>
      </c>
      <c r="F40" s="15" t="s">
        <v>15</v>
      </c>
      <c r="G40" s="15" t="s">
        <v>4</v>
      </c>
      <c r="H40" s="33" t="s">
        <v>151</v>
      </c>
      <c r="I40" s="33">
        <v>7000</v>
      </c>
      <c r="J40" s="85" t="e">
        <f t="shared" si="2"/>
        <v>#VALUE!</v>
      </c>
    </row>
    <row r="41" spans="3:10" x14ac:dyDescent="0.3">
      <c r="C41" s="48" t="s">
        <v>10</v>
      </c>
      <c r="D41" s="15" t="s">
        <v>14</v>
      </c>
      <c r="E41" s="15">
        <v>0</v>
      </c>
      <c r="F41" s="15" t="s">
        <v>15</v>
      </c>
      <c r="G41" s="15" t="s">
        <v>153</v>
      </c>
      <c r="H41" s="33" t="s">
        <v>151</v>
      </c>
      <c r="I41" s="33" t="s">
        <v>129</v>
      </c>
      <c r="J41" s="85" t="e">
        <f t="shared" si="2"/>
        <v>#VALUE!</v>
      </c>
    </row>
    <row r="42" spans="3:10" x14ac:dyDescent="0.3">
      <c r="C42" s="48" t="s">
        <v>10</v>
      </c>
      <c r="D42" s="15" t="s">
        <v>14</v>
      </c>
      <c r="E42" s="15">
        <v>0</v>
      </c>
      <c r="F42" s="15" t="s">
        <v>56</v>
      </c>
      <c r="G42" s="15" t="s">
        <v>4</v>
      </c>
      <c r="H42" s="33" t="s">
        <v>151</v>
      </c>
      <c r="I42" s="33">
        <v>18900</v>
      </c>
      <c r="J42" s="85" t="e">
        <f t="shared" si="2"/>
        <v>#VALUE!</v>
      </c>
    </row>
    <row r="43" spans="3:10" ht="17.25" thickBot="1" x14ac:dyDescent="0.35">
      <c r="C43" s="48" t="s">
        <v>10</v>
      </c>
      <c r="D43" s="15" t="s">
        <v>31</v>
      </c>
      <c r="E43" s="15">
        <v>0</v>
      </c>
      <c r="F43" s="15" t="s">
        <v>56</v>
      </c>
      <c r="G43" s="15" t="s">
        <v>153</v>
      </c>
      <c r="H43" s="33" t="s">
        <v>151</v>
      </c>
      <c r="I43" s="33">
        <v>38900</v>
      </c>
      <c r="J43" s="85" t="e">
        <f t="shared" si="2"/>
        <v>#VALUE!</v>
      </c>
    </row>
    <row r="44" spans="3:10" ht="17.25" thickTop="1" x14ac:dyDescent="0.3">
      <c r="C44" s="30" t="s">
        <v>2</v>
      </c>
      <c r="D44" s="13" t="s">
        <v>66</v>
      </c>
      <c r="E44" s="13">
        <v>3</v>
      </c>
      <c r="F44" s="13" t="s">
        <v>15</v>
      </c>
      <c r="G44" s="13" t="s">
        <v>18</v>
      </c>
      <c r="H44" s="74">
        <v>1700</v>
      </c>
      <c r="I44" s="74">
        <v>1300</v>
      </c>
      <c r="J44" s="84">
        <f>H44/I44-100%</f>
        <v>0.30769230769230771</v>
      </c>
    </row>
    <row r="45" spans="3:10" x14ac:dyDescent="0.3">
      <c r="C45" s="48" t="s">
        <v>2</v>
      </c>
      <c r="D45" s="15" t="s">
        <v>66</v>
      </c>
      <c r="E45" s="15">
        <v>3</v>
      </c>
      <c r="F45" s="15" t="s">
        <v>56</v>
      </c>
      <c r="G45" s="15" t="s">
        <v>18</v>
      </c>
      <c r="H45" s="33">
        <v>7000</v>
      </c>
      <c r="I45" s="33">
        <v>4500</v>
      </c>
      <c r="J45" s="85">
        <f t="shared" ref="J45:J53" si="3">H45/I45-100%</f>
        <v>0.55555555555555558</v>
      </c>
    </row>
    <row r="46" spans="3:10" x14ac:dyDescent="0.3">
      <c r="C46" s="48" t="s">
        <v>2</v>
      </c>
      <c r="D46" s="15" t="s">
        <v>13</v>
      </c>
      <c r="E46" s="15">
        <v>3</v>
      </c>
      <c r="F46" s="15" t="s">
        <v>15</v>
      </c>
      <c r="G46" s="15" t="s">
        <v>4</v>
      </c>
      <c r="H46" s="33">
        <v>3900</v>
      </c>
      <c r="I46" s="33">
        <v>3700</v>
      </c>
      <c r="J46" s="85">
        <f t="shared" si="3"/>
        <v>5.4054054054053946E-2</v>
      </c>
    </row>
    <row r="47" spans="3:10" x14ac:dyDescent="0.3">
      <c r="C47" s="48" t="s">
        <v>2</v>
      </c>
      <c r="D47" s="15" t="s">
        <v>13</v>
      </c>
      <c r="E47" s="15">
        <v>3</v>
      </c>
      <c r="F47" s="15" t="s">
        <v>15</v>
      </c>
      <c r="G47" s="15" t="s">
        <v>153</v>
      </c>
      <c r="H47" s="33">
        <v>6000</v>
      </c>
      <c r="I47" s="33">
        <v>5500</v>
      </c>
      <c r="J47" s="85">
        <f t="shared" si="3"/>
        <v>9.0909090909090828E-2</v>
      </c>
    </row>
    <row r="48" spans="3:10" x14ac:dyDescent="0.3">
      <c r="C48" s="48" t="s">
        <v>2</v>
      </c>
      <c r="D48" s="15" t="s">
        <v>13</v>
      </c>
      <c r="E48" s="15">
        <v>3</v>
      </c>
      <c r="F48" s="15" t="s">
        <v>56</v>
      </c>
      <c r="G48" s="15" t="s">
        <v>4</v>
      </c>
      <c r="H48" s="33">
        <v>11900</v>
      </c>
      <c r="I48" s="33">
        <v>12200</v>
      </c>
      <c r="J48" s="85">
        <f t="shared" si="3"/>
        <v>-2.4590163934426257E-2</v>
      </c>
    </row>
    <row r="49" spans="3:10" x14ac:dyDescent="0.3">
      <c r="C49" s="48" t="s">
        <v>2</v>
      </c>
      <c r="D49" s="15" t="s">
        <v>13</v>
      </c>
      <c r="E49" s="15">
        <v>3</v>
      </c>
      <c r="F49" s="15" t="s">
        <v>56</v>
      </c>
      <c r="G49" s="15" t="s">
        <v>153</v>
      </c>
      <c r="H49" s="33">
        <v>18500</v>
      </c>
      <c r="I49" s="33">
        <v>21000</v>
      </c>
      <c r="J49" s="85">
        <f t="shared" si="3"/>
        <v>-0.11904761904761907</v>
      </c>
    </row>
    <row r="50" spans="3:10" x14ac:dyDescent="0.3">
      <c r="C50" s="48" t="s">
        <v>2</v>
      </c>
      <c r="D50" s="15" t="s">
        <v>14</v>
      </c>
      <c r="E50" s="15">
        <v>2</v>
      </c>
      <c r="F50" s="15" t="s">
        <v>15</v>
      </c>
      <c r="G50" s="15" t="s">
        <v>4</v>
      </c>
      <c r="H50" s="33">
        <v>7800</v>
      </c>
      <c r="I50" s="33">
        <v>10000</v>
      </c>
      <c r="J50" s="85">
        <f t="shared" si="3"/>
        <v>-0.21999999999999997</v>
      </c>
    </row>
    <row r="51" spans="3:10" x14ac:dyDescent="0.3">
      <c r="C51" s="48" t="s">
        <v>2</v>
      </c>
      <c r="D51" s="15" t="s">
        <v>14</v>
      </c>
      <c r="E51" s="15">
        <v>2</v>
      </c>
      <c r="F51" s="15" t="s">
        <v>15</v>
      </c>
      <c r="G51" s="15" t="s">
        <v>153</v>
      </c>
      <c r="H51" s="33">
        <v>16000</v>
      </c>
      <c r="I51" s="33">
        <v>17800</v>
      </c>
      <c r="J51" s="85">
        <f t="shared" si="3"/>
        <v>-0.101123595505618</v>
      </c>
    </row>
    <row r="52" spans="3:10" x14ac:dyDescent="0.3">
      <c r="C52" s="48" t="s">
        <v>2</v>
      </c>
      <c r="D52" s="15" t="s">
        <v>14</v>
      </c>
      <c r="E52" s="15">
        <v>2</v>
      </c>
      <c r="F52" s="15" t="s">
        <v>56</v>
      </c>
      <c r="G52" s="15" t="s">
        <v>4</v>
      </c>
      <c r="H52" s="33" t="s">
        <v>151</v>
      </c>
      <c r="I52" s="33">
        <v>25500</v>
      </c>
      <c r="J52" s="85" t="e">
        <f t="shared" si="3"/>
        <v>#VALUE!</v>
      </c>
    </row>
    <row r="53" spans="3:10" ht="17.25" thickBot="1" x14ac:dyDescent="0.35">
      <c r="C53" s="48" t="s">
        <v>2</v>
      </c>
      <c r="D53" s="15" t="s">
        <v>31</v>
      </c>
      <c r="E53" s="15">
        <v>2</v>
      </c>
      <c r="F53" s="15" t="s">
        <v>56</v>
      </c>
      <c r="G53" s="15" t="s">
        <v>153</v>
      </c>
      <c r="H53" s="33">
        <v>40000</v>
      </c>
      <c r="I53" s="33">
        <v>40000</v>
      </c>
      <c r="J53" s="85">
        <f t="shared" si="3"/>
        <v>0</v>
      </c>
    </row>
    <row r="54" spans="3:10" ht="17.25" thickTop="1" x14ac:dyDescent="0.3">
      <c r="C54" s="30" t="s">
        <v>3</v>
      </c>
      <c r="D54" s="13" t="s">
        <v>66</v>
      </c>
      <c r="E54" s="13">
        <v>5</v>
      </c>
      <c r="F54" s="13" t="s">
        <v>15</v>
      </c>
      <c r="G54" s="13" t="s">
        <v>18</v>
      </c>
      <c r="H54" s="74">
        <v>2200</v>
      </c>
      <c r="I54" s="74">
        <v>2200</v>
      </c>
      <c r="J54" s="84">
        <f>H54/I54-100%</f>
        <v>0</v>
      </c>
    </row>
    <row r="55" spans="3:10" x14ac:dyDescent="0.3">
      <c r="C55" s="48" t="s">
        <v>3</v>
      </c>
      <c r="D55" s="15" t="s">
        <v>66</v>
      </c>
      <c r="E55" s="15">
        <v>5</v>
      </c>
      <c r="F55" s="15" t="s">
        <v>56</v>
      </c>
      <c r="G55" s="15" t="s">
        <v>18</v>
      </c>
      <c r="H55" s="33">
        <v>15500</v>
      </c>
      <c r="I55" s="33">
        <v>12900</v>
      </c>
      <c r="J55" s="85">
        <f t="shared" ref="J55:J63" si="4">H55/I55-100%</f>
        <v>0.20155038759689914</v>
      </c>
    </row>
    <row r="56" spans="3:10" x14ac:dyDescent="0.3">
      <c r="C56" s="48" t="s">
        <v>3</v>
      </c>
      <c r="D56" s="15" t="s">
        <v>13</v>
      </c>
      <c r="E56" s="15">
        <v>3</v>
      </c>
      <c r="F56" s="15" t="s">
        <v>15</v>
      </c>
      <c r="G56" s="15" t="s">
        <v>4</v>
      </c>
      <c r="H56" s="33">
        <v>10500</v>
      </c>
      <c r="I56" s="33">
        <v>9000</v>
      </c>
      <c r="J56" s="85">
        <f t="shared" si="4"/>
        <v>0.16666666666666674</v>
      </c>
    </row>
    <row r="57" spans="3:10" x14ac:dyDescent="0.3">
      <c r="C57" s="48" t="s">
        <v>3</v>
      </c>
      <c r="D57" s="15" t="s">
        <v>13</v>
      </c>
      <c r="E57" s="15">
        <v>3</v>
      </c>
      <c r="F57" s="15" t="s">
        <v>15</v>
      </c>
      <c r="G57" s="15" t="s">
        <v>153</v>
      </c>
      <c r="H57" s="33">
        <v>19000</v>
      </c>
      <c r="I57" s="33">
        <v>11000</v>
      </c>
      <c r="J57" s="85">
        <f t="shared" si="4"/>
        <v>0.72727272727272729</v>
      </c>
    </row>
    <row r="58" spans="3:10" x14ac:dyDescent="0.3">
      <c r="C58" s="48" t="s">
        <v>3</v>
      </c>
      <c r="D58" s="15" t="s">
        <v>13</v>
      </c>
      <c r="E58" s="15">
        <v>3</v>
      </c>
      <c r="F58" s="15" t="s">
        <v>56</v>
      </c>
      <c r="G58" s="15" t="s">
        <v>4</v>
      </c>
      <c r="H58" s="33">
        <v>22000</v>
      </c>
      <c r="I58" s="33">
        <v>24000</v>
      </c>
      <c r="J58" s="85">
        <f t="shared" si="4"/>
        <v>-8.333333333333337E-2</v>
      </c>
    </row>
    <row r="59" spans="3:10" x14ac:dyDescent="0.3">
      <c r="C59" s="48" t="s">
        <v>3</v>
      </c>
      <c r="D59" s="15" t="s">
        <v>13</v>
      </c>
      <c r="E59" s="15">
        <v>3</v>
      </c>
      <c r="F59" s="15" t="s">
        <v>56</v>
      </c>
      <c r="G59" s="15" t="s">
        <v>153</v>
      </c>
      <c r="H59" s="33">
        <v>74000</v>
      </c>
      <c r="I59" s="33" t="s">
        <v>129</v>
      </c>
      <c r="J59" s="85" t="e">
        <f t="shared" si="4"/>
        <v>#VALUE!</v>
      </c>
    </row>
    <row r="60" spans="3:10" x14ac:dyDescent="0.3">
      <c r="C60" s="48" t="s">
        <v>3</v>
      </c>
      <c r="D60" s="15" t="s">
        <v>14</v>
      </c>
      <c r="E60" s="15">
        <v>1</v>
      </c>
      <c r="F60" s="15" t="s">
        <v>15</v>
      </c>
      <c r="G60" s="15" t="s">
        <v>4</v>
      </c>
      <c r="H60" s="33">
        <v>22200</v>
      </c>
      <c r="I60" s="33">
        <v>19900</v>
      </c>
      <c r="J60" s="85">
        <f t="shared" si="4"/>
        <v>0.11557788944723613</v>
      </c>
    </row>
    <row r="61" spans="3:10" x14ac:dyDescent="0.3">
      <c r="C61" s="48" t="s">
        <v>3</v>
      </c>
      <c r="D61" s="15" t="s">
        <v>14</v>
      </c>
      <c r="E61" s="15">
        <v>1</v>
      </c>
      <c r="F61" s="15" t="s">
        <v>15</v>
      </c>
      <c r="G61" s="15" t="s">
        <v>153</v>
      </c>
      <c r="H61" s="33">
        <v>60000</v>
      </c>
      <c r="I61" s="33">
        <v>60000</v>
      </c>
      <c r="J61" s="85">
        <f t="shared" si="4"/>
        <v>0</v>
      </c>
    </row>
    <row r="62" spans="3:10" x14ac:dyDescent="0.3">
      <c r="C62" s="48" t="s">
        <v>3</v>
      </c>
      <c r="D62" s="15" t="s">
        <v>14</v>
      </c>
      <c r="E62" s="15">
        <v>1</v>
      </c>
      <c r="F62" s="15" t="s">
        <v>56</v>
      </c>
      <c r="G62" s="15" t="s">
        <v>4</v>
      </c>
      <c r="H62" s="33" t="s">
        <v>151</v>
      </c>
      <c r="I62" s="33" t="s">
        <v>129</v>
      </c>
      <c r="J62" s="85" t="e">
        <f t="shared" si="4"/>
        <v>#VALUE!</v>
      </c>
    </row>
    <row r="63" spans="3:10" x14ac:dyDescent="0.3">
      <c r="C63" s="50" t="s">
        <v>3</v>
      </c>
      <c r="D63" s="18" t="s">
        <v>31</v>
      </c>
      <c r="E63" s="18">
        <v>1</v>
      </c>
      <c r="F63" s="18" t="s">
        <v>56</v>
      </c>
      <c r="G63" s="18" t="s">
        <v>153</v>
      </c>
      <c r="H63" s="80" t="s">
        <v>151</v>
      </c>
      <c r="I63" s="80" t="s">
        <v>129</v>
      </c>
      <c r="J63" s="87" t="e">
        <f t="shared" si="4"/>
        <v>#VALUE!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95"/>
  <sheetViews>
    <sheetView topLeftCell="B1" zoomScale="85" zoomScaleNormal="85" workbookViewId="0">
      <selection activeCell="K13" sqref="K13"/>
    </sheetView>
  </sheetViews>
  <sheetFormatPr defaultRowHeight="16.5" x14ac:dyDescent="0.3"/>
  <cols>
    <col min="2" max="2" width="19" customWidth="1"/>
    <col min="3" max="3" width="15.25" customWidth="1"/>
    <col min="4" max="4" width="11" style="5" customWidth="1"/>
    <col min="5" max="8" width="13.5" customWidth="1"/>
    <col min="9" max="9" width="13.5" style="27" customWidth="1"/>
    <col min="10" max="11" width="15.25" style="27" customWidth="1"/>
    <col min="12" max="12" width="15.25" style="53" customWidth="1"/>
    <col min="13" max="13" width="16.625" style="61" customWidth="1"/>
  </cols>
  <sheetData>
    <row r="4" spans="2:13" x14ac:dyDescent="0.3">
      <c r="B4" s="5"/>
    </row>
    <row r="5" spans="2:13" x14ac:dyDescent="0.3">
      <c r="B5" s="6"/>
    </row>
    <row r="7" spans="2:13" ht="17.25" thickBot="1" x14ac:dyDescent="0.35"/>
    <row r="8" spans="2:13" ht="18" thickTop="1" thickBot="1" x14ac:dyDescent="0.35">
      <c r="B8" s="8" t="s">
        <v>33</v>
      </c>
    </row>
    <row r="9" spans="2:13" ht="18" thickTop="1" thickBot="1" x14ac:dyDescent="0.35">
      <c r="B9" s="7">
        <f ca="1">NOW()</f>
        <v>44311.760716319448</v>
      </c>
    </row>
    <row r="10" spans="2:13" ht="17.25" thickTop="1" x14ac:dyDescent="0.3"/>
    <row r="12" spans="2:13" x14ac:dyDescent="0.3">
      <c r="B12" s="6"/>
    </row>
    <row r="13" spans="2:13" ht="17.25" thickBot="1" x14ac:dyDescent="0.35">
      <c r="B13" s="31" t="s">
        <v>23</v>
      </c>
      <c r="C13" s="25" t="s">
        <v>11</v>
      </c>
      <c r="D13" s="25" t="s">
        <v>29</v>
      </c>
      <c r="E13" s="25" t="s">
        <v>24</v>
      </c>
      <c r="F13" s="25" t="s">
        <v>25</v>
      </c>
      <c r="G13" s="25" t="s">
        <v>44</v>
      </c>
      <c r="H13" s="25" t="s">
        <v>137</v>
      </c>
      <c r="I13" s="25" t="s">
        <v>52</v>
      </c>
      <c r="J13" s="25" t="s">
        <v>26</v>
      </c>
      <c r="K13" s="25" t="s">
        <v>27</v>
      </c>
      <c r="L13" s="32" t="s">
        <v>28</v>
      </c>
      <c r="M13" s="63" t="s">
        <v>9</v>
      </c>
    </row>
    <row r="14" spans="2:13" ht="17.25" thickTop="1" x14ac:dyDescent="0.3">
      <c r="B14" s="12" t="s">
        <v>0</v>
      </c>
      <c r="C14" s="13" t="s">
        <v>62</v>
      </c>
      <c r="D14" s="13">
        <v>4</v>
      </c>
      <c r="E14" s="13" t="s">
        <v>15</v>
      </c>
      <c r="F14" s="13" t="s">
        <v>4</v>
      </c>
      <c r="G14" s="13">
        <v>90</v>
      </c>
      <c r="H14" s="74">
        <v>10</v>
      </c>
      <c r="I14" s="74">
        <v>70</v>
      </c>
      <c r="J14" s="74">
        <v>11000</v>
      </c>
      <c r="K14" s="74">
        <v>9800</v>
      </c>
      <c r="L14" s="21">
        <f t="shared" ref="L14:L77" si="0">J14/K14-100%</f>
        <v>0.12244897959183665</v>
      </c>
      <c r="M14" s="35">
        <f>표3_672[[#This Row],[This Week]]-'TOAD(DEX)'!H16-'RUTA(AO)'!F27</f>
        <v>4200</v>
      </c>
    </row>
    <row r="15" spans="2:13" x14ac:dyDescent="0.3">
      <c r="B15" s="14" t="s">
        <v>0</v>
      </c>
      <c r="C15" s="15" t="s">
        <v>62</v>
      </c>
      <c r="D15" s="15">
        <v>4</v>
      </c>
      <c r="E15" s="15" t="s">
        <v>15</v>
      </c>
      <c r="F15" s="15" t="s">
        <v>153</v>
      </c>
      <c r="G15" s="15">
        <v>90</v>
      </c>
      <c r="H15" s="33" t="s">
        <v>188</v>
      </c>
      <c r="I15" s="33" t="s">
        <v>189</v>
      </c>
      <c r="J15" s="33" t="s">
        <v>190</v>
      </c>
      <c r="K15" s="33">
        <v>15500</v>
      </c>
      <c r="L15" s="22" t="e">
        <f t="shared" si="0"/>
        <v>#VALUE!</v>
      </c>
      <c r="M15" s="36" t="e">
        <f>표3_672[[#This Row],[This Week]]-'TOAD(DEX)'!H17-'RUTA(AO)'!F27</f>
        <v>#VALUE!</v>
      </c>
    </row>
    <row r="16" spans="2:13" ht="17.25" customHeight="1" x14ac:dyDescent="0.3">
      <c r="B16" s="14" t="s">
        <v>0</v>
      </c>
      <c r="C16" s="15" t="s">
        <v>62</v>
      </c>
      <c r="D16" s="15">
        <v>4</v>
      </c>
      <c r="E16" s="15" t="s">
        <v>12</v>
      </c>
      <c r="F16" s="15" t="s">
        <v>4</v>
      </c>
      <c r="G16" s="15">
        <v>90</v>
      </c>
      <c r="H16" s="33">
        <v>10</v>
      </c>
      <c r="I16" s="33">
        <v>30</v>
      </c>
      <c r="J16" s="55">
        <v>23700</v>
      </c>
      <c r="K16" s="55">
        <v>38000</v>
      </c>
      <c r="L16" s="22">
        <f t="shared" si="0"/>
        <v>-0.37631578947368416</v>
      </c>
      <c r="M16" s="36">
        <f>표3_672[[#This Row],[This Week]]-'TOAD(DEX)'!H18-'RUTA(AO)'!F27</f>
        <v>11400</v>
      </c>
    </row>
    <row r="17" spans="2:13" x14ac:dyDescent="0.3">
      <c r="B17" s="14" t="s">
        <v>0</v>
      </c>
      <c r="C17" s="15" t="s">
        <v>62</v>
      </c>
      <c r="D17" s="15">
        <v>4</v>
      </c>
      <c r="E17" s="15" t="s">
        <v>46</v>
      </c>
      <c r="F17" s="15" t="s">
        <v>153</v>
      </c>
      <c r="G17" s="15">
        <v>90</v>
      </c>
      <c r="H17" s="33" t="s">
        <v>189</v>
      </c>
      <c r="I17" s="33" t="s">
        <v>189</v>
      </c>
      <c r="J17" s="33" t="s">
        <v>188</v>
      </c>
      <c r="K17" s="33" t="s">
        <v>146</v>
      </c>
      <c r="L17" s="22" t="e">
        <f t="shared" si="0"/>
        <v>#VALUE!</v>
      </c>
      <c r="M17" s="36" t="e">
        <f>표3_672[[#This Row],[This Week]]-'TOAD(DEX)'!H19-'RUTA(AO)'!F27</f>
        <v>#VALUE!</v>
      </c>
    </row>
    <row r="18" spans="2:13" x14ac:dyDescent="0.3">
      <c r="B18" s="14" t="s">
        <v>0</v>
      </c>
      <c r="C18" s="15" t="s">
        <v>62</v>
      </c>
      <c r="D18" s="15">
        <v>4</v>
      </c>
      <c r="E18" s="15" t="s">
        <v>8</v>
      </c>
      <c r="F18" s="15" t="s">
        <v>16</v>
      </c>
      <c r="G18" s="15">
        <v>100</v>
      </c>
      <c r="H18" s="33" t="s">
        <v>188</v>
      </c>
      <c r="I18" s="33" t="s">
        <v>188</v>
      </c>
      <c r="J18" s="33" t="s">
        <v>189</v>
      </c>
      <c r="K18" s="33">
        <v>14000</v>
      </c>
      <c r="L18" s="22" t="e">
        <f t="shared" si="0"/>
        <v>#VALUE!</v>
      </c>
      <c r="M18" s="36" t="e">
        <f>표3_672[[#This Row],[This Week]]-'TOAD(DEX)'!H16-'RUTA(AO)'!F28</f>
        <v>#VALUE!</v>
      </c>
    </row>
    <row r="19" spans="2:13" x14ac:dyDescent="0.3">
      <c r="B19" s="14" t="s">
        <v>0</v>
      </c>
      <c r="C19" s="15" t="s">
        <v>62</v>
      </c>
      <c r="D19" s="15">
        <v>4</v>
      </c>
      <c r="E19" s="15" t="s">
        <v>8</v>
      </c>
      <c r="F19" s="15" t="s">
        <v>153</v>
      </c>
      <c r="G19" s="15">
        <v>100</v>
      </c>
      <c r="H19" s="33" t="s">
        <v>189</v>
      </c>
      <c r="I19" s="33" t="s">
        <v>190</v>
      </c>
      <c r="J19" s="33" t="s">
        <v>190</v>
      </c>
      <c r="K19" s="33">
        <v>17900</v>
      </c>
      <c r="L19" s="22" t="e">
        <f t="shared" si="0"/>
        <v>#VALUE!</v>
      </c>
      <c r="M19" s="36" t="e">
        <f>표3_672[[#This Row],[This Week]]-'TOAD(DEX)'!H17-'RUTA(AO)'!F28</f>
        <v>#VALUE!</v>
      </c>
    </row>
    <row r="20" spans="2:13" x14ac:dyDescent="0.3">
      <c r="B20" s="14" t="s">
        <v>0</v>
      </c>
      <c r="C20" s="15" t="s">
        <v>62</v>
      </c>
      <c r="D20" s="15">
        <v>4</v>
      </c>
      <c r="E20" s="15" t="s">
        <v>7</v>
      </c>
      <c r="F20" s="15" t="s">
        <v>16</v>
      </c>
      <c r="G20" s="15">
        <v>100</v>
      </c>
      <c r="H20" s="33">
        <v>10</v>
      </c>
      <c r="I20" s="33">
        <v>30</v>
      </c>
      <c r="J20" s="33">
        <v>21000</v>
      </c>
      <c r="K20" s="33">
        <v>18000</v>
      </c>
      <c r="L20" s="22">
        <f t="shared" si="0"/>
        <v>0.16666666666666674</v>
      </c>
      <c r="M20" s="36">
        <f>표3_672[[#This Row],[This Week]]-'TOAD(DEX)'!H18-'RUTA(AO)'!F28</f>
        <v>7100</v>
      </c>
    </row>
    <row r="21" spans="2:13" x14ac:dyDescent="0.3">
      <c r="B21" s="14" t="s">
        <v>0</v>
      </c>
      <c r="C21" s="15" t="s">
        <v>62</v>
      </c>
      <c r="D21" s="15">
        <v>4</v>
      </c>
      <c r="E21" s="15" t="s">
        <v>7</v>
      </c>
      <c r="F21" s="15" t="s">
        <v>153</v>
      </c>
      <c r="G21" s="15">
        <v>100</v>
      </c>
      <c r="H21" s="33">
        <v>10</v>
      </c>
      <c r="I21" s="33" t="s">
        <v>187</v>
      </c>
      <c r="J21" s="33">
        <v>55200</v>
      </c>
      <c r="K21" s="52">
        <v>55200</v>
      </c>
      <c r="L21" s="22">
        <f t="shared" si="0"/>
        <v>0</v>
      </c>
      <c r="M21" s="36" t="e">
        <f>표3_672[[#This Row],[This Week]]-'TOAD(DEX)'!H19-'RUTA(AO)'!F28</f>
        <v>#VALUE!</v>
      </c>
    </row>
    <row r="22" spans="2:13" x14ac:dyDescent="0.3">
      <c r="B22" s="14" t="s">
        <v>0</v>
      </c>
      <c r="C22" s="15" t="s">
        <v>62</v>
      </c>
      <c r="D22" s="15">
        <v>4</v>
      </c>
      <c r="E22" s="15" t="s">
        <v>8</v>
      </c>
      <c r="F22" s="15" t="s">
        <v>16</v>
      </c>
      <c r="G22" s="15">
        <v>110</v>
      </c>
      <c r="H22" s="33" t="s">
        <v>189</v>
      </c>
      <c r="I22" s="33" t="s">
        <v>189</v>
      </c>
      <c r="J22" s="33" t="s">
        <v>188</v>
      </c>
      <c r="K22" s="33">
        <v>20000</v>
      </c>
      <c r="L22" s="22" t="e">
        <f t="shared" si="0"/>
        <v>#VALUE!</v>
      </c>
      <c r="M22" s="36" t="e">
        <f>표3_672[[#This Row],[This Week]]-'TOAD(DEX)'!H16-'RUTA(AO)'!F29</f>
        <v>#VALUE!</v>
      </c>
    </row>
    <row r="23" spans="2:13" x14ac:dyDescent="0.3">
      <c r="B23" s="14" t="s">
        <v>0</v>
      </c>
      <c r="C23" s="15" t="s">
        <v>62</v>
      </c>
      <c r="D23" s="15">
        <v>4</v>
      </c>
      <c r="E23" s="15" t="s">
        <v>8</v>
      </c>
      <c r="F23" s="15" t="s">
        <v>153</v>
      </c>
      <c r="G23" s="15">
        <v>110</v>
      </c>
      <c r="H23" s="33">
        <v>10</v>
      </c>
      <c r="I23" s="33">
        <v>30</v>
      </c>
      <c r="J23" s="55">
        <v>74500</v>
      </c>
      <c r="K23" s="55">
        <v>74400</v>
      </c>
      <c r="L23" s="22">
        <f t="shared" si="0"/>
        <v>1.3440860215054862E-3</v>
      </c>
      <c r="M23" s="36">
        <f>표3_672[[#This Row],[This Week]]-'TOAD(DEX)'!H17-'RUTA(AO)'!F29</f>
        <v>62000</v>
      </c>
    </row>
    <row r="24" spans="2:13" x14ac:dyDescent="0.3">
      <c r="B24" s="14" t="s">
        <v>0</v>
      </c>
      <c r="C24" s="15" t="s">
        <v>62</v>
      </c>
      <c r="D24" s="15">
        <v>4</v>
      </c>
      <c r="E24" s="15" t="s">
        <v>7</v>
      </c>
      <c r="F24" s="15" t="s">
        <v>16</v>
      </c>
      <c r="G24" s="15">
        <v>110</v>
      </c>
      <c r="H24" s="33">
        <v>10</v>
      </c>
      <c r="I24" s="33">
        <v>70</v>
      </c>
      <c r="J24" s="56">
        <v>31000</v>
      </c>
      <c r="K24" s="56">
        <v>38000</v>
      </c>
      <c r="L24" s="22">
        <f t="shared" si="0"/>
        <v>-0.18421052631578949</v>
      </c>
      <c r="M24" s="36">
        <f>표3_672[[#This Row],[This Week]]-'TOAD(DEX)'!H18-'RUTA(AO)'!F29</f>
        <v>15000</v>
      </c>
    </row>
    <row r="25" spans="2:13" ht="17.25" thickBot="1" x14ac:dyDescent="0.35">
      <c r="B25" s="37" t="s">
        <v>0</v>
      </c>
      <c r="C25" s="38" t="s">
        <v>62</v>
      </c>
      <c r="D25" s="38">
        <v>4</v>
      </c>
      <c r="E25" s="38" t="s">
        <v>7</v>
      </c>
      <c r="F25" s="38" t="s">
        <v>153</v>
      </c>
      <c r="G25" s="38">
        <v>110</v>
      </c>
      <c r="H25" s="76">
        <v>10</v>
      </c>
      <c r="I25" s="76">
        <v>30</v>
      </c>
      <c r="J25" s="76">
        <v>75500</v>
      </c>
      <c r="K25" s="64">
        <v>70000</v>
      </c>
      <c r="L25" s="40">
        <f t="shared" si="0"/>
        <v>7.8571428571428514E-2</v>
      </c>
      <c r="M25" s="41" t="e">
        <f>표3_672[[#This Row],[This Week]]-'TOAD(DEX)'!H19-'RUTA(AO)'!F29</f>
        <v>#VALUE!</v>
      </c>
    </row>
    <row r="26" spans="2:13" ht="17.25" thickTop="1" x14ac:dyDescent="0.3">
      <c r="B26" s="28" t="s">
        <v>0</v>
      </c>
      <c r="C26" s="39" t="s">
        <v>63</v>
      </c>
      <c r="D26" s="62">
        <v>0</v>
      </c>
      <c r="E26" s="39" t="s">
        <v>15</v>
      </c>
      <c r="F26" s="39" t="s">
        <v>4</v>
      </c>
      <c r="G26" s="39">
        <v>90</v>
      </c>
      <c r="H26" s="39" t="s">
        <v>188</v>
      </c>
      <c r="I26" s="39" t="s">
        <v>188</v>
      </c>
      <c r="J26" s="39" t="s">
        <v>188</v>
      </c>
      <c r="K26" s="39" t="s">
        <v>138</v>
      </c>
      <c r="L26" s="29" t="e">
        <f t="shared" si="0"/>
        <v>#VALUE!</v>
      </c>
      <c r="M26" s="43" t="e">
        <f>표3_672[[#This Row],[This Week]]-'TOAD(DEX)'!H20-'RUTA(AO)'!F27</f>
        <v>#VALUE!</v>
      </c>
    </row>
    <row r="27" spans="2:13" x14ac:dyDescent="0.3">
      <c r="B27" s="14" t="s">
        <v>0</v>
      </c>
      <c r="C27" s="33" t="s">
        <v>63</v>
      </c>
      <c r="D27" s="62">
        <v>0</v>
      </c>
      <c r="E27" s="33" t="s">
        <v>55</v>
      </c>
      <c r="F27" s="33" t="s">
        <v>153</v>
      </c>
      <c r="G27" s="33">
        <v>90</v>
      </c>
      <c r="H27" s="39" t="s">
        <v>188</v>
      </c>
      <c r="I27" s="39" t="s">
        <v>188</v>
      </c>
      <c r="J27" s="39" t="s">
        <v>188</v>
      </c>
      <c r="K27" s="39" t="s">
        <v>138</v>
      </c>
      <c r="L27" s="22" t="e">
        <f t="shared" si="0"/>
        <v>#VALUE!</v>
      </c>
      <c r="M27" s="36" t="e">
        <f>표3_672[[#This Row],[This Week]]-'TOAD(DEX)'!H21-'RUTA(AO)'!F27</f>
        <v>#VALUE!</v>
      </c>
    </row>
    <row r="28" spans="2:13" x14ac:dyDescent="0.3">
      <c r="B28" s="14" t="s">
        <v>0</v>
      </c>
      <c r="C28" s="33" t="s">
        <v>63</v>
      </c>
      <c r="D28" s="62">
        <v>0</v>
      </c>
      <c r="E28" s="33" t="s">
        <v>15</v>
      </c>
      <c r="F28" s="33" t="s">
        <v>175</v>
      </c>
      <c r="G28" s="33">
        <v>90</v>
      </c>
      <c r="H28" s="39" t="s">
        <v>188</v>
      </c>
      <c r="I28" s="39" t="s">
        <v>188</v>
      </c>
      <c r="J28" s="39" t="s">
        <v>188</v>
      </c>
      <c r="K28" s="39" t="s">
        <v>138</v>
      </c>
      <c r="L28" s="22" t="e">
        <f t="shared" si="0"/>
        <v>#VALUE!</v>
      </c>
      <c r="M28" s="36" t="e">
        <f>표3_672[[#This Row],[This Week]]-'TOAD(RE)'!F16-'RUTA(AO)'!F27</f>
        <v>#VALUE!</v>
      </c>
    </row>
    <row r="29" spans="2:13" x14ac:dyDescent="0.3">
      <c r="B29" s="14" t="s">
        <v>0</v>
      </c>
      <c r="C29" s="33" t="s">
        <v>63</v>
      </c>
      <c r="D29" s="62">
        <v>0</v>
      </c>
      <c r="E29" s="33" t="s">
        <v>56</v>
      </c>
      <c r="F29" s="33" t="s">
        <v>4</v>
      </c>
      <c r="G29" s="33">
        <v>90</v>
      </c>
      <c r="H29" s="39" t="s">
        <v>188</v>
      </c>
      <c r="I29" s="39" t="s">
        <v>188</v>
      </c>
      <c r="J29" s="39" t="s">
        <v>188</v>
      </c>
      <c r="K29" s="39" t="s">
        <v>146</v>
      </c>
      <c r="L29" s="22" t="e">
        <f t="shared" si="0"/>
        <v>#VALUE!</v>
      </c>
      <c r="M29" s="36" t="e">
        <f>표3_672[[#This Row],[This Week]]-'TOAD(DEX)'!H22-'RUTA(AO)'!F27</f>
        <v>#VALUE!</v>
      </c>
    </row>
    <row r="30" spans="2:13" x14ac:dyDescent="0.3">
      <c r="B30" s="14" t="s">
        <v>0</v>
      </c>
      <c r="C30" s="33" t="s">
        <v>63</v>
      </c>
      <c r="D30" s="62">
        <v>0</v>
      </c>
      <c r="E30" s="33" t="s">
        <v>12</v>
      </c>
      <c r="F30" s="33" t="s">
        <v>153</v>
      </c>
      <c r="G30" s="33">
        <v>90</v>
      </c>
      <c r="H30" s="39" t="s">
        <v>188</v>
      </c>
      <c r="I30" s="39" t="s">
        <v>188</v>
      </c>
      <c r="J30" s="39" t="s">
        <v>188</v>
      </c>
      <c r="K30" s="39" t="s">
        <v>147</v>
      </c>
      <c r="L30" s="22" t="e">
        <f t="shared" si="0"/>
        <v>#VALUE!</v>
      </c>
      <c r="M30" s="36" t="e">
        <f>표3_672[[#This Row],[This Week]]-'TOAD(DEX)'!H23-'RUTA(AO)'!F27</f>
        <v>#VALUE!</v>
      </c>
    </row>
    <row r="31" spans="2:13" x14ac:dyDescent="0.3">
      <c r="B31" s="14" t="s">
        <v>0</v>
      </c>
      <c r="C31" s="33" t="s">
        <v>63</v>
      </c>
      <c r="D31" s="62">
        <v>0</v>
      </c>
      <c r="E31" s="33" t="s">
        <v>15</v>
      </c>
      <c r="F31" s="33" t="s">
        <v>4</v>
      </c>
      <c r="G31" s="33">
        <v>100</v>
      </c>
      <c r="H31" s="39" t="s">
        <v>191</v>
      </c>
      <c r="I31" s="39" t="s">
        <v>188</v>
      </c>
      <c r="J31" s="39" t="s">
        <v>188</v>
      </c>
      <c r="K31" s="39" t="s">
        <v>147</v>
      </c>
      <c r="L31" s="22" t="e">
        <f t="shared" si="0"/>
        <v>#VALUE!</v>
      </c>
      <c r="M31" s="36" t="e">
        <f>표3_672[[#This Row],[This Week]]-'TOAD(DEX)'!H20-'RUTA(AO)'!F28</f>
        <v>#VALUE!</v>
      </c>
    </row>
    <row r="32" spans="2:13" x14ac:dyDescent="0.3">
      <c r="B32" s="14" t="s">
        <v>0</v>
      </c>
      <c r="C32" s="33" t="s">
        <v>63</v>
      </c>
      <c r="D32" s="62">
        <v>0</v>
      </c>
      <c r="E32" s="33" t="s">
        <v>55</v>
      </c>
      <c r="F32" s="33" t="s">
        <v>153</v>
      </c>
      <c r="G32" s="33">
        <v>100</v>
      </c>
      <c r="H32" s="33" t="s">
        <v>188</v>
      </c>
      <c r="I32" s="33" t="s">
        <v>188</v>
      </c>
      <c r="J32" s="33" t="s">
        <v>188</v>
      </c>
      <c r="K32" s="33" t="s">
        <v>138</v>
      </c>
      <c r="L32" s="22" t="e">
        <f t="shared" si="0"/>
        <v>#VALUE!</v>
      </c>
      <c r="M32" s="36" t="e">
        <f>표3_672[[#This Row],[This Week]]-'TOAD(DEX)'!H21-'RUTA(AO)'!F28</f>
        <v>#VALUE!</v>
      </c>
    </row>
    <row r="33" spans="2:13" x14ac:dyDescent="0.3">
      <c r="B33" s="14" t="s">
        <v>0</v>
      </c>
      <c r="C33" s="33" t="s">
        <v>63</v>
      </c>
      <c r="D33" s="62">
        <v>0</v>
      </c>
      <c r="E33" s="33" t="s">
        <v>15</v>
      </c>
      <c r="F33" s="33" t="s">
        <v>175</v>
      </c>
      <c r="G33" s="33">
        <v>100</v>
      </c>
      <c r="H33" s="33" t="s">
        <v>188</v>
      </c>
      <c r="I33" s="33" t="s">
        <v>188</v>
      </c>
      <c r="J33" s="33" t="s">
        <v>191</v>
      </c>
      <c r="K33" s="33" t="s">
        <v>138</v>
      </c>
      <c r="L33" s="22" t="e">
        <f t="shared" si="0"/>
        <v>#VALUE!</v>
      </c>
      <c r="M33" s="36" t="e">
        <f>표3_672[[#This Row],[This Week]]-'TOAD(RE)'!F16-'RUTA(AO)'!F28</f>
        <v>#VALUE!</v>
      </c>
    </row>
    <row r="34" spans="2:13" x14ac:dyDescent="0.3">
      <c r="B34" s="14" t="s">
        <v>0</v>
      </c>
      <c r="C34" s="33" t="s">
        <v>63</v>
      </c>
      <c r="D34" s="62">
        <v>0</v>
      </c>
      <c r="E34" s="33" t="s">
        <v>56</v>
      </c>
      <c r="F34" s="33" t="s">
        <v>4</v>
      </c>
      <c r="G34" s="33">
        <v>100</v>
      </c>
      <c r="H34" s="33" t="s">
        <v>188</v>
      </c>
      <c r="I34" s="33" t="s">
        <v>191</v>
      </c>
      <c r="J34" s="33" t="s">
        <v>188</v>
      </c>
      <c r="K34" s="33" t="s">
        <v>138</v>
      </c>
      <c r="L34" s="22" t="e">
        <f t="shared" si="0"/>
        <v>#VALUE!</v>
      </c>
      <c r="M34" s="36" t="e">
        <f>표3_672[[#This Row],[This Week]]-'TOAD(DEX)'!H22-'RUTA(AO)'!F28</f>
        <v>#VALUE!</v>
      </c>
    </row>
    <row r="35" spans="2:13" x14ac:dyDescent="0.3">
      <c r="B35" s="14" t="s">
        <v>0</v>
      </c>
      <c r="C35" s="33" t="s">
        <v>63</v>
      </c>
      <c r="D35" s="62">
        <v>0</v>
      </c>
      <c r="E35" s="33" t="s">
        <v>12</v>
      </c>
      <c r="F35" s="33" t="s">
        <v>153</v>
      </c>
      <c r="G35" s="33">
        <v>100</v>
      </c>
      <c r="H35" s="33" t="s">
        <v>188</v>
      </c>
      <c r="I35" s="33" t="s">
        <v>191</v>
      </c>
      <c r="J35" s="33" t="s">
        <v>188</v>
      </c>
      <c r="K35" s="33" t="s">
        <v>138</v>
      </c>
      <c r="L35" s="22" t="e">
        <f t="shared" si="0"/>
        <v>#VALUE!</v>
      </c>
      <c r="M35" s="36" t="e">
        <f>표3_672[[#This Row],[This Week]]-'TOAD(DEX)'!H23-'RUTA(AO)'!F28</f>
        <v>#VALUE!</v>
      </c>
    </row>
    <row r="36" spans="2:13" x14ac:dyDescent="0.3">
      <c r="B36" s="14" t="s">
        <v>0</v>
      </c>
      <c r="C36" s="33" t="s">
        <v>63</v>
      </c>
      <c r="D36" s="62">
        <v>0</v>
      </c>
      <c r="E36" s="33" t="s">
        <v>15</v>
      </c>
      <c r="F36" s="33" t="s">
        <v>4</v>
      </c>
      <c r="G36" s="33">
        <v>110</v>
      </c>
      <c r="H36" s="33" t="s">
        <v>188</v>
      </c>
      <c r="I36" s="33" t="s">
        <v>188</v>
      </c>
      <c r="J36" s="33" t="s">
        <v>191</v>
      </c>
      <c r="K36" s="33" t="s">
        <v>138</v>
      </c>
      <c r="L36" s="22" t="e">
        <f t="shared" si="0"/>
        <v>#VALUE!</v>
      </c>
      <c r="M36" s="36" t="e">
        <f>표3_672[[#This Row],[This Week]]-'TOAD(DEX)'!H20-'RUTA(AO)'!F29</f>
        <v>#VALUE!</v>
      </c>
    </row>
    <row r="37" spans="2:13" x14ac:dyDescent="0.3">
      <c r="B37" s="14" t="s">
        <v>0</v>
      </c>
      <c r="C37" s="33" t="s">
        <v>63</v>
      </c>
      <c r="D37" s="62">
        <v>0</v>
      </c>
      <c r="E37" s="33" t="s">
        <v>55</v>
      </c>
      <c r="F37" s="33" t="s">
        <v>153</v>
      </c>
      <c r="G37" s="33">
        <v>110</v>
      </c>
      <c r="H37" s="33" t="s">
        <v>188</v>
      </c>
      <c r="I37" s="33" t="s">
        <v>191</v>
      </c>
      <c r="J37" s="33" t="s">
        <v>188</v>
      </c>
      <c r="K37" s="33" t="s">
        <v>138</v>
      </c>
      <c r="L37" s="22" t="e">
        <f t="shared" si="0"/>
        <v>#VALUE!</v>
      </c>
      <c r="M37" s="36" t="e">
        <f>표3_672[[#This Row],[This Week]]-'TOAD(DEX)'!H21-'RUTA(AO)'!F29</f>
        <v>#VALUE!</v>
      </c>
    </row>
    <row r="38" spans="2:13" x14ac:dyDescent="0.3">
      <c r="B38" s="14" t="s">
        <v>0</v>
      </c>
      <c r="C38" s="33" t="s">
        <v>63</v>
      </c>
      <c r="D38" s="62">
        <v>0</v>
      </c>
      <c r="E38" s="33" t="s">
        <v>15</v>
      </c>
      <c r="F38" s="33" t="s">
        <v>175</v>
      </c>
      <c r="G38" s="33">
        <v>110</v>
      </c>
      <c r="H38" s="33" t="s">
        <v>188</v>
      </c>
      <c r="I38" s="33" t="s">
        <v>188</v>
      </c>
      <c r="J38" s="33" t="s">
        <v>188</v>
      </c>
      <c r="K38" s="33" t="s">
        <v>138</v>
      </c>
      <c r="L38" s="22" t="e">
        <f t="shared" si="0"/>
        <v>#VALUE!</v>
      </c>
      <c r="M38" s="36" t="e">
        <f>표3_672[[#This Row],[This Week]]-'TOAD(RE)'!F16-'RUTA(AO)'!F29</f>
        <v>#VALUE!</v>
      </c>
    </row>
    <row r="39" spans="2:13" x14ac:dyDescent="0.3">
      <c r="B39" s="14" t="s">
        <v>0</v>
      </c>
      <c r="C39" s="33" t="s">
        <v>63</v>
      </c>
      <c r="D39" s="62">
        <v>0</v>
      </c>
      <c r="E39" s="33" t="s">
        <v>56</v>
      </c>
      <c r="F39" s="33" t="s">
        <v>4</v>
      </c>
      <c r="G39" s="33">
        <v>110</v>
      </c>
      <c r="H39" s="33" t="s">
        <v>188</v>
      </c>
      <c r="I39" s="33" t="s">
        <v>188</v>
      </c>
      <c r="J39" s="33" t="s">
        <v>188</v>
      </c>
      <c r="K39" s="33" t="s">
        <v>146</v>
      </c>
      <c r="L39" s="22" t="e">
        <f t="shared" si="0"/>
        <v>#VALUE!</v>
      </c>
      <c r="M39" s="36" t="e">
        <f>표3_672[[#This Row],[This Week]]-'TOAD(DEX)'!H22-'RUTA(AO)'!F29</f>
        <v>#VALUE!</v>
      </c>
    </row>
    <row r="40" spans="2:13" ht="17.25" thickBot="1" x14ac:dyDescent="0.35">
      <c r="B40" s="14" t="s">
        <v>0</v>
      </c>
      <c r="C40" s="33" t="s">
        <v>63</v>
      </c>
      <c r="D40" s="62">
        <v>0</v>
      </c>
      <c r="E40" s="33" t="s">
        <v>12</v>
      </c>
      <c r="F40" s="33" t="s">
        <v>153</v>
      </c>
      <c r="G40" s="33">
        <v>110</v>
      </c>
      <c r="H40" s="33" t="s">
        <v>191</v>
      </c>
      <c r="I40" s="33" t="s">
        <v>191</v>
      </c>
      <c r="J40" s="33" t="s">
        <v>188</v>
      </c>
      <c r="K40" s="33" t="s">
        <v>147</v>
      </c>
      <c r="L40" s="22" t="e">
        <f t="shared" si="0"/>
        <v>#VALUE!</v>
      </c>
      <c r="M40" s="36" t="e">
        <f>표3_672[[#This Row],[This Week]]-'TOAD(DEX)'!H23-'RUTA(AO)'!F29</f>
        <v>#VALUE!</v>
      </c>
    </row>
    <row r="41" spans="2:13" ht="17.25" thickTop="1" x14ac:dyDescent="0.3">
      <c r="B41" s="12" t="s">
        <v>57</v>
      </c>
      <c r="C41" s="13" t="s">
        <v>62</v>
      </c>
      <c r="D41" s="13">
        <v>7</v>
      </c>
      <c r="E41" s="13" t="s">
        <v>15</v>
      </c>
      <c r="F41" s="13" t="s">
        <v>4</v>
      </c>
      <c r="G41" s="13">
        <v>90</v>
      </c>
      <c r="H41" s="74">
        <v>10</v>
      </c>
      <c r="I41" s="74">
        <v>70</v>
      </c>
      <c r="J41" s="74">
        <v>9000</v>
      </c>
      <c r="K41" s="74">
        <v>9500</v>
      </c>
      <c r="L41" s="21">
        <f t="shared" si="0"/>
        <v>-5.2631578947368474E-2</v>
      </c>
      <c r="M41" s="35">
        <f>표3_672[[#This Row],[This Week]]-'TOAD(DEX)'!$H$26-'RUTA(AO)'!F30</f>
        <v>2400</v>
      </c>
    </row>
    <row r="42" spans="2:13" x14ac:dyDescent="0.3">
      <c r="B42" s="14" t="s">
        <v>57</v>
      </c>
      <c r="C42" s="15" t="s">
        <v>62</v>
      </c>
      <c r="D42" s="15">
        <v>7</v>
      </c>
      <c r="E42" s="15" t="s">
        <v>15</v>
      </c>
      <c r="F42" s="15" t="s">
        <v>153</v>
      </c>
      <c r="G42" s="15">
        <v>90</v>
      </c>
      <c r="H42" s="33" t="s">
        <v>188</v>
      </c>
      <c r="I42" s="33" t="s">
        <v>188</v>
      </c>
      <c r="J42" s="33" t="s">
        <v>188</v>
      </c>
      <c r="K42" s="33">
        <v>12000</v>
      </c>
      <c r="L42" s="22" t="e">
        <f t="shared" si="0"/>
        <v>#VALUE!</v>
      </c>
      <c r="M42" s="36" t="e">
        <f>표3_672[[#This Row],[This Week]]-'TOAD(DEX)'!$H$27-'RUTA(AO)'!F30</f>
        <v>#VALUE!</v>
      </c>
    </row>
    <row r="43" spans="2:13" x14ac:dyDescent="0.3">
      <c r="B43" s="14" t="s">
        <v>57</v>
      </c>
      <c r="C43" s="15" t="s">
        <v>62</v>
      </c>
      <c r="D43" s="15">
        <v>7</v>
      </c>
      <c r="E43" s="15" t="s">
        <v>12</v>
      </c>
      <c r="F43" s="15" t="s">
        <v>4</v>
      </c>
      <c r="G43" s="15">
        <v>90</v>
      </c>
      <c r="H43" s="33">
        <v>10</v>
      </c>
      <c r="I43" s="33">
        <v>70</v>
      </c>
      <c r="J43" s="33">
        <v>14000</v>
      </c>
      <c r="K43" s="33">
        <v>18000</v>
      </c>
      <c r="L43" s="22">
        <f t="shared" si="0"/>
        <v>-0.22222222222222221</v>
      </c>
      <c r="M43" s="36">
        <f>표3_672[[#This Row],[This Week]]-'TOAD(DEX)'!$H$28-'RUTA(AO)'!F30</f>
        <v>4400</v>
      </c>
    </row>
    <row r="44" spans="2:13" x14ac:dyDescent="0.3">
      <c r="B44" s="14" t="s">
        <v>57</v>
      </c>
      <c r="C44" s="15" t="s">
        <v>62</v>
      </c>
      <c r="D44" s="15">
        <v>7</v>
      </c>
      <c r="E44" s="15" t="s">
        <v>46</v>
      </c>
      <c r="F44" s="15" t="s">
        <v>153</v>
      </c>
      <c r="G44" s="15">
        <v>90</v>
      </c>
      <c r="H44" s="33">
        <v>10</v>
      </c>
      <c r="I44" s="33" t="s">
        <v>187</v>
      </c>
      <c r="J44" s="55">
        <v>44200</v>
      </c>
      <c r="K44" s="55">
        <v>44200</v>
      </c>
      <c r="L44" s="22">
        <f t="shared" si="0"/>
        <v>0</v>
      </c>
      <c r="M44" s="36">
        <f>표3_672[[#This Row],[This Week]]-'TOAD(DEX)'!$H$29-'RUTA(AO)'!F30</f>
        <v>34400</v>
      </c>
    </row>
    <row r="45" spans="2:13" x14ac:dyDescent="0.3">
      <c r="B45" s="14" t="s">
        <v>57</v>
      </c>
      <c r="C45" s="15" t="s">
        <v>62</v>
      </c>
      <c r="D45" s="15">
        <v>7</v>
      </c>
      <c r="E45" s="15" t="s">
        <v>8</v>
      </c>
      <c r="F45" s="15" t="s">
        <v>16</v>
      </c>
      <c r="G45" s="15">
        <v>100</v>
      </c>
      <c r="H45" s="33" t="s">
        <v>188</v>
      </c>
      <c r="I45" s="33" t="s">
        <v>188</v>
      </c>
      <c r="J45" s="33" t="s">
        <v>188</v>
      </c>
      <c r="K45" s="33">
        <v>12000</v>
      </c>
      <c r="L45" s="22" t="e">
        <f t="shared" si="0"/>
        <v>#VALUE!</v>
      </c>
      <c r="M45" s="43" t="e">
        <f>표3_672[[#This Row],[This Week]]-'TOAD(DEX)'!$H$26-'RUTA(AO)'!F31</f>
        <v>#VALUE!</v>
      </c>
    </row>
    <row r="46" spans="2:13" x14ac:dyDescent="0.3">
      <c r="B46" s="14" t="s">
        <v>57</v>
      </c>
      <c r="C46" s="15" t="s">
        <v>62</v>
      </c>
      <c r="D46" s="15">
        <v>7</v>
      </c>
      <c r="E46" s="15" t="s">
        <v>8</v>
      </c>
      <c r="F46" s="15" t="s">
        <v>153</v>
      </c>
      <c r="G46" s="15">
        <v>100</v>
      </c>
      <c r="H46" s="33" t="s">
        <v>188</v>
      </c>
      <c r="I46" s="33" t="s">
        <v>188</v>
      </c>
      <c r="J46" s="33" t="s">
        <v>188</v>
      </c>
      <c r="K46" s="33">
        <v>13500</v>
      </c>
      <c r="L46" s="22" t="e">
        <f t="shared" si="0"/>
        <v>#VALUE!</v>
      </c>
      <c r="M46" s="36" t="e">
        <f>표3_672[[#This Row],[This Week]]-'TOAD(DEX)'!$H$27-'RUTA(AO)'!F31</f>
        <v>#VALUE!</v>
      </c>
    </row>
    <row r="47" spans="2:13" x14ac:dyDescent="0.3">
      <c r="B47" s="14" t="s">
        <v>57</v>
      </c>
      <c r="C47" s="15" t="s">
        <v>62</v>
      </c>
      <c r="D47" s="15">
        <v>7</v>
      </c>
      <c r="E47" s="15" t="s">
        <v>7</v>
      </c>
      <c r="F47" s="15" t="s">
        <v>16</v>
      </c>
      <c r="G47" s="15">
        <v>100</v>
      </c>
      <c r="H47" s="33">
        <v>10</v>
      </c>
      <c r="I47" s="33">
        <v>30</v>
      </c>
      <c r="J47" s="52">
        <v>22900</v>
      </c>
      <c r="K47" s="33">
        <v>20000</v>
      </c>
      <c r="L47" s="22">
        <f t="shared" si="0"/>
        <v>0.14500000000000002</v>
      </c>
      <c r="M47" s="36">
        <f>표3_672[[#This Row],[This Week]]-'TOAD(DEX)'!$H$28-'RUTA(AO)'!F31</f>
        <v>9200</v>
      </c>
    </row>
    <row r="48" spans="2:13" x14ac:dyDescent="0.3">
      <c r="B48" s="14" t="s">
        <v>57</v>
      </c>
      <c r="C48" s="15" t="s">
        <v>62</v>
      </c>
      <c r="D48" s="15">
        <v>7</v>
      </c>
      <c r="E48" s="15" t="s">
        <v>7</v>
      </c>
      <c r="F48" s="15" t="s">
        <v>153</v>
      </c>
      <c r="G48" s="15">
        <v>100</v>
      </c>
      <c r="H48" s="33">
        <v>10</v>
      </c>
      <c r="I48" s="33">
        <v>30</v>
      </c>
      <c r="J48" s="52">
        <v>57000</v>
      </c>
      <c r="K48" s="33">
        <v>23000</v>
      </c>
      <c r="L48" s="22">
        <f t="shared" si="0"/>
        <v>1.4782608695652173</v>
      </c>
      <c r="M48" s="36">
        <f>표3_672[[#This Row],[This Week]]-'TOAD(DEX)'!$H$29-'RUTA(AO)'!F31</f>
        <v>43100</v>
      </c>
    </row>
    <row r="49" spans="2:13" x14ac:dyDescent="0.3">
      <c r="B49" s="14" t="s">
        <v>57</v>
      </c>
      <c r="C49" s="15" t="s">
        <v>62</v>
      </c>
      <c r="D49" s="15">
        <v>7</v>
      </c>
      <c r="E49" s="15" t="s">
        <v>8</v>
      </c>
      <c r="F49" s="15" t="s">
        <v>16</v>
      </c>
      <c r="G49" s="15">
        <v>110</v>
      </c>
      <c r="H49" s="33" t="s">
        <v>188</v>
      </c>
      <c r="I49" s="33" t="s">
        <v>188</v>
      </c>
      <c r="J49" s="33" t="s">
        <v>188</v>
      </c>
      <c r="K49" s="33" t="s">
        <v>138</v>
      </c>
      <c r="L49" s="22" t="e">
        <f t="shared" si="0"/>
        <v>#VALUE!</v>
      </c>
      <c r="M49" s="36" t="e">
        <f>표3_672[[#This Row],[This Week]]-'TOAD(DEX)'!$H$26-'RUTA(AO)'!F32</f>
        <v>#VALUE!</v>
      </c>
    </row>
    <row r="50" spans="2:13" x14ac:dyDescent="0.3">
      <c r="B50" s="14" t="s">
        <v>57</v>
      </c>
      <c r="C50" s="15" t="s">
        <v>62</v>
      </c>
      <c r="D50" s="15">
        <v>7</v>
      </c>
      <c r="E50" s="15" t="s">
        <v>8</v>
      </c>
      <c r="F50" s="15" t="s">
        <v>153</v>
      </c>
      <c r="G50" s="15">
        <v>110</v>
      </c>
      <c r="H50" s="33" t="s">
        <v>188</v>
      </c>
      <c r="I50" s="33" t="s">
        <v>188</v>
      </c>
      <c r="J50" s="33" t="s">
        <v>188</v>
      </c>
      <c r="K50" s="33" t="s">
        <v>148</v>
      </c>
      <c r="L50" s="22" t="e">
        <f t="shared" si="0"/>
        <v>#VALUE!</v>
      </c>
      <c r="M50" s="36" t="e">
        <f>표3_672[[#This Row],[This Week]]-'TOAD(DEX)'!$H$27-'RUTA(AO)'!F32</f>
        <v>#VALUE!</v>
      </c>
    </row>
    <row r="51" spans="2:13" x14ac:dyDescent="0.3">
      <c r="B51" s="28" t="s">
        <v>57</v>
      </c>
      <c r="C51" s="19" t="s">
        <v>62</v>
      </c>
      <c r="D51" s="15">
        <v>7</v>
      </c>
      <c r="E51" s="19" t="s">
        <v>7</v>
      </c>
      <c r="F51" s="19" t="s">
        <v>16</v>
      </c>
      <c r="G51" s="19">
        <v>110</v>
      </c>
      <c r="H51" s="39">
        <v>10</v>
      </c>
      <c r="I51" s="33">
        <v>70</v>
      </c>
      <c r="J51" s="33">
        <v>24000</v>
      </c>
      <c r="K51" s="52">
        <v>61000</v>
      </c>
      <c r="L51" s="29">
        <f t="shared" si="0"/>
        <v>-0.60655737704918034</v>
      </c>
      <c r="M51" s="43">
        <f>표3_672[[#This Row],[This Week]]-'TOAD(DEX)'!$H$28-'RUTA(AO)'!F32</f>
        <v>4700</v>
      </c>
    </row>
    <row r="52" spans="2:13" ht="17.25" thickBot="1" x14ac:dyDescent="0.35">
      <c r="B52" s="37" t="s">
        <v>57</v>
      </c>
      <c r="C52" s="38" t="s">
        <v>62</v>
      </c>
      <c r="D52" s="78">
        <v>7</v>
      </c>
      <c r="E52" s="38" t="s">
        <v>7</v>
      </c>
      <c r="F52" s="38" t="s">
        <v>153</v>
      </c>
      <c r="G52" s="38">
        <v>110</v>
      </c>
      <c r="H52" s="76" t="s">
        <v>188</v>
      </c>
      <c r="I52" s="76" t="s">
        <v>188</v>
      </c>
      <c r="J52" s="76" t="s">
        <v>188</v>
      </c>
      <c r="K52" s="64">
        <v>45900</v>
      </c>
      <c r="L52" s="40" t="e">
        <f t="shared" si="0"/>
        <v>#VALUE!</v>
      </c>
      <c r="M52" s="41" t="e">
        <f>표3_672[[#This Row],[This Week]]-'TOAD(DEX)'!$H$29-'RUTA(AO)'!F32</f>
        <v>#VALUE!</v>
      </c>
    </row>
    <row r="53" spans="2:13" ht="17.25" thickTop="1" x14ac:dyDescent="0.3">
      <c r="B53" s="28" t="s">
        <v>57</v>
      </c>
      <c r="C53" s="39" t="s">
        <v>63</v>
      </c>
      <c r="D53" s="19">
        <v>2</v>
      </c>
      <c r="E53" s="39" t="s">
        <v>15</v>
      </c>
      <c r="F53" s="39" t="s">
        <v>4</v>
      </c>
      <c r="G53" s="39">
        <v>90</v>
      </c>
      <c r="H53" s="39" t="s">
        <v>188</v>
      </c>
      <c r="I53" s="39" t="s">
        <v>188</v>
      </c>
      <c r="J53" s="39" t="s">
        <v>188</v>
      </c>
      <c r="K53" s="39">
        <v>18000</v>
      </c>
      <c r="L53" s="29" t="e">
        <f t="shared" si="0"/>
        <v>#VALUE!</v>
      </c>
      <c r="M53" s="43" t="e">
        <f>표3_672[[#This Row],[This Week]]-'TOAD(DEX)'!$H$30-'RUTA(AO)'!F30</f>
        <v>#VALUE!</v>
      </c>
    </row>
    <row r="54" spans="2:13" x14ac:dyDescent="0.3">
      <c r="B54" s="14" t="s">
        <v>57</v>
      </c>
      <c r="C54" s="33" t="s">
        <v>63</v>
      </c>
      <c r="D54" s="19">
        <v>2</v>
      </c>
      <c r="E54" s="33" t="s">
        <v>55</v>
      </c>
      <c r="F54" s="33" t="s">
        <v>153</v>
      </c>
      <c r="G54" s="33">
        <v>90</v>
      </c>
      <c r="H54" s="33" t="s">
        <v>188</v>
      </c>
      <c r="I54" s="33" t="s">
        <v>188</v>
      </c>
      <c r="J54" s="33" t="s">
        <v>188</v>
      </c>
      <c r="K54" s="33" t="s">
        <v>138</v>
      </c>
      <c r="L54" s="22" t="e">
        <f t="shared" si="0"/>
        <v>#VALUE!</v>
      </c>
      <c r="M54" s="36" t="e">
        <f>표3_672[[#This Row],[This Week]]-'TOAD(DEX)'!$H$31-'RUTA(AO)'!F30</f>
        <v>#VALUE!</v>
      </c>
    </row>
    <row r="55" spans="2:13" x14ac:dyDescent="0.3">
      <c r="B55" s="14" t="s">
        <v>57</v>
      </c>
      <c r="C55" s="33" t="s">
        <v>63</v>
      </c>
      <c r="D55" s="19">
        <v>2</v>
      </c>
      <c r="E55" s="33" t="s">
        <v>15</v>
      </c>
      <c r="F55" s="33" t="s">
        <v>175</v>
      </c>
      <c r="G55" s="33">
        <v>90</v>
      </c>
      <c r="H55" s="33" t="s">
        <v>188</v>
      </c>
      <c r="I55" s="33" t="s">
        <v>188</v>
      </c>
      <c r="J55" s="33" t="s">
        <v>188</v>
      </c>
      <c r="K55" s="33" t="s">
        <v>138</v>
      </c>
      <c r="L55" s="22" t="e">
        <f t="shared" si="0"/>
        <v>#VALUE!</v>
      </c>
      <c r="M55" s="36" t="e">
        <f>표3_672[[#This Row],[This Week]]-'TOAD(RE)'!$F$24-'RUTA(AO)'!F30</f>
        <v>#VALUE!</v>
      </c>
    </row>
    <row r="56" spans="2:13" x14ac:dyDescent="0.3">
      <c r="B56" s="14" t="s">
        <v>57</v>
      </c>
      <c r="C56" s="33" t="s">
        <v>63</v>
      </c>
      <c r="D56" s="19">
        <v>2</v>
      </c>
      <c r="E56" s="33" t="s">
        <v>56</v>
      </c>
      <c r="F56" s="33" t="s">
        <v>4</v>
      </c>
      <c r="G56" s="33">
        <v>90</v>
      </c>
      <c r="H56" s="33" t="s">
        <v>188</v>
      </c>
      <c r="I56" s="33" t="s">
        <v>188</v>
      </c>
      <c r="J56" s="33" t="s">
        <v>188</v>
      </c>
      <c r="K56" s="33" t="s">
        <v>138</v>
      </c>
      <c r="L56" s="22" t="e">
        <f t="shared" si="0"/>
        <v>#VALUE!</v>
      </c>
      <c r="M56" s="36" t="e">
        <f>표3_672[[#This Row],[This Week]]-'TOAD(DEX)'!$H$32-'RUTA(AO)'!F30</f>
        <v>#VALUE!</v>
      </c>
    </row>
    <row r="57" spans="2:13" x14ac:dyDescent="0.3">
      <c r="B57" s="14" t="s">
        <v>57</v>
      </c>
      <c r="C57" s="33" t="s">
        <v>63</v>
      </c>
      <c r="D57" s="19">
        <v>2</v>
      </c>
      <c r="E57" s="33" t="s">
        <v>12</v>
      </c>
      <c r="F57" s="33" t="s">
        <v>153</v>
      </c>
      <c r="G57" s="33">
        <v>90</v>
      </c>
      <c r="H57" s="33" t="s">
        <v>188</v>
      </c>
      <c r="I57" s="33" t="s">
        <v>188</v>
      </c>
      <c r="J57" s="33" t="s">
        <v>188</v>
      </c>
      <c r="K57" s="33" t="s">
        <v>138</v>
      </c>
      <c r="L57" s="22" t="e">
        <f t="shared" si="0"/>
        <v>#VALUE!</v>
      </c>
      <c r="M57" s="36" t="e">
        <f>표3_672[[#This Row],[This Week]]-'TOAD(DEX)'!$H$33-'RUTA(AO)'!F30</f>
        <v>#VALUE!</v>
      </c>
    </row>
    <row r="58" spans="2:13" x14ac:dyDescent="0.3">
      <c r="B58" s="14" t="s">
        <v>57</v>
      </c>
      <c r="C58" s="33" t="s">
        <v>63</v>
      </c>
      <c r="D58" s="19">
        <v>2</v>
      </c>
      <c r="E58" s="33" t="s">
        <v>15</v>
      </c>
      <c r="F58" s="33" t="s">
        <v>4</v>
      </c>
      <c r="G58" s="33">
        <v>100</v>
      </c>
      <c r="H58" s="33" t="s">
        <v>188</v>
      </c>
      <c r="I58" s="33" t="s">
        <v>188</v>
      </c>
      <c r="J58" s="33" t="s">
        <v>188</v>
      </c>
      <c r="K58" s="33" t="s">
        <v>138</v>
      </c>
      <c r="L58" s="22" t="e">
        <f t="shared" si="0"/>
        <v>#VALUE!</v>
      </c>
      <c r="M58" s="43" t="e">
        <f>표3_672[[#This Row],[This Week]]-'TOAD(DEX)'!$H$30-'RUTA(AO)'!F31</f>
        <v>#VALUE!</v>
      </c>
    </row>
    <row r="59" spans="2:13" x14ac:dyDescent="0.3">
      <c r="B59" s="14" t="s">
        <v>57</v>
      </c>
      <c r="C59" s="33" t="s">
        <v>63</v>
      </c>
      <c r="D59" s="19">
        <v>2</v>
      </c>
      <c r="E59" s="33" t="s">
        <v>55</v>
      </c>
      <c r="F59" s="33" t="s">
        <v>153</v>
      </c>
      <c r="G59" s="33">
        <v>100</v>
      </c>
      <c r="H59" s="33">
        <v>8</v>
      </c>
      <c r="I59" s="33">
        <v>30</v>
      </c>
      <c r="J59" s="52">
        <v>49000</v>
      </c>
      <c r="K59" s="55">
        <v>88800</v>
      </c>
      <c r="L59" s="22">
        <f t="shared" si="0"/>
        <v>-0.44819819819819817</v>
      </c>
      <c r="M59" s="36">
        <f>표3_672[[#This Row],[This Week]]-'TOAD(DEX)'!$H$31-'RUTA(AO)'!F31</f>
        <v>34300</v>
      </c>
    </row>
    <row r="60" spans="2:13" x14ac:dyDescent="0.3">
      <c r="B60" s="14" t="s">
        <v>57</v>
      </c>
      <c r="C60" s="33" t="s">
        <v>63</v>
      </c>
      <c r="D60" s="19">
        <v>2</v>
      </c>
      <c r="E60" s="33" t="s">
        <v>15</v>
      </c>
      <c r="F60" s="33" t="s">
        <v>175</v>
      </c>
      <c r="G60" s="33">
        <v>100</v>
      </c>
      <c r="H60" s="33">
        <v>9</v>
      </c>
      <c r="I60" s="33">
        <v>30</v>
      </c>
      <c r="J60" s="55">
        <v>88900</v>
      </c>
      <c r="K60" s="55">
        <v>88800</v>
      </c>
      <c r="L60" s="22">
        <f t="shared" si="0"/>
        <v>1.1261261261261701E-3</v>
      </c>
      <c r="M60" s="36">
        <f>표3_672[[#This Row],[This Week]]-'TOAD(RE)'!F24-'RUTA(AO)'!F31</f>
        <v>32500</v>
      </c>
    </row>
    <row r="61" spans="2:13" x14ac:dyDescent="0.3">
      <c r="B61" s="14" t="s">
        <v>57</v>
      </c>
      <c r="C61" s="33" t="s">
        <v>63</v>
      </c>
      <c r="D61" s="19">
        <v>2</v>
      </c>
      <c r="E61" s="33" t="s">
        <v>56</v>
      </c>
      <c r="F61" s="33" t="s">
        <v>4</v>
      </c>
      <c r="G61" s="33">
        <v>100</v>
      </c>
      <c r="H61" s="33">
        <v>10</v>
      </c>
      <c r="I61" s="33">
        <v>70</v>
      </c>
      <c r="J61" s="33">
        <v>21100</v>
      </c>
      <c r="K61" s="52">
        <v>28500</v>
      </c>
      <c r="L61" s="22">
        <f t="shared" si="0"/>
        <v>-0.25964912280701757</v>
      </c>
      <c r="M61" s="36">
        <f>표3_672[[#This Row],[This Week]]-'TOAD(DEX)'!$H$32-'RUTA(AO)'!F31</f>
        <v>200</v>
      </c>
    </row>
    <row r="62" spans="2:13" x14ac:dyDescent="0.3">
      <c r="B62" s="14" t="s">
        <v>57</v>
      </c>
      <c r="C62" s="33" t="s">
        <v>63</v>
      </c>
      <c r="D62" s="19">
        <v>2</v>
      </c>
      <c r="E62" s="33" t="s">
        <v>12</v>
      </c>
      <c r="F62" s="33" t="s">
        <v>153</v>
      </c>
      <c r="G62" s="33">
        <v>100</v>
      </c>
      <c r="H62" s="33" t="s">
        <v>188</v>
      </c>
      <c r="I62" s="33" t="s">
        <v>188</v>
      </c>
      <c r="J62" s="33" t="s">
        <v>188</v>
      </c>
      <c r="K62" s="33" t="s">
        <v>138</v>
      </c>
      <c r="L62" s="22" t="e">
        <f t="shared" si="0"/>
        <v>#VALUE!</v>
      </c>
      <c r="M62" s="36" t="e">
        <f>표3_672[[#This Row],[This Week]]-'TOAD(DEX)'!$H$33-'RUTA(AO)'!F31</f>
        <v>#VALUE!</v>
      </c>
    </row>
    <row r="63" spans="2:13" x14ac:dyDescent="0.3">
      <c r="B63" s="14" t="s">
        <v>57</v>
      </c>
      <c r="C63" s="33" t="s">
        <v>63</v>
      </c>
      <c r="D63" s="19">
        <v>2</v>
      </c>
      <c r="E63" s="33" t="s">
        <v>15</v>
      </c>
      <c r="F63" s="33" t="s">
        <v>4</v>
      </c>
      <c r="G63" s="33">
        <v>110</v>
      </c>
      <c r="H63" s="33" t="s">
        <v>188</v>
      </c>
      <c r="I63" s="33" t="s">
        <v>188</v>
      </c>
      <c r="J63" s="33" t="s">
        <v>188</v>
      </c>
      <c r="K63" s="75">
        <v>40000</v>
      </c>
      <c r="L63" s="22" t="e">
        <f t="shared" si="0"/>
        <v>#VALUE!</v>
      </c>
      <c r="M63" s="43" t="e">
        <f>표3_672[[#This Row],[This Week]]-'TOAD(DEX)'!$H$30-'RUTA(AO)'!F32</f>
        <v>#VALUE!</v>
      </c>
    </row>
    <row r="64" spans="2:13" x14ac:dyDescent="0.3">
      <c r="B64" s="14" t="s">
        <v>57</v>
      </c>
      <c r="C64" s="33" t="s">
        <v>63</v>
      </c>
      <c r="D64" s="19">
        <v>2</v>
      </c>
      <c r="E64" s="33" t="s">
        <v>55</v>
      </c>
      <c r="F64" s="33" t="s">
        <v>153</v>
      </c>
      <c r="G64" s="33">
        <v>110</v>
      </c>
      <c r="H64" s="33" t="s">
        <v>188</v>
      </c>
      <c r="I64" s="33" t="s">
        <v>188</v>
      </c>
      <c r="J64" s="33" t="s">
        <v>188</v>
      </c>
      <c r="K64" s="33" t="s">
        <v>138</v>
      </c>
      <c r="L64" s="22" t="e">
        <f t="shared" si="0"/>
        <v>#VALUE!</v>
      </c>
      <c r="M64" s="36" t="e">
        <f>표3_672[[#This Row],[This Week]]-'TOAD(DEX)'!$H$31-'RUTA(AO)'!F32</f>
        <v>#VALUE!</v>
      </c>
    </row>
    <row r="65" spans="2:13" x14ac:dyDescent="0.3">
      <c r="B65" s="14" t="s">
        <v>57</v>
      </c>
      <c r="C65" s="33" t="s">
        <v>63</v>
      </c>
      <c r="D65" s="19">
        <v>2</v>
      </c>
      <c r="E65" s="33" t="s">
        <v>15</v>
      </c>
      <c r="F65" s="33" t="s">
        <v>175</v>
      </c>
      <c r="G65" s="33">
        <v>110</v>
      </c>
      <c r="H65" s="33" t="s">
        <v>188</v>
      </c>
      <c r="I65" s="33" t="s">
        <v>188</v>
      </c>
      <c r="J65" s="33" t="s">
        <v>188</v>
      </c>
      <c r="K65" s="33" t="s">
        <v>138</v>
      </c>
      <c r="L65" s="22" t="e">
        <f t="shared" si="0"/>
        <v>#VALUE!</v>
      </c>
      <c r="M65" s="36" t="e">
        <f>표3_672[[#This Row],[This Week]]-'TOAD(RE)'!$F$24-'RUTA(AO)'!F32</f>
        <v>#VALUE!</v>
      </c>
    </row>
    <row r="66" spans="2:13" x14ac:dyDescent="0.3">
      <c r="B66" s="14" t="s">
        <v>57</v>
      </c>
      <c r="C66" s="33" t="s">
        <v>63</v>
      </c>
      <c r="D66" s="19">
        <v>2</v>
      </c>
      <c r="E66" s="33" t="s">
        <v>56</v>
      </c>
      <c r="F66" s="33" t="s">
        <v>4</v>
      </c>
      <c r="G66" s="33">
        <v>110</v>
      </c>
      <c r="H66" s="33" t="s">
        <v>188</v>
      </c>
      <c r="I66" s="33" t="s">
        <v>188</v>
      </c>
      <c r="J66" s="33" t="s">
        <v>188</v>
      </c>
      <c r="K66" s="33" t="s">
        <v>138</v>
      </c>
      <c r="L66" s="22" t="e">
        <f t="shared" si="0"/>
        <v>#VALUE!</v>
      </c>
      <c r="M66" s="36" t="e">
        <f>표3_672[[#This Row],[This Week]]-'TOAD(DEX)'!$H$32-'RUTA(AO)'!F32</f>
        <v>#VALUE!</v>
      </c>
    </row>
    <row r="67" spans="2:13" ht="17.25" thickBot="1" x14ac:dyDescent="0.35">
      <c r="B67" s="14" t="s">
        <v>57</v>
      </c>
      <c r="C67" s="33" t="s">
        <v>63</v>
      </c>
      <c r="D67" s="19">
        <v>2</v>
      </c>
      <c r="E67" s="33" t="s">
        <v>12</v>
      </c>
      <c r="F67" s="33" t="s">
        <v>153</v>
      </c>
      <c r="G67" s="33">
        <v>110</v>
      </c>
      <c r="H67" s="33" t="s">
        <v>188</v>
      </c>
      <c r="I67" s="33" t="s">
        <v>188</v>
      </c>
      <c r="J67" s="33" t="s">
        <v>188</v>
      </c>
      <c r="K67" s="33" t="s">
        <v>138</v>
      </c>
      <c r="L67" s="22" t="e">
        <f t="shared" si="0"/>
        <v>#VALUE!</v>
      </c>
      <c r="M67" s="36" t="e">
        <f>표3_672[[#This Row],[This Week]]-'TOAD(DEX)'!$H$33-'RUTA(AO)'!F32</f>
        <v>#VALUE!</v>
      </c>
    </row>
    <row r="68" spans="2:13" ht="17.25" thickTop="1" x14ac:dyDescent="0.3">
      <c r="B68" s="12" t="s">
        <v>48</v>
      </c>
      <c r="C68" s="13" t="s">
        <v>62</v>
      </c>
      <c r="D68" s="13">
        <v>6</v>
      </c>
      <c r="E68" s="13" t="s">
        <v>15</v>
      </c>
      <c r="F68" s="13" t="s">
        <v>4</v>
      </c>
      <c r="G68" s="13">
        <v>90</v>
      </c>
      <c r="H68" s="74">
        <v>10</v>
      </c>
      <c r="I68" s="74">
        <v>70</v>
      </c>
      <c r="J68" s="74">
        <v>11000</v>
      </c>
      <c r="K68" s="74">
        <v>9500</v>
      </c>
      <c r="L68" s="21">
        <f t="shared" si="0"/>
        <v>0.15789473684210531</v>
      </c>
      <c r="M68" s="35">
        <f>표3_672[[#This Row],[This Week]]-'TOAD(DEX)'!$H$26-'RUTA(AO)'!F33</f>
        <v>5200</v>
      </c>
    </row>
    <row r="69" spans="2:13" x14ac:dyDescent="0.3">
      <c r="B69" s="14" t="s">
        <v>48</v>
      </c>
      <c r="C69" s="15" t="s">
        <v>62</v>
      </c>
      <c r="D69" s="15">
        <v>6</v>
      </c>
      <c r="E69" s="15" t="s">
        <v>15</v>
      </c>
      <c r="F69" s="15" t="s">
        <v>153</v>
      </c>
      <c r="G69" s="15">
        <v>90</v>
      </c>
      <c r="H69" s="33">
        <v>10</v>
      </c>
      <c r="I69" s="33">
        <v>70</v>
      </c>
      <c r="J69" s="33">
        <v>14600</v>
      </c>
      <c r="K69" s="33" t="s">
        <v>138</v>
      </c>
      <c r="L69" s="22" t="e">
        <f t="shared" si="0"/>
        <v>#VALUE!</v>
      </c>
      <c r="M69" s="36">
        <f>표3_672[[#This Row],[This Week]]-'TOAD(DEX)'!$H$27-'RUTA(AO)'!F33</f>
        <v>7900</v>
      </c>
    </row>
    <row r="70" spans="2:13" x14ac:dyDescent="0.3">
      <c r="B70" s="14" t="s">
        <v>48</v>
      </c>
      <c r="C70" s="15" t="s">
        <v>62</v>
      </c>
      <c r="D70" s="15">
        <v>6</v>
      </c>
      <c r="E70" s="15" t="s">
        <v>12</v>
      </c>
      <c r="F70" s="15" t="s">
        <v>4</v>
      </c>
      <c r="G70" s="15">
        <v>90</v>
      </c>
      <c r="H70" s="33">
        <v>10</v>
      </c>
      <c r="I70" s="33">
        <v>70</v>
      </c>
      <c r="J70" s="33">
        <v>17500</v>
      </c>
      <c r="K70" s="33">
        <v>13300</v>
      </c>
      <c r="L70" s="22">
        <f t="shared" si="0"/>
        <v>0.31578947368421062</v>
      </c>
      <c r="M70" s="36">
        <f>표3_672[[#This Row],[This Week]]-'TOAD(DEX)'!$H$28-'RUTA(AO)'!F33</f>
        <v>8700</v>
      </c>
    </row>
    <row r="71" spans="2:13" x14ac:dyDescent="0.3">
      <c r="B71" s="14" t="s">
        <v>48</v>
      </c>
      <c r="C71" s="15" t="s">
        <v>62</v>
      </c>
      <c r="D71" s="15">
        <v>6</v>
      </c>
      <c r="E71" s="15" t="s">
        <v>46</v>
      </c>
      <c r="F71" s="15" t="s">
        <v>153</v>
      </c>
      <c r="G71" s="15">
        <v>90</v>
      </c>
      <c r="H71" s="33" t="s">
        <v>188</v>
      </c>
      <c r="I71" s="33" t="s">
        <v>192</v>
      </c>
      <c r="J71" s="33" t="s">
        <v>193</v>
      </c>
      <c r="K71" s="52">
        <v>58000</v>
      </c>
      <c r="L71" s="22" t="e">
        <f t="shared" si="0"/>
        <v>#VALUE!</v>
      </c>
      <c r="M71" s="36" t="e">
        <f>표3_672[[#This Row],[This Week]]-'TOAD(DEX)'!$H$29-'RUTA(AO)'!F33</f>
        <v>#VALUE!</v>
      </c>
    </row>
    <row r="72" spans="2:13" x14ac:dyDescent="0.3">
      <c r="B72" s="14" t="s">
        <v>48</v>
      </c>
      <c r="C72" s="15" t="s">
        <v>62</v>
      </c>
      <c r="D72" s="15">
        <v>6</v>
      </c>
      <c r="E72" s="15" t="s">
        <v>8</v>
      </c>
      <c r="F72" s="15" t="s">
        <v>16</v>
      </c>
      <c r="G72" s="15">
        <v>100</v>
      </c>
      <c r="H72" s="33" t="s">
        <v>192</v>
      </c>
      <c r="I72" s="33" t="s">
        <v>192</v>
      </c>
      <c r="J72" s="33" t="s">
        <v>193</v>
      </c>
      <c r="K72" s="33">
        <v>12000</v>
      </c>
      <c r="L72" s="22" t="e">
        <f t="shared" si="0"/>
        <v>#VALUE!</v>
      </c>
      <c r="M72" s="43" t="e">
        <f>표3_672[[#This Row],[This Week]]-'TOAD(DEX)'!$H$26-'RUTA(AO)'!F34</f>
        <v>#VALUE!</v>
      </c>
    </row>
    <row r="73" spans="2:13" x14ac:dyDescent="0.3">
      <c r="B73" s="14" t="s">
        <v>48</v>
      </c>
      <c r="C73" s="15" t="s">
        <v>62</v>
      </c>
      <c r="D73" s="15">
        <v>6</v>
      </c>
      <c r="E73" s="15" t="s">
        <v>8</v>
      </c>
      <c r="F73" s="15" t="s">
        <v>153</v>
      </c>
      <c r="G73" s="15">
        <v>100</v>
      </c>
      <c r="H73" s="33" t="s">
        <v>193</v>
      </c>
      <c r="I73" s="33" t="s">
        <v>188</v>
      </c>
      <c r="J73" s="33" t="s">
        <v>192</v>
      </c>
      <c r="K73" s="33" t="s">
        <v>138</v>
      </c>
      <c r="L73" s="22" t="e">
        <f t="shared" si="0"/>
        <v>#VALUE!</v>
      </c>
      <c r="M73" s="36" t="e">
        <f>표3_672[[#This Row],[This Week]]-'TOAD(DEX)'!$H$27-'RUTA(AO)'!F34</f>
        <v>#VALUE!</v>
      </c>
    </row>
    <row r="74" spans="2:13" x14ac:dyDescent="0.3">
      <c r="B74" s="14" t="s">
        <v>48</v>
      </c>
      <c r="C74" s="15" t="s">
        <v>62</v>
      </c>
      <c r="D74" s="15">
        <v>6</v>
      </c>
      <c r="E74" s="15" t="s">
        <v>7</v>
      </c>
      <c r="F74" s="15" t="s">
        <v>16</v>
      </c>
      <c r="G74" s="15">
        <v>100</v>
      </c>
      <c r="H74" s="33">
        <v>10</v>
      </c>
      <c r="I74" s="33">
        <v>70</v>
      </c>
      <c r="J74" s="55">
        <v>21000</v>
      </c>
      <c r="K74" s="33">
        <v>18900</v>
      </c>
      <c r="L74" s="22">
        <f t="shared" si="0"/>
        <v>0.11111111111111116</v>
      </c>
      <c r="M74" s="36">
        <f>표3_672[[#This Row],[This Week]]-'TOAD(DEX)'!$H$28-'RUTA(AO)'!F34</f>
        <v>10700</v>
      </c>
    </row>
    <row r="75" spans="2:13" x14ac:dyDescent="0.3">
      <c r="B75" s="14" t="s">
        <v>48</v>
      </c>
      <c r="C75" s="15" t="s">
        <v>62</v>
      </c>
      <c r="D75" s="15">
        <v>6</v>
      </c>
      <c r="E75" s="15" t="s">
        <v>7</v>
      </c>
      <c r="F75" s="15" t="s">
        <v>153</v>
      </c>
      <c r="G75" s="15">
        <v>100</v>
      </c>
      <c r="H75" s="33">
        <v>10</v>
      </c>
      <c r="I75" s="33" t="s">
        <v>187</v>
      </c>
      <c r="J75" s="52">
        <v>47700</v>
      </c>
      <c r="K75" s="33">
        <v>26000</v>
      </c>
      <c r="L75" s="22">
        <f t="shared" si="0"/>
        <v>0.83461538461538454</v>
      </c>
      <c r="M75" s="36">
        <f>표3_672[[#This Row],[This Week]]-'TOAD(DEX)'!$H$29-'RUTA(AO)'!F34</f>
        <v>37200</v>
      </c>
    </row>
    <row r="76" spans="2:13" x14ac:dyDescent="0.3">
      <c r="B76" s="14" t="s">
        <v>48</v>
      </c>
      <c r="C76" s="15" t="s">
        <v>62</v>
      </c>
      <c r="D76" s="15">
        <v>6</v>
      </c>
      <c r="E76" s="15" t="s">
        <v>8</v>
      </c>
      <c r="F76" s="15" t="s">
        <v>16</v>
      </c>
      <c r="G76" s="15">
        <v>110</v>
      </c>
      <c r="H76" s="33" t="s">
        <v>192</v>
      </c>
      <c r="I76" s="33" t="s">
        <v>188</v>
      </c>
      <c r="J76" s="33" t="s">
        <v>192</v>
      </c>
      <c r="K76" s="33" t="s">
        <v>138</v>
      </c>
      <c r="L76" s="22" t="e">
        <f t="shared" si="0"/>
        <v>#VALUE!</v>
      </c>
      <c r="M76" s="36" t="e">
        <f>표3_672[[#This Row],[This Week]]-'TOAD(DEX)'!$H$26-'RUTA(AO)'!F35</f>
        <v>#VALUE!</v>
      </c>
    </row>
    <row r="77" spans="2:13" x14ac:dyDescent="0.3">
      <c r="B77" s="14" t="s">
        <v>48</v>
      </c>
      <c r="C77" s="15" t="s">
        <v>62</v>
      </c>
      <c r="D77" s="15">
        <v>6</v>
      </c>
      <c r="E77" s="15" t="s">
        <v>8</v>
      </c>
      <c r="F77" s="15" t="s">
        <v>153</v>
      </c>
      <c r="G77" s="15">
        <v>110</v>
      </c>
      <c r="H77" s="33" t="s">
        <v>192</v>
      </c>
      <c r="I77" s="33" t="s">
        <v>188</v>
      </c>
      <c r="J77" s="33" t="s">
        <v>192</v>
      </c>
      <c r="K77" s="33" t="s">
        <v>138</v>
      </c>
      <c r="L77" s="22" t="e">
        <f t="shared" si="0"/>
        <v>#VALUE!</v>
      </c>
      <c r="M77" s="36" t="e">
        <f>표3_672[[#This Row],[This Week]]-'TOAD(DEX)'!$H$27-'RUTA(AO)'!F35</f>
        <v>#VALUE!</v>
      </c>
    </row>
    <row r="78" spans="2:13" x14ac:dyDescent="0.3">
      <c r="B78" s="14" t="s">
        <v>48</v>
      </c>
      <c r="C78" s="15" t="s">
        <v>62</v>
      </c>
      <c r="D78" s="15">
        <v>6</v>
      </c>
      <c r="E78" s="15" t="s">
        <v>7</v>
      </c>
      <c r="F78" s="15" t="s">
        <v>16</v>
      </c>
      <c r="G78" s="15">
        <v>110</v>
      </c>
      <c r="H78" s="33">
        <v>10</v>
      </c>
      <c r="I78" s="33">
        <v>30</v>
      </c>
      <c r="J78" s="55">
        <v>63300</v>
      </c>
      <c r="K78" s="52">
        <v>63300</v>
      </c>
      <c r="L78" s="22">
        <f t="shared" ref="L78:L94" si="1">J78/K78-100%</f>
        <v>0</v>
      </c>
      <c r="M78" s="43">
        <f>표3_672[[#This Row],[This Week]]-'TOAD(DEX)'!$H$28-'RUTA(AO)'!F35</f>
        <v>50000</v>
      </c>
    </row>
    <row r="79" spans="2:13" ht="17.25" thickBot="1" x14ac:dyDescent="0.35">
      <c r="B79" s="37" t="s">
        <v>48</v>
      </c>
      <c r="C79" s="38" t="s">
        <v>62</v>
      </c>
      <c r="D79" s="38">
        <v>6</v>
      </c>
      <c r="E79" s="38" t="s">
        <v>7</v>
      </c>
      <c r="F79" s="38" t="s">
        <v>153</v>
      </c>
      <c r="G79" s="38">
        <v>110</v>
      </c>
      <c r="H79" s="76">
        <v>10</v>
      </c>
      <c r="I79" s="76">
        <v>30</v>
      </c>
      <c r="J79" s="64">
        <v>58000</v>
      </c>
      <c r="K79" s="57">
        <v>53000</v>
      </c>
      <c r="L79" s="40">
        <f t="shared" si="1"/>
        <v>9.4339622641509413E-2</v>
      </c>
      <c r="M79" s="41">
        <f>표3_672[[#This Row],[This Week]]-'TOAD(DEX)'!$H$29-'RUTA(AO)'!F35</f>
        <v>44500</v>
      </c>
    </row>
    <row r="80" spans="2:13" ht="17.25" thickTop="1" x14ac:dyDescent="0.3">
      <c r="B80" s="28" t="s">
        <v>48</v>
      </c>
      <c r="C80" s="39" t="s">
        <v>63</v>
      </c>
      <c r="D80" s="19">
        <v>2</v>
      </c>
      <c r="E80" s="39" t="s">
        <v>15</v>
      </c>
      <c r="F80" s="39" t="s">
        <v>4</v>
      </c>
      <c r="G80" s="39">
        <v>90</v>
      </c>
      <c r="H80" s="39" t="s">
        <v>188</v>
      </c>
      <c r="I80" s="39" t="s">
        <v>194</v>
      </c>
      <c r="J80" s="39" t="s">
        <v>195</v>
      </c>
      <c r="K80" s="39">
        <v>11500</v>
      </c>
      <c r="L80" s="29" t="e">
        <f t="shared" si="1"/>
        <v>#VALUE!</v>
      </c>
      <c r="M80" s="43" t="e">
        <f>표3_672[[#This Row],[This Week]]-'TOAD(DEX)'!$H$30-'RUTA(AO)'!F33</f>
        <v>#VALUE!</v>
      </c>
    </row>
    <row r="81" spans="2:13" x14ac:dyDescent="0.3">
      <c r="B81" s="14" t="s">
        <v>48</v>
      </c>
      <c r="C81" s="33" t="s">
        <v>63</v>
      </c>
      <c r="D81" s="19">
        <v>2</v>
      </c>
      <c r="E81" s="33" t="s">
        <v>55</v>
      </c>
      <c r="F81" s="33" t="s">
        <v>153</v>
      </c>
      <c r="G81" s="33">
        <v>90</v>
      </c>
      <c r="H81" s="33" t="s">
        <v>189</v>
      </c>
      <c r="I81" s="33" t="s">
        <v>188</v>
      </c>
      <c r="J81" s="33" t="s">
        <v>194</v>
      </c>
      <c r="K81" s="33" t="s">
        <v>138</v>
      </c>
      <c r="L81" s="22" t="e">
        <f t="shared" si="1"/>
        <v>#VALUE!</v>
      </c>
      <c r="M81" s="36" t="e">
        <f>표3_672[[#This Row],[This Week]]-'TOAD(DEX)'!$H$31-'RUTA(AO)'!F33</f>
        <v>#VALUE!</v>
      </c>
    </row>
    <row r="82" spans="2:13" x14ac:dyDescent="0.3">
      <c r="B82" s="14" t="s">
        <v>48</v>
      </c>
      <c r="C82" s="33" t="s">
        <v>63</v>
      </c>
      <c r="D82" s="19">
        <v>2</v>
      </c>
      <c r="E82" s="33" t="s">
        <v>15</v>
      </c>
      <c r="F82" s="33" t="s">
        <v>175</v>
      </c>
      <c r="G82" s="33">
        <v>90</v>
      </c>
      <c r="H82" s="33" t="s">
        <v>188</v>
      </c>
      <c r="I82" s="33" t="s">
        <v>195</v>
      </c>
      <c r="J82" s="33" t="s">
        <v>188</v>
      </c>
      <c r="K82" s="33" t="s">
        <v>138</v>
      </c>
      <c r="L82" s="22" t="e">
        <f t="shared" si="1"/>
        <v>#VALUE!</v>
      </c>
      <c r="M82" s="36" t="e">
        <f>표3_672[[#This Row],[This Week]]-'TOAD(RE)'!F51-'RUTA(AO)'!F33</f>
        <v>#VALUE!</v>
      </c>
    </row>
    <row r="83" spans="2:13" x14ac:dyDescent="0.3">
      <c r="B83" s="14" t="s">
        <v>48</v>
      </c>
      <c r="C83" s="33" t="s">
        <v>63</v>
      </c>
      <c r="D83" s="19">
        <v>2</v>
      </c>
      <c r="E83" s="33" t="s">
        <v>56</v>
      </c>
      <c r="F83" s="33" t="s">
        <v>4</v>
      </c>
      <c r="G83" s="33">
        <v>90</v>
      </c>
      <c r="H83" s="33" t="s">
        <v>189</v>
      </c>
      <c r="I83" s="33" t="s">
        <v>188</v>
      </c>
      <c r="J83" s="33" t="s">
        <v>195</v>
      </c>
      <c r="K83" s="33" t="s">
        <v>138</v>
      </c>
      <c r="L83" s="22" t="e">
        <f t="shared" si="1"/>
        <v>#VALUE!</v>
      </c>
      <c r="M83" s="36" t="e">
        <f>표3_672[[#This Row],[This Week]]-'TOAD(DEX)'!$H$32-'RUTA(AO)'!F33</f>
        <v>#VALUE!</v>
      </c>
    </row>
    <row r="84" spans="2:13" x14ac:dyDescent="0.3">
      <c r="B84" s="14" t="s">
        <v>48</v>
      </c>
      <c r="C84" s="33" t="s">
        <v>63</v>
      </c>
      <c r="D84" s="19">
        <v>2</v>
      </c>
      <c r="E84" s="33" t="s">
        <v>12</v>
      </c>
      <c r="F84" s="33" t="s">
        <v>153</v>
      </c>
      <c r="G84" s="33">
        <v>90</v>
      </c>
      <c r="H84" s="33" t="s">
        <v>194</v>
      </c>
      <c r="I84" s="33" t="s">
        <v>195</v>
      </c>
      <c r="J84" s="33" t="s">
        <v>188</v>
      </c>
      <c r="K84" s="33" t="s">
        <v>138</v>
      </c>
      <c r="L84" s="22" t="e">
        <f t="shared" si="1"/>
        <v>#VALUE!</v>
      </c>
      <c r="M84" s="36" t="e">
        <f>표3_672[[#This Row],[This Week]]-'TOAD(DEX)'!$H$33-'RUTA(AO)'!F33</f>
        <v>#VALUE!</v>
      </c>
    </row>
    <row r="85" spans="2:13" x14ac:dyDescent="0.3">
      <c r="B85" s="14" t="s">
        <v>48</v>
      </c>
      <c r="C85" s="33" t="s">
        <v>63</v>
      </c>
      <c r="D85" s="19">
        <v>2</v>
      </c>
      <c r="E85" s="33" t="s">
        <v>15</v>
      </c>
      <c r="F85" s="33" t="s">
        <v>4</v>
      </c>
      <c r="G85" s="33">
        <v>100</v>
      </c>
      <c r="H85" s="33" t="s">
        <v>195</v>
      </c>
      <c r="I85" s="33" t="s">
        <v>194</v>
      </c>
      <c r="J85" s="33" t="s">
        <v>188</v>
      </c>
      <c r="K85" s="33" t="s">
        <v>138</v>
      </c>
      <c r="L85" s="22" t="e">
        <f t="shared" si="1"/>
        <v>#VALUE!</v>
      </c>
      <c r="M85" s="43" t="e">
        <f>표3_672[[#This Row],[This Week]]-'TOAD(DEX)'!$H$30-'RUTA(AO)'!F34</f>
        <v>#VALUE!</v>
      </c>
    </row>
    <row r="86" spans="2:13" x14ac:dyDescent="0.3">
      <c r="B86" s="14" t="s">
        <v>48</v>
      </c>
      <c r="C86" s="33" t="s">
        <v>63</v>
      </c>
      <c r="D86" s="19">
        <v>2</v>
      </c>
      <c r="E86" s="33" t="s">
        <v>55</v>
      </c>
      <c r="F86" s="33" t="s">
        <v>153</v>
      </c>
      <c r="G86" s="33">
        <v>100</v>
      </c>
      <c r="H86" s="33">
        <v>8</v>
      </c>
      <c r="I86" s="33">
        <v>30</v>
      </c>
      <c r="J86" s="55">
        <v>49000</v>
      </c>
      <c r="K86" s="55">
        <v>60000</v>
      </c>
      <c r="L86" s="22">
        <f t="shared" si="1"/>
        <v>-0.18333333333333335</v>
      </c>
      <c r="M86" s="36">
        <f>표3_672[[#This Row],[This Week]]-'TOAD(DEX)'!$H$31-'RUTA(AO)'!F34</f>
        <v>37700</v>
      </c>
    </row>
    <row r="87" spans="2:13" x14ac:dyDescent="0.3">
      <c r="B87" s="14" t="s">
        <v>48</v>
      </c>
      <c r="C87" s="33" t="s">
        <v>63</v>
      </c>
      <c r="D87" s="19">
        <v>2</v>
      </c>
      <c r="E87" s="33" t="s">
        <v>15</v>
      </c>
      <c r="F87" s="33" t="s">
        <v>175</v>
      </c>
      <c r="G87" s="33">
        <v>100</v>
      </c>
      <c r="H87" s="33" t="s">
        <v>188</v>
      </c>
      <c r="I87" s="33" t="s">
        <v>194</v>
      </c>
      <c r="J87" s="33" t="s">
        <v>188</v>
      </c>
      <c r="K87" s="33" t="s">
        <v>138</v>
      </c>
      <c r="L87" s="22" t="e">
        <f t="shared" si="1"/>
        <v>#VALUE!</v>
      </c>
      <c r="M87" s="36" t="e">
        <f>표3_672[[#This Row],[This Week]]-'TOAD(RE)'!F51-'RUTA(AO)'!F34</f>
        <v>#VALUE!</v>
      </c>
    </row>
    <row r="88" spans="2:13" x14ac:dyDescent="0.3">
      <c r="B88" s="14" t="s">
        <v>48</v>
      </c>
      <c r="C88" s="33" t="s">
        <v>63</v>
      </c>
      <c r="D88" s="19">
        <v>2</v>
      </c>
      <c r="E88" s="33" t="s">
        <v>56</v>
      </c>
      <c r="F88" s="33" t="s">
        <v>4</v>
      </c>
      <c r="G88" s="33">
        <v>100</v>
      </c>
      <c r="H88" s="33">
        <v>10</v>
      </c>
      <c r="I88" s="33">
        <v>70</v>
      </c>
      <c r="J88" s="33">
        <v>21000</v>
      </c>
      <c r="K88" s="33" t="s">
        <v>138</v>
      </c>
      <c r="L88" s="22" t="e">
        <f t="shared" si="1"/>
        <v>#VALUE!</v>
      </c>
      <c r="M88" s="36">
        <f>표3_672[[#This Row],[This Week]]-'TOAD(DEX)'!$H$32-'RUTA(AO)'!F34</f>
        <v>3500</v>
      </c>
    </row>
    <row r="89" spans="2:13" x14ac:dyDescent="0.3">
      <c r="B89" s="14" t="s">
        <v>48</v>
      </c>
      <c r="C89" s="33" t="s">
        <v>63</v>
      </c>
      <c r="D89" s="19">
        <v>2</v>
      </c>
      <c r="E89" s="33" t="s">
        <v>12</v>
      </c>
      <c r="F89" s="33" t="s">
        <v>153</v>
      </c>
      <c r="G89" s="33">
        <v>100</v>
      </c>
      <c r="H89" s="33" t="s">
        <v>188</v>
      </c>
      <c r="I89" s="33" t="s">
        <v>188</v>
      </c>
      <c r="J89" s="33" t="s">
        <v>195</v>
      </c>
      <c r="K89" s="33" t="s">
        <v>138</v>
      </c>
      <c r="L89" s="22" t="e">
        <f t="shared" si="1"/>
        <v>#VALUE!</v>
      </c>
      <c r="M89" s="36" t="e">
        <f>표3_672[[#This Row],[This Week]]-'TOAD(DEX)'!$H$33-'RUTA(AO)'!F34</f>
        <v>#VALUE!</v>
      </c>
    </row>
    <row r="90" spans="2:13" x14ac:dyDescent="0.3">
      <c r="B90" s="14" t="s">
        <v>48</v>
      </c>
      <c r="C90" s="33" t="s">
        <v>63</v>
      </c>
      <c r="D90" s="19">
        <v>2</v>
      </c>
      <c r="E90" s="33" t="s">
        <v>15</v>
      </c>
      <c r="F90" s="33" t="s">
        <v>4</v>
      </c>
      <c r="G90" s="33">
        <v>110</v>
      </c>
      <c r="H90" s="33" t="s">
        <v>188</v>
      </c>
      <c r="I90" s="33" t="s">
        <v>195</v>
      </c>
      <c r="J90" s="33" t="s">
        <v>188</v>
      </c>
      <c r="K90" s="33" t="s">
        <v>138</v>
      </c>
      <c r="L90" s="22" t="e">
        <f t="shared" si="1"/>
        <v>#VALUE!</v>
      </c>
      <c r="M90" s="43" t="e">
        <f>표3_672[[#This Row],[This Week]]-'TOAD(DEX)'!$H$30-'RUTA(AO)'!F35</f>
        <v>#VALUE!</v>
      </c>
    </row>
    <row r="91" spans="2:13" x14ac:dyDescent="0.3">
      <c r="B91" s="14" t="s">
        <v>48</v>
      </c>
      <c r="C91" s="33" t="s">
        <v>63</v>
      </c>
      <c r="D91" s="19">
        <v>2</v>
      </c>
      <c r="E91" s="33" t="s">
        <v>55</v>
      </c>
      <c r="F91" s="33" t="s">
        <v>153</v>
      </c>
      <c r="G91" s="33">
        <v>110</v>
      </c>
      <c r="H91" s="33">
        <v>10</v>
      </c>
      <c r="I91" s="33">
        <v>30</v>
      </c>
      <c r="J91" s="55">
        <v>75000</v>
      </c>
      <c r="K91" s="55">
        <v>80000</v>
      </c>
      <c r="L91" s="22">
        <f t="shared" si="1"/>
        <v>-6.25E-2</v>
      </c>
      <c r="M91" s="36">
        <f>표3_672[[#This Row],[This Week]]-'TOAD(DEX)'!$H$31-'RUTA(AO)'!F35</f>
        <v>60700</v>
      </c>
    </row>
    <row r="92" spans="2:13" x14ac:dyDescent="0.3">
      <c r="B92" s="14" t="s">
        <v>48</v>
      </c>
      <c r="C92" s="33" t="s">
        <v>63</v>
      </c>
      <c r="D92" s="19">
        <v>2</v>
      </c>
      <c r="E92" s="33" t="s">
        <v>15</v>
      </c>
      <c r="F92" s="33" t="s">
        <v>175</v>
      </c>
      <c r="G92" s="33">
        <v>110</v>
      </c>
      <c r="H92" s="33" t="s">
        <v>188</v>
      </c>
      <c r="I92" s="33" t="s">
        <v>188</v>
      </c>
      <c r="J92" s="33" t="s">
        <v>194</v>
      </c>
      <c r="K92" s="33" t="s">
        <v>138</v>
      </c>
      <c r="L92" s="22" t="e">
        <f t="shared" si="1"/>
        <v>#VALUE!</v>
      </c>
      <c r="M92" s="36" t="e">
        <f>표3_672[[#This Row],[This Week]]-'TOAD(RE)'!F51-'RUTA(AO)'!F35</f>
        <v>#VALUE!</v>
      </c>
    </row>
    <row r="93" spans="2:13" x14ac:dyDescent="0.3">
      <c r="B93" s="14" t="s">
        <v>48</v>
      </c>
      <c r="C93" s="33" t="s">
        <v>63</v>
      </c>
      <c r="D93" s="19">
        <v>2</v>
      </c>
      <c r="E93" s="33" t="s">
        <v>56</v>
      </c>
      <c r="F93" s="33" t="s">
        <v>4</v>
      </c>
      <c r="G93" s="33">
        <v>110</v>
      </c>
      <c r="H93" s="33" t="s">
        <v>188</v>
      </c>
      <c r="I93" s="33" t="s">
        <v>188</v>
      </c>
      <c r="J93" s="33" t="s">
        <v>194</v>
      </c>
      <c r="K93" s="33" t="s">
        <v>138</v>
      </c>
      <c r="L93" s="22" t="e">
        <f t="shared" si="1"/>
        <v>#VALUE!</v>
      </c>
      <c r="M93" s="36" t="e">
        <f>표3_672[[#This Row],[This Week]]-'TOAD(DEX)'!$H$32-'RUTA(AO)'!F35</f>
        <v>#VALUE!</v>
      </c>
    </row>
    <row r="94" spans="2:13" ht="17.25" thickBot="1" x14ac:dyDescent="0.35">
      <c r="B94" s="16" t="s">
        <v>48</v>
      </c>
      <c r="C94" s="34" t="s">
        <v>63</v>
      </c>
      <c r="D94" s="17">
        <v>2</v>
      </c>
      <c r="E94" s="34" t="s">
        <v>12</v>
      </c>
      <c r="F94" s="34" t="s">
        <v>153</v>
      </c>
      <c r="G94" s="34">
        <v>110</v>
      </c>
      <c r="H94" s="34" t="s">
        <v>188</v>
      </c>
      <c r="I94" s="34" t="s">
        <v>189</v>
      </c>
      <c r="J94" s="34" t="s">
        <v>194</v>
      </c>
      <c r="K94" s="34" t="s">
        <v>138</v>
      </c>
      <c r="L94" s="54" t="e">
        <f t="shared" si="1"/>
        <v>#VALUE!</v>
      </c>
      <c r="M94" s="44" t="e">
        <f>표3_672[[#This Row],[This Week]]-'TOAD(DEX)'!$H$33-'RUTA(AO)'!F35</f>
        <v>#VALUE!</v>
      </c>
    </row>
    <row r="95" spans="2:13" ht="17.25" thickTop="1" x14ac:dyDescent="0.3"/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63"/>
  <sheetViews>
    <sheetView topLeftCell="C14" zoomScaleNormal="100" workbookViewId="0">
      <selection activeCell="I47" sqref="I47"/>
    </sheetView>
  </sheetViews>
  <sheetFormatPr defaultRowHeight="16.5" x14ac:dyDescent="0.3"/>
  <cols>
    <col min="3" max="4" width="19.5" customWidth="1"/>
    <col min="5" max="5" width="19.5" style="5" customWidth="1"/>
    <col min="6" max="7" width="19.5" customWidth="1"/>
    <col min="8" max="9" width="19.5" style="5" customWidth="1"/>
    <col min="10" max="10" width="15.125" style="4" customWidth="1"/>
  </cols>
  <sheetData>
    <row r="4" spans="3:10" x14ac:dyDescent="0.3">
      <c r="C4" s="5"/>
    </row>
    <row r="5" spans="3:10" x14ac:dyDescent="0.3">
      <c r="C5" s="6"/>
    </row>
    <row r="7" spans="3:10" ht="17.25" thickBot="1" x14ac:dyDescent="0.35"/>
    <row r="8" spans="3:10" ht="18" thickTop="1" thickBot="1" x14ac:dyDescent="0.35">
      <c r="C8" s="8" t="s">
        <v>33</v>
      </c>
    </row>
    <row r="9" spans="3:10" ht="18" thickTop="1" thickBot="1" x14ac:dyDescent="0.35">
      <c r="C9" s="7">
        <f ca="1">NOW()</f>
        <v>44311.760716319448</v>
      </c>
    </row>
    <row r="10" spans="3:10" ht="17.25" thickTop="1" x14ac:dyDescent="0.3"/>
    <row r="12" spans="3:10" x14ac:dyDescent="0.3">
      <c r="C12" s="6"/>
    </row>
    <row r="13" spans="3:10" ht="17.25" thickBot="1" x14ac:dyDescent="0.35">
      <c r="C13" s="31" t="s">
        <v>23</v>
      </c>
      <c r="D13" s="25" t="s">
        <v>11</v>
      </c>
      <c r="E13" s="25" t="s">
        <v>69</v>
      </c>
      <c r="F13" s="25" t="s">
        <v>70</v>
      </c>
      <c r="G13" s="25" t="s">
        <v>25</v>
      </c>
      <c r="H13" s="25" t="s">
        <v>71</v>
      </c>
      <c r="I13" s="25" t="s">
        <v>68</v>
      </c>
      <c r="J13" s="26" t="s">
        <v>72</v>
      </c>
    </row>
    <row r="14" spans="3:10" ht="17.25" thickTop="1" x14ac:dyDescent="0.3">
      <c r="C14" s="30" t="s">
        <v>0</v>
      </c>
      <c r="D14" s="13" t="s">
        <v>34</v>
      </c>
      <c r="E14" s="13">
        <v>2</v>
      </c>
      <c r="F14" s="13" t="s">
        <v>15</v>
      </c>
      <c r="G14" s="13" t="s">
        <v>73</v>
      </c>
      <c r="H14" s="74">
        <v>1200</v>
      </c>
      <c r="I14" s="74">
        <v>1100</v>
      </c>
      <c r="J14" s="23">
        <f>H14/I14-100%</f>
        <v>9.0909090909090828E-2</v>
      </c>
    </row>
    <row r="15" spans="3:10" x14ac:dyDescent="0.3">
      <c r="C15" s="48" t="s">
        <v>74</v>
      </c>
      <c r="D15" s="15" t="s">
        <v>34</v>
      </c>
      <c r="E15" s="15">
        <v>2</v>
      </c>
      <c r="F15" s="15" t="s">
        <v>56</v>
      </c>
      <c r="G15" s="15" t="s">
        <v>18</v>
      </c>
      <c r="H15" s="33">
        <v>5500</v>
      </c>
      <c r="I15" s="33">
        <v>4300</v>
      </c>
      <c r="J15" s="24">
        <f t="shared" ref="J15:J23" si="0">H15/I15-100%</f>
        <v>0.27906976744186052</v>
      </c>
    </row>
    <row r="16" spans="3:10" x14ac:dyDescent="0.3">
      <c r="C16" s="48" t="s">
        <v>0</v>
      </c>
      <c r="D16" s="15" t="s">
        <v>35</v>
      </c>
      <c r="E16" s="15">
        <v>1</v>
      </c>
      <c r="F16" s="15" t="s">
        <v>15</v>
      </c>
      <c r="G16" s="15" t="s">
        <v>75</v>
      </c>
      <c r="H16" s="33">
        <v>4300</v>
      </c>
      <c r="I16" s="33">
        <v>3900</v>
      </c>
      <c r="J16" s="24">
        <f t="shared" si="0"/>
        <v>0.10256410256410264</v>
      </c>
    </row>
    <row r="17" spans="3:10" x14ac:dyDescent="0.3">
      <c r="C17" s="48" t="s">
        <v>0</v>
      </c>
      <c r="D17" s="15" t="s">
        <v>35</v>
      </c>
      <c r="E17" s="15">
        <v>1</v>
      </c>
      <c r="F17" s="15" t="s">
        <v>15</v>
      </c>
      <c r="G17" s="15" t="s">
        <v>153</v>
      </c>
      <c r="H17" s="33">
        <v>5400</v>
      </c>
      <c r="I17" s="33">
        <v>4800</v>
      </c>
      <c r="J17" s="24">
        <f t="shared" si="0"/>
        <v>0.125</v>
      </c>
    </row>
    <row r="18" spans="3:10" x14ac:dyDescent="0.3">
      <c r="C18" s="48" t="s">
        <v>0</v>
      </c>
      <c r="D18" s="15" t="s">
        <v>35</v>
      </c>
      <c r="E18" s="15">
        <v>1</v>
      </c>
      <c r="F18" s="15" t="s">
        <v>56</v>
      </c>
      <c r="G18" s="15" t="s">
        <v>4</v>
      </c>
      <c r="H18" s="33">
        <v>14000</v>
      </c>
      <c r="I18" s="33" t="s">
        <v>129</v>
      </c>
      <c r="J18" s="24" t="e">
        <f t="shared" si="0"/>
        <v>#VALUE!</v>
      </c>
    </row>
    <row r="19" spans="3:10" x14ac:dyDescent="0.3">
      <c r="C19" s="48" t="s">
        <v>74</v>
      </c>
      <c r="D19" s="15" t="s">
        <v>35</v>
      </c>
      <c r="E19" s="15">
        <v>1</v>
      </c>
      <c r="F19" s="15" t="s">
        <v>76</v>
      </c>
      <c r="G19" s="15" t="s">
        <v>153</v>
      </c>
      <c r="H19" s="33">
        <v>15000</v>
      </c>
      <c r="I19" s="33">
        <v>17500</v>
      </c>
      <c r="J19" s="24">
        <f t="shared" si="0"/>
        <v>-0.1428571428571429</v>
      </c>
    </row>
    <row r="20" spans="3:10" x14ac:dyDescent="0.3">
      <c r="C20" s="48" t="s">
        <v>0</v>
      </c>
      <c r="D20" s="15" t="s">
        <v>36</v>
      </c>
      <c r="E20" s="15">
        <v>1</v>
      </c>
      <c r="F20" s="15" t="s">
        <v>77</v>
      </c>
      <c r="G20" s="15" t="s">
        <v>4</v>
      </c>
      <c r="H20" s="55">
        <v>16000</v>
      </c>
      <c r="I20" s="33">
        <v>16000</v>
      </c>
      <c r="J20" s="24">
        <f t="shared" si="0"/>
        <v>0</v>
      </c>
    </row>
    <row r="21" spans="3:10" x14ac:dyDescent="0.3">
      <c r="C21" s="48" t="s">
        <v>0</v>
      </c>
      <c r="D21" s="15" t="s">
        <v>36</v>
      </c>
      <c r="E21" s="15">
        <v>1</v>
      </c>
      <c r="F21" s="15" t="s">
        <v>15</v>
      </c>
      <c r="G21" s="15" t="s">
        <v>153</v>
      </c>
      <c r="H21" s="33">
        <v>10000</v>
      </c>
      <c r="I21" s="33">
        <v>35500</v>
      </c>
      <c r="J21" s="24">
        <f t="shared" si="0"/>
        <v>-0.71830985915492951</v>
      </c>
    </row>
    <row r="22" spans="3:10" x14ac:dyDescent="0.3">
      <c r="C22" s="48" t="s">
        <v>0</v>
      </c>
      <c r="D22" s="15" t="s">
        <v>36</v>
      </c>
      <c r="E22" s="15">
        <v>1</v>
      </c>
      <c r="F22" s="15" t="s">
        <v>56</v>
      </c>
      <c r="G22" s="15" t="s">
        <v>4</v>
      </c>
      <c r="H22" s="33" t="s">
        <v>151</v>
      </c>
      <c r="I22" s="33" t="s">
        <v>129</v>
      </c>
      <c r="J22" s="24" t="e">
        <f t="shared" si="0"/>
        <v>#VALUE!</v>
      </c>
    </row>
    <row r="23" spans="3:10" ht="17.25" thickBot="1" x14ac:dyDescent="0.35">
      <c r="C23" s="48" t="s">
        <v>0</v>
      </c>
      <c r="D23" s="15" t="s">
        <v>36</v>
      </c>
      <c r="E23" s="15">
        <v>1</v>
      </c>
      <c r="F23" s="15" t="s">
        <v>56</v>
      </c>
      <c r="G23" s="15" t="s">
        <v>153</v>
      </c>
      <c r="H23" s="33" t="s">
        <v>151</v>
      </c>
      <c r="I23" s="33" t="s">
        <v>129</v>
      </c>
      <c r="J23" s="24" t="e">
        <f t="shared" si="0"/>
        <v>#VALUE!</v>
      </c>
    </row>
    <row r="24" spans="3:10" ht="17.25" thickTop="1" x14ac:dyDescent="0.3">
      <c r="C24" s="30" t="s">
        <v>5</v>
      </c>
      <c r="D24" s="13" t="s">
        <v>34</v>
      </c>
      <c r="E24" s="13">
        <v>3</v>
      </c>
      <c r="F24" s="13" t="s">
        <v>15</v>
      </c>
      <c r="G24" s="13" t="s">
        <v>18</v>
      </c>
      <c r="H24" s="74">
        <v>900</v>
      </c>
      <c r="I24" s="74">
        <v>1000</v>
      </c>
      <c r="J24" s="23">
        <f>H24/I24-100%</f>
        <v>-9.9999999999999978E-2</v>
      </c>
    </row>
    <row r="25" spans="3:10" x14ac:dyDescent="0.3">
      <c r="C25" s="48" t="s">
        <v>5</v>
      </c>
      <c r="D25" s="15" t="s">
        <v>34</v>
      </c>
      <c r="E25" s="15">
        <v>3</v>
      </c>
      <c r="F25" s="15" t="s">
        <v>56</v>
      </c>
      <c r="G25" s="15" t="s">
        <v>18</v>
      </c>
      <c r="H25" s="33">
        <v>2000</v>
      </c>
      <c r="I25" s="33">
        <v>3100</v>
      </c>
      <c r="J25" s="24">
        <f t="shared" ref="J25:J33" si="1">H25/I25-100%</f>
        <v>-0.35483870967741937</v>
      </c>
    </row>
    <row r="26" spans="3:10" x14ac:dyDescent="0.3">
      <c r="C26" s="48" t="s">
        <v>5</v>
      </c>
      <c r="D26" s="15" t="s">
        <v>35</v>
      </c>
      <c r="E26" s="15">
        <v>5</v>
      </c>
      <c r="F26" s="15" t="s">
        <v>77</v>
      </c>
      <c r="G26" s="15" t="s">
        <v>75</v>
      </c>
      <c r="H26" s="33">
        <v>3000</v>
      </c>
      <c r="I26" s="33">
        <v>2900</v>
      </c>
      <c r="J26" s="24">
        <f t="shared" si="1"/>
        <v>3.4482758620689724E-2</v>
      </c>
    </row>
    <row r="27" spans="3:10" x14ac:dyDescent="0.3">
      <c r="C27" s="48" t="s">
        <v>5</v>
      </c>
      <c r="D27" s="15" t="s">
        <v>35</v>
      </c>
      <c r="E27" s="15">
        <v>5</v>
      </c>
      <c r="F27" s="15" t="s">
        <v>78</v>
      </c>
      <c r="G27" s="15" t="s">
        <v>153</v>
      </c>
      <c r="H27" s="33">
        <v>3500</v>
      </c>
      <c r="I27" s="33">
        <v>3200</v>
      </c>
      <c r="J27" s="24">
        <f t="shared" si="1"/>
        <v>9.375E-2</v>
      </c>
    </row>
    <row r="28" spans="3:10" x14ac:dyDescent="0.3">
      <c r="C28" s="48" t="s">
        <v>5</v>
      </c>
      <c r="D28" s="15" t="s">
        <v>35</v>
      </c>
      <c r="E28" s="15">
        <v>5</v>
      </c>
      <c r="F28" s="15" t="s">
        <v>56</v>
      </c>
      <c r="G28" s="15" t="s">
        <v>4</v>
      </c>
      <c r="H28" s="33">
        <v>13300</v>
      </c>
      <c r="I28" s="33">
        <v>11000</v>
      </c>
      <c r="J28" s="24">
        <f t="shared" si="1"/>
        <v>0.20909090909090899</v>
      </c>
    </row>
    <row r="29" spans="3:10" x14ac:dyDescent="0.3">
      <c r="C29" s="48" t="s">
        <v>5</v>
      </c>
      <c r="D29" s="15" t="s">
        <v>35</v>
      </c>
      <c r="E29" s="15">
        <v>5</v>
      </c>
      <c r="F29" s="15" t="s">
        <v>56</v>
      </c>
      <c r="G29" s="15" t="s">
        <v>153</v>
      </c>
      <c r="H29" s="33">
        <v>16000</v>
      </c>
      <c r="I29" s="33">
        <v>20000</v>
      </c>
      <c r="J29" s="24">
        <f t="shared" si="1"/>
        <v>-0.19999999999999996</v>
      </c>
    </row>
    <row r="30" spans="3:10" x14ac:dyDescent="0.3">
      <c r="C30" s="48" t="s">
        <v>5</v>
      </c>
      <c r="D30" s="15" t="s">
        <v>36</v>
      </c>
      <c r="E30" s="15">
        <v>3</v>
      </c>
      <c r="F30" s="15" t="s">
        <v>15</v>
      </c>
      <c r="G30" s="15" t="s">
        <v>4</v>
      </c>
      <c r="H30" s="33">
        <v>4500</v>
      </c>
      <c r="I30" s="33">
        <v>4400</v>
      </c>
      <c r="J30" s="24">
        <f t="shared" si="1"/>
        <v>2.2727272727272707E-2</v>
      </c>
    </row>
    <row r="31" spans="3:10" x14ac:dyDescent="0.3">
      <c r="C31" s="48" t="s">
        <v>5</v>
      </c>
      <c r="D31" s="15" t="s">
        <v>36</v>
      </c>
      <c r="E31" s="15">
        <v>3</v>
      </c>
      <c r="F31" s="15" t="s">
        <v>15</v>
      </c>
      <c r="G31" s="15" t="s">
        <v>153</v>
      </c>
      <c r="H31" s="33">
        <v>7500</v>
      </c>
      <c r="I31" s="33">
        <v>11000</v>
      </c>
      <c r="J31" s="24">
        <f t="shared" si="1"/>
        <v>-0.31818181818181823</v>
      </c>
    </row>
    <row r="32" spans="3:10" x14ac:dyDescent="0.3">
      <c r="C32" s="48" t="s">
        <v>5</v>
      </c>
      <c r="D32" s="15" t="s">
        <v>36</v>
      </c>
      <c r="E32" s="15">
        <v>3</v>
      </c>
      <c r="F32" s="15" t="s">
        <v>79</v>
      </c>
      <c r="G32" s="15" t="s">
        <v>75</v>
      </c>
      <c r="H32" s="33">
        <v>30000</v>
      </c>
      <c r="I32" s="33">
        <v>30000</v>
      </c>
      <c r="J32" s="24">
        <f t="shared" si="1"/>
        <v>0</v>
      </c>
    </row>
    <row r="33" spans="3:10" ht="17.25" thickBot="1" x14ac:dyDescent="0.35">
      <c r="C33" s="48" t="s">
        <v>5</v>
      </c>
      <c r="D33" s="15" t="s">
        <v>36</v>
      </c>
      <c r="E33" s="15">
        <v>3</v>
      </c>
      <c r="F33" s="15" t="s">
        <v>80</v>
      </c>
      <c r="G33" s="15" t="s">
        <v>153</v>
      </c>
      <c r="H33" s="33" t="s">
        <v>151</v>
      </c>
      <c r="I33" s="33" t="s">
        <v>129</v>
      </c>
      <c r="J33" s="24" t="e">
        <f t="shared" si="1"/>
        <v>#VALUE!</v>
      </c>
    </row>
    <row r="34" spans="3:10" ht="17.25" thickTop="1" x14ac:dyDescent="0.3">
      <c r="C34" s="30" t="s">
        <v>10</v>
      </c>
      <c r="D34" s="13" t="s">
        <v>34</v>
      </c>
      <c r="E34" s="13">
        <v>1</v>
      </c>
      <c r="F34" s="13" t="s">
        <v>15</v>
      </c>
      <c r="G34" s="13" t="s">
        <v>18</v>
      </c>
      <c r="H34" s="74">
        <v>1000</v>
      </c>
      <c r="I34" s="74">
        <v>1200</v>
      </c>
      <c r="J34" s="23">
        <f>H34/I34-100%</f>
        <v>-0.16666666666666663</v>
      </c>
    </row>
    <row r="35" spans="3:10" x14ac:dyDescent="0.3">
      <c r="C35" s="48" t="s">
        <v>81</v>
      </c>
      <c r="D35" s="15" t="s">
        <v>34</v>
      </c>
      <c r="E35" s="15">
        <v>1</v>
      </c>
      <c r="F35" s="15" t="s">
        <v>56</v>
      </c>
      <c r="G35" s="15" t="s">
        <v>18</v>
      </c>
      <c r="H35" s="33">
        <v>3300</v>
      </c>
      <c r="I35" s="33">
        <v>2000</v>
      </c>
      <c r="J35" s="24">
        <f t="shared" ref="J35:J43" si="2">H35/I35-100%</f>
        <v>0.64999999999999991</v>
      </c>
    </row>
    <row r="36" spans="3:10" x14ac:dyDescent="0.3">
      <c r="C36" s="48" t="s">
        <v>10</v>
      </c>
      <c r="D36" s="15" t="s">
        <v>35</v>
      </c>
      <c r="E36" s="15">
        <v>2</v>
      </c>
      <c r="F36" s="15" t="s">
        <v>82</v>
      </c>
      <c r="G36" s="15" t="s">
        <v>75</v>
      </c>
      <c r="H36" s="33">
        <v>3800</v>
      </c>
      <c r="I36" s="33">
        <v>3700</v>
      </c>
      <c r="J36" s="24">
        <f t="shared" si="2"/>
        <v>2.7027027027026973E-2</v>
      </c>
    </row>
    <row r="37" spans="3:10" x14ac:dyDescent="0.3">
      <c r="C37" s="48" t="s">
        <v>10</v>
      </c>
      <c r="D37" s="15" t="s">
        <v>35</v>
      </c>
      <c r="E37" s="15">
        <v>2</v>
      </c>
      <c r="F37" s="15" t="s">
        <v>15</v>
      </c>
      <c r="G37" s="15" t="s">
        <v>153</v>
      </c>
      <c r="H37" s="33">
        <v>4300</v>
      </c>
      <c r="I37" s="33">
        <v>4400</v>
      </c>
      <c r="J37" s="24">
        <f t="shared" si="2"/>
        <v>-2.2727272727272707E-2</v>
      </c>
    </row>
    <row r="38" spans="3:10" x14ac:dyDescent="0.3">
      <c r="C38" s="48" t="s">
        <v>10</v>
      </c>
      <c r="D38" s="15" t="s">
        <v>35</v>
      </c>
      <c r="E38" s="15">
        <v>2</v>
      </c>
      <c r="F38" s="15" t="s">
        <v>79</v>
      </c>
      <c r="G38" s="15" t="s">
        <v>4</v>
      </c>
      <c r="H38" s="33">
        <v>13500</v>
      </c>
      <c r="I38" s="33">
        <v>13000</v>
      </c>
      <c r="J38" s="24">
        <f t="shared" si="2"/>
        <v>3.8461538461538547E-2</v>
      </c>
    </row>
    <row r="39" spans="3:10" x14ac:dyDescent="0.3">
      <c r="C39" s="48" t="s">
        <v>83</v>
      </c>
      <c r="D39" s="15" t="s">
        <v>35</v>
      </c>
      <c r="E39" s="15">
        <v>2</v>
      </c>
      <c r="F39" s="15" t="s">
        <v>76</v>
      </c>
      <c r="G39" s="15" t="s">
        <v>153</v>
      </c>
      <c r="H39" s="33">
        <v>16000</v>
      </c>
      <c r="I39" s="33">
        <v>16000</v>
      </c>
      <c r="J39" s="24">
        <f t="shared" si="2"/>
        <v>0</v>
      </c>
    </row>
    <row r="40" spans="3:10" x14ac:dyDescent="0.3">
      <c r="C40" s="48" t="s">
        <v>10</v>
      </c>
      <c r="D40" s="15" t="s">
        <v>36</v>
      </c>
      <c r="E40" s="15">
        <v>1</v>
      </c>
      <c r="F40" s="15" t="s">
        <v>15</v>
      </c>
      <c r="G40" s="15" t="s">
        <v>4</v>
      </c>
      <c r="H40" s="33" t="s">
        <v>151</v>
      </c>
      <c r="I40" s="33" t="s">
        <v>129</v>
      </c>
      <c r="J40" s="24" t="e">
        <f t="shared" si="2"/>
        <v>#VALUE!</v>
      </c>
    </row>
    <row r="41" spans="3:10" x14ac:dyDescent="0.3">
      <c r="C41" s="48" t="s">
        <v>10</v>
      </c>
      <c r="D41" s="15" t="s">
        <v>36</v>
      </c>
      <c r="E41" s="15">
        <v>1</v>
      </c>
      <c r="F41" s="15" t="s">
        <v>15</v>
      </c>
      <c r="G41" s="15" t="s">
        <v>153</v>
      </c>
      <c r="H41" s="33">
        <v>9000</v>
      </c>
      <c r="I41" s="33">
        <v>13300</v>
      </c>
      <c r="J41" s="24">
        <f t="shared" si="2"/>
        <v>-0.32330827067669177</v>
      </c>
    </row>
    <row r="42" spans="3:10" x14ac:dyDescent="0.3">
      <c r="C42" s="48" t="s">
        <v>10</v>
      </c>
      <c r="D42" s="15" t="s">
        <v>36</v>
      </c>
      <c r="E42" s="15">
        <v>1</v>
      </c>
      <c r="F42" s="15" t="s">
        <v>56</v>
      </c>
      <c r="G42" s="15" t="s">
        <v>4</v>
      </c>
      <c r="H42" s="33">
        <v>30000</v>
      </c>
      <c r="I42" s="33" t="s">
        <v>129</v>
      </c>
      <c r="J42" s="24" t="e">
        <f t="shared" si="2"/>
        <v>#VALUE!</v>
      </c>
    </row>
    <row r="43" spans="3:10" ht="17.25" thickBot="1" x14ac:dyDescent="0.35">
      <c r="C43" s="48" t="s">
        <v>10</v>
      </c>
      <c r="D43" s="15" t="s">
        <v>36</v>
      </c>
      <c r="E43" s="15">
        <v>1</v>
      </c>
      <c r="F43" s="15" t="s">
        <v>56</v>
      </c>
      <c r="G43" s="15" t="s">
        <v>153</v>
      </c>
      <c r="H43" s="33" t="s">
        <v>151</v>
      </c>
      <c r="I43" s="33">
        <v>33300</v>
      </c>
      <c r="J43" s="24" t="e">
        <f t="shared" si="2"/>
        <v>#VALUE!</v>
      </c>
    </row>
    <row r="44" spans="3:10" ht="17.25" thickTop="1" x14ac:dyDescent="0.3">
      <c r="C44" s="30" t="s">
        <v>84</v>
      </c>
      <c r="D44" s="13" t="s">
        <v>34</v>
      </c>
      <c r="E44" s="13">
        <v>2</v>
      </c>
      <c r="F44" s="13" t="s">
        <v>15</v>
      </c>
      <c r="G44" s="13" t="s">
        <v>18</v>
      </c>
      <c r="H44" s="74">
        <v>1000</v>
      </c>
      <c r="I44" s="74">
        <v>800</v>
      </c>
      <c r="J44" s="23">
        <f>H44/I44-100%</f>
        <v>0.25</v>
      </c>
    </row>
    <row r="45" spans="3:10" x14ac:dyDescent="0.3">
      <c r="C45" s="48" t="s">
        <v>2</v>
      </c>
      <c r="D45" s="15" t="s">
        <v>34</v>
      </c>
      <c r="E45" s="15">
        <v>2</v>
      </c>
      <c r="F45" s="15" t="s">
        <v>56</v>
      </c>
      <c r="G45" s="15" t="s">
        <v>18</v>
      </c>
      <c r="H45" s="33">
        <v>3300</v>
      </c>
      <c r="I45" s="33">
        <v>3300</v>
      </c>
      <c r="J45" s="24">
        <f t="shared" ref="J45:J53" si="3">H45/I45-100%</f>
        <v>0</v>
      </c>
    </row>
    <row r="46" spans="3:10" x14ac:dyDescent="0.3">
      <c r="C46" s="48" t="s">
        <v>2</v>
      </c>
      <c r="D46" s="15" t="s">
        <v>35</v>
      </c>
      <c r="E46" s="15">
        <v>2</v>
      </c>
      <c r="F46" s="15" t="s">
        <v>15</v>
      </c>
      <c r="G46" s="15" t="s">
        <v>4</v>
      </c>
      <c r="H46" s="33">
        <v>3900</v>
      </c>
      <c r="I46" s="33">
        <v>3500</v>
      </c>
      <c r="J46" s="24">
        <f t="shared" si="3"/>
        <v>0.11428571428571432</v>
      </c>
    </row>
    <row r="47" spans="3:10" x14ac:dyDescent="0.3">
      <c r="C47" s="48" t="s">
        <v>84</v>
      </c>
      <c r="D47" s="15" t="s">
        <v>35</v>
      </c>
      <c r="E47" s="15">
        <v>1</v>
      </c>
      <c r="F47" s="15" t="s">
        <v>77</v>
      </c>
      <c r="G47" s="15" t="s">
        <v>153</v>
      </c>
      <c r="H47" s="33">
        <v>5000</v>
      </c>
      <c r="I47" s="33">
        <v>8000</v>
      </c>
      <c r="J47" s="24">
        <f t="shared" si="3"/>
        <v>-0.375</v>
      </c>
    </row>
    <row r="48" spans="3:10" x14ac:dyDescent="0.3">
      <c r="C48" s="48" t="s">
        <v>2</v>
      </c>
      <c r="D48" s="15" t="s">
        <v>35</v>
      </c>
      <c r="E48" s="15">
        <v>1</v>
      </c>
      <c r="F48" s="15" t="s">
        <v>76</v>
      </c>
      <c r="G48" s="15" t="s">
        <v>4</v>
      </c>
      <c r="H48" s="33">
        <v>10400</v>
      </c>
      <c r="I48" s="33">
        <v>10500</v>
      </c>
      <c r="J48" s="24">
        <f t="shared" si="3"/>
        <v>-9.52380952380949E-3</v>
      </c>
    </row>
    <row r="49" spans="3:10" x14ac:dyDescent="0.3">
      <c r="C49" s="48" t="s">
        <v>84</v>
      </c>
      <c r="D49" s="15" t="s">
        <v>35</v>
      </c>
      <c r="E49" s="15">
        <v>1</v>
      </c>
      <c r="F49" s="15" t="s">
        <v>56</v>
      </c>
      <c r="G49" s="15" t="s">
        <v>153</v>
      </c>
      <c r="H49" s="33" t="s">
        <v>151</v>
      </c>
      <c r="I49" s="33">
        <v>12700</v>
      </c>
      <c r="J49" s="24" t="e">
        <f t="shared" si="3"/>
        <v>#VALUE!</v>
      </c>
    </row>
    <row r="50" spans="3:10" x14ac:dyDescent="0.3">
      <c r="C50" s="48" t="s">
        <v>2</v>
      </c>
      <c r="D50" s="15" t="s">
        <v>36</v>
      </c>
      <c r="E50" s="15">
        <v>1</v>
      </c>
      <c r="F50" s="15" t="s">
        <v>15</v>
      </c>
      <c r="G50" s="15" t="s">
        <v>4</v>
      </c>
      <c r="H50" s="33">
        <v>8800</v>
      </c>
      <c r="I50" s="33">
        <v>8000</v>
      </c>
      <c r="J50" s="24">
        <f t="shared" si="3"/>
        <v>0.10000000000000009</v>
      </c>
    </row>
    <row r="51" spans="3:10" x14ac:dyDescent="0.3">
      <c r="C51" s="48" t="s">
        <v>2</v>
      </c>
      <c r="D51" s="15" t="s">
        <v>36</v>
      </c>
      <c r="E51" s="15">
        <v>2</v>
      </c>
      <c r="F51" s="15" t="s">
        <v>15</v>
      </c>
      <c r="G51" s="15" t="s">
        <v>153</v>
      </c>
      <c r="H51" s="33">
        <v>10000</v>
      </c>
      <c r="I51" s="33">
        <v>21100</v>
      </c>
      <c r="J51" s="24">
        <f t="shared" si="3"/>
        <v>-0.52606635071090047</v>
      </c>
    </row>
    <row r="52" spans="3:10" x14ac:dyDescent="0.3">
      <c r="C52" s="48" t="s">
        <v>2</v>
      </c>
      <c r="D52" s="15" t="s">
        <v>36</v>
      </c>
      <c r="E52" s="15">
        <v>2</v>
      </c>
      <c r="F52" s="15" t="s">
        <v>79</v>
      </c>
      <c r="G52" s="15" t="s">
        <v>4</v>
      </c>
      <c r="H52" s="33">
        <v>24000</v>
      </c>
      <c r="I52" s="33" t="s">
        <v>129</v>
      </c>
      <c r="J52" s="24" t="e">
        <f t="shared" si="3"/>
        <v>#VALUE!</v>
      </c>
    </row>
    <row r="53" spans="3:10" ht="17.25" thickBot="1" x14ac:dyDescent="0.35">
      <c r="C53" s="48" t="s">
        <v>2</v>
      </c>
      <c r="D53" s="15" t="s">
        <v>36</v>
      </c>
      <c r="E53" s="15">
        <v>2</v>
      </c>
      <c r="F53" s="15" t="s">
        <v>56</v>
      </c>
      <c r="G53" s="15" t="s">
        <v>153</v>
      </c>
      <c r="H53" s="33" t="s">
        <v>151</v>
      </c>
      <c r="I53" s="33">
        <v>24000</v>
      </c>
      <c r="J53" s="24" t="e">
        <f t="shared" si="3"/>
        <v>#VALUE!</v>
      </c>
    </row>
    <row r="54" spans="3:10" ht="17.25" thickTop="1" x14ac:dyDescent="0.3">
      <c r="C54" s="30" t="s">
        <v>3</v>
      </c>
      <c r="D54" s="13" t="s">
        <v>34</v>
      </c>
      <c r="E54" s="13">
        <v>3</v>
      </c>
      <c r="F54" s="13" t="s">
        <v>15</v>
      </c>
      <c r="G54" s="13" t="s">
        <v>18</v>
      </c>
      <c r="H54" s="74">
        <v>1400</v>
      </c>
      <c r="I54" s="74">
        <v>1300</v>
      </c>
      <c r="J54" s="23">
        <f>H54/I54-100%</f>
        <v>7.6923076923076872E-2</v>
      </c>
    </row>
    <row r="55" spans="3:10" x14ac:dyDescent="0.3">
      <c r="C55" s="48" t="s">
        <v>85</v>
      </c>
      <c r="D55" s="15" t="s">
        <v>34</v>
      </c>
      <c r="E55" s="15">
        <v>3</v>
      </c>
      <c r="F55" s="15" t="s">
        <v>79</v>
      </c>
      <c r="G55" s="15" t="s">
        <v>86</v>
      </c>
      <c r="H55" s="33">
        <v>4000</v>
      </c>
      <c r="I55" s="33">
        <v>2500</v>
      </c>
      <c r="J55" s="24">
        <f t="shared" ref="J55:J63" si="4">H55/I55-100%</f>
        <v>0.60000000000000009</v>
      </c>
    </row>
    <row r="56" spans="3:10" x14ac:dyDescent="0.3">
      <c r="C56" s="48" t="s">
        <v>3</v>
      </c>
      <c r="D56" s="15" t="s">
        <v>35</v>
      </c>
      <c r="E56" s="15">
        <v>1</v>
      </c>
      <c r="F56" s="15" t="s">
        <v>15</v>
      </c>
      <c r="G56" s="15" t="s">
        <v>75</v>
      </c>
      <c r="H56" s="33">
        <v>8000</v>
      </c>
      <c r="I56" s="33">
        <v>4500</v>
      </c>
      <c r="J56" s="24">
        <f t="shared" si="4"/>
        <v>0.77777777777777768</v>
      </c>
    </row>
    <row r="57" spans="3:10" x14ac:dyDescent="0.3">
      <c r="C57" s="48" t="s">
        <v>3</v>
      </c>
      <c r="D57" s="15" t="s">
        <v>35</v>
      </c>
      <c r="E57" s="15">
        <v>1</v>
      </c>
      <c r="F57" s="15" t="s">
        <v>78</v>
      </c>
      <c r="G57" s="15" t="s">
        <v>153</v>
      </c>
      <c r="H57" s="33">
        <v>13000</v>
      </c>
      <c r="I57" s="33">
        <v>14500</v>
      </c>
      <c r="J57" s="24">
        <f t="shared" si="4"/>
        <v>-0.10344827586206895</v>
      </c>
    </row>
    <row r="58" spans="3:10" x14ac:dyDescent="0.3">
      <c r="C58" s="48" t="s">
        <v>3</v>
      </c>
      <c r="D58" s="15" t="s">
        <v>35</v>
      </c>
      <c r="E58" s="15">
        <v>1</v>
      </c>
      <c r="F58" s="15" t="s">
        <v>79</v>
      </c>
      <c r="G58" s="15" t="s">
        <v>4</v>
      </c>
      <c r="H58" s="33">
        <v>20000</v>
      </c>
      <c r="I58" s="33">
        <v>21500</v>
      </c>
      <c r="J58" s="24">
        <f t="shared" si="4"/>
        <v>-6.9767441860465129E-2</v>
      </c>
    </row>
    <row r="59" spans="3:10" x14ac:dyDescent="0.3">
      <c r="C59" s="48" t="s">
        <v>87</v>
      </c>
      <c r="D59" s="15" t="s">
        <v>35</v>
      </c>
      <c r="E59" s="15">
        <v>1</v>
      </c>
      <c r="F59" s="15" t="s">
        <v>56</v>
      </c>
      <c r="G59" s="15" t="s">
        <v>153</v>
      </c>
      <c r="H59" s="33" t="s">
        <v>151</v>
      </c>
      <c r="I59" s="33" t="s">
        <v>129</v>
      </c>
      <c r="J59" s="24" t="e">
        <f t="shared" si="4"/>
        <v>#VALUE!</v>
      </c>
    </row>
    <row r="60" spans="3:10" x14ac:dyDescent="0.3">
      <c r="C60" s="48" t="s">
        <v>3</v>
      </c>
      <c r="D60" s="15" t="s">
        <v>36</v>
      </c>
      <c r="E60" s="15">
        <v>0</v>
      </c>
      <c r="F60" s="15" t="s">
        <v>82</v>
      </c>
      <c r="G60" s="15" t="s">
        <v>4</v>
      </c>
      <c r="H60" s="33" t="s">
        <v>151</v>
      </c>
      <c r="I60" s="33" t="s">
        <v>129</v>
      </c>
      <c r="J60" s="24" t="e">
        <f t="shared" si="4"/>
        <v>#VALUE!</v>
      </c>
    </row>
    <row r="61" spans="3:10" x14ac:dyDescent="0.3">
      <c r="C61" s="48" t="s">
        <v>3</v>
      </c>
      <c r="D61" s="15" t="s">
        <v>36</v>
      </c>
      <c r="E61" s="15">
        <v>0</v>
      </c>
      <c r="F61" s="15" t="s">
        <v>15</v>
      </c>
      <c r="G61" s="15" t="s">
        <v>153</v>
      </c>
      <c r="H61" s="33" t="s">
        <v>151</v>
      </c>
      <c r="I61" s="33" t="s">
        <v>129</v>
      </c>
      <c r="J61" s="24" t="e">
        <f t="shared" si="4"/>
        <v>#VALUE!</v>
      </c>
    </row>
    <row r="62" spans="3:10" x14ac:dyDescent="0.3">
      <c r="C62" s="48" t="s">
        <v>3</v>
      </c>
      <c r="D62" s="15" t="s">
        <v>36</v>
      </c>
      <c r="E62" s="15">
        <v>0</v>
      </c>
      <c r="F62" s="15" t="s">
        <v>56</v>
      </c>
      <c r="G62" s="15" t="s">
        <v>4</v>
      </c>
      <c r="H62" s="33" t="s">
        <v>151</v>
      </c>
      <c r="I62" s="33" t="s">
        <v>129</v>
      </c>
      <c r="J62" s="24" t="e">
        <f t="shared" si="4"/>
        <v>#VALUE!</v>
      </c>
    </row>
    <row r="63" spans="3:10" x14ac:dyDescent="0.3">
      <c r="C63" s="50" t="s">
        <v>3</v>
      </c>
      <c r="D63" s="18" t="s">
        <v>36</v>
      </c>
      <c r="E63" s="18">
        <v>0</v>
      </c>
      <c r="F63" s="18" t="s">
        <v>56</v>
      </c>
      <c r="G63" s="18" t="s">
        <v>153</v>
      </c>
      <c r="H63" s="80" t="s">
        <v>151</v>
      </c>
      <c r="I63" s="80" t="s">
        <v>129</v>
      </c>
      <c r="J63" s="51" t="e">
        <f t="shared" si="4"/>
        <v>#VALUE!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J63"/>
  <sheetViews>
    <sheetView topLeftCell="A13" zoomScale="85" zoomScaleNormal="85" workbookViewId="0">
      <selection activeCell="H14" sqref="H14:H63"/>
    </sheetView>
  </sheetViews>
  <sheetFormatPr defaultRowHeight="16.5" x14ac:dyDescent="0.3"/>
  <cols>
    <col min="3" max="4" width="19.5" customWidth="1"/>
    <col min="5" max="5" width="19.5" style="5" customWidth="1"/>
    <col min="6" max="7" width="19.5" customWidth="1"/>
    <col min="8" max="9" width="19.5" style="5" customWidth="1"/>
    <col min="10" max="10" width="15.125" style="4" customWidth="1"/>
  </cols>
  <sheetData>
    <row r="6" spans="3:10" x14ac:dyDescent="0.3">
      <c r="C6" s="5"/>
    </row>
    <row r="7" spans="3:10" ht="17.25" thickBot="1" x14ac:dyDescent="0.35">
      <c r="C7" s="6"/>
    </row>
    <row r="8" spans="3:10" ht="18" thickTop="1" thickBot="1" x14ac:dyDescent="0.35">
      <c r="C8" s="8" t="s">
        <v>33</v>
      </c>
    </row>
    <row r="9" spans="3:10" ht="18" thickTop="1" thickBot="1" x14ac:dyDescent="0.35">
      <c r="C9" s="7">
        <f ca="1">NOW()</f>
        <v>44311.760716319448</v>
      </c>
    </row>
    <row r="10" spans="3:10" ht="17.25" thickTop="1" x14ac:dyDescent="0.3"/>
    <row r="12" spans="3:10" x14ac:dyDescent="0.3">
      <c r="C12" s="6"/>
    </row>
    <row r="13" spans="3:10" ht="17.25" thickBot="1" x14ac:dyDescent="0.35">
      <c r="C13" s="31" t="s">
        <v>23</v>
      </c>
      <c r="D13" s="25" t="s">
        <v>11</v>
      </c>
      <c r="E13" s="25" t="s">
        <v>67</v>
      </c>
      <c r="F13" s="25" t="s">
        <v>24</v>
      </c>
      <c r="G13" s="25" t="s">
        <v>25</v>
      </c>
      <c r="H13" s="25" t="s">
        <v>26</v>
      </c>
      <c r="I13" s="25" t="s">
        <v>68</v>
      </c>
      <c r="J13" s="26" t="s">
        <v>28</v>
      </c>
    </row>
    <row r="14" spans="3:10" ht="17.25" thickTop="1" x14ac:dyDescent="0.3">
      <c r="C14" s="30" t="s">
        <v>0</v>
      </c>
      <c r="D14" s="13" t="s">
        <v>37</v>
      </c>
      <c r="E14" s="13">
        <v>3</v>
      </c>
      <c r="F14" s="13" t="s">
        <v>15</v>
      </c>
      <c r="G14" s="13" t="s">
        <v>18</v>
      </c>
      <c r="H14" s="74">
        <v>1700</v>
      </c>
      <c r="I14" s="74">
        <v>1500</v>
      </c>
      <c r="J14" s="23">
        <f>H14/I14-100%</f>
        <v>0.1333333333333333</v>
      </c>
    </row>
    <row r="15" spans="3:10" x14ac:dyDescent="0.3">
      <c r="C15" s="48" t="s">
        <v>88</v>
      </c>
      <c r="D15" s="15" t="s">
        <v>37</v>
      </c>
      <c r="E15" s="15">
        <v>3</v>
      </c>
      <c r="F15" s="15" t="s">
        <v>89</v>
      </c>
      <c r="G15" s="15" t="s">
        <v>18</v>
      </c>
      <c r="H15" s="33">
        <v>2900</v>
      </c>
      <c r="I15" s="33">
        <v>3000</v>
      </c>
      <c r="J15" s="24">
        <f t="shared" ref="J15:J23" si="0">H15/I15-100%</f>
        <v>-3.3333333333333326E-2</v>
      </c>
    </row>
    <row r="16" spans="3:10" x14ac:dyDescent="0.3">
      <c r="C16" s="48" t="s">
        <v>88</v>
      </c>
      <c r="D16" s="15" t="s">
        <v>30</v>
      </c>
      <c r="E16" s="15">
        <v>3</v>
      </c>
      <c r="F16" s="15" t="s">
        <v>15</v>
      </c>
      <c r="G16" s="15" t="s">
        <v>4</v>
      </c>
      <c r="H16" s="33">
        <v>4500</v>
      </c>
      <c r="I16" s="33">
        <v>4600</v>
      </c>
      <c r="J16" s="24">
        <f t="shared" si="0"/>
        <v>-2.1739130434782594E-2</v>
      </c>
    </row>
    <row r="17" spans="3:10" x14ac:dyDescent="0.3">
      <c r="C17" s="48" t="s">
        <v>0</v>
      </c>
      <c r="D17" s="15" t="s">
        <v>30</v>
      </c>
      <c r="E17" s="15">
        <v>3</v>
      </c>
      <c r="F17" s="15" t="s">
        <v>90</v>
      </c>
      <c r="G17" s="15" t="s">
        <v>153</v>
      </c>
      <c r="H17" s="33">
        <v>6500</v>
      </c>
      <c r="I17" s="33">
        <v>7000</v>
      </c>
      <c r="J17" s="24">
        <f t="shared" si="0"/>
        <v>-7.1428571428571397E-2</v>
      </c>
    </row>
    <row r="18" spans="3:10" x14ac:dyDescent="0.3">
      <c r="C18" s="48" t="s">
        <v>0</v>
      </c>
      <c r="D18" s="15" t="s">
        <v>30</v>
      </c>
      <c r="E18" s="15">
        <v>3</v>
      </c>
      <c r="F18" s="15" t="s">
        <v>56</v>
      </c>
      <c r="G18" s="15" t="s">
        <v>4</v>
      </c>
      <c r="H18" s="33">
        <v>10000</v>
      </c>
      <c r="I18" s="33">
        <v>8200</v>
      </c>
      <c r="J18" s="24">
        <f t="shared" si="0"/>
        <v>0.21951219512195119</v>
      </c>
    </row>
    <row r="19" spans="3:10" x14ac:dyDescent="0.3">
      <c r="C19" s="48" t="s">
        <v>0</v>
      </c>
      <c r="D19" s="15" t="s">
        <v>30</v>
      </c>
      <c r="E19" s="15">
        <v>3</v>
      </c>
      <c r="F19" s="15" t="s">
        <v>56</v>
      </c>
      <c r="G19" s="15" t="s">
        <v>153</v>
      </c>
      <c r="H19" s="33" t="s">
        <v>152</v>
      </c>
      <c r="I19" s="33" t="s">
        <v>150</v>
      </c>
      <c r="J19" s="24" t="e">
        <f t="shared" si="0"/>
        <v>#VALUE!</v>
      </c>
    </row>
    <row r="20" spans="3:10" x14ac:dyDescent="0.3">
      <c r="C20" s="48" t="s">
        <v>0</v>
      </c>
      <c r="D20" s="15" t="s">
        <v>32</v>
      </c>
      <c r="E20" s="15">
        <v>1</v>
      </c>
      <c r="F20" s="15" t="s">
        <v>90</v>
      </c>
      <c r="G20" s="15" t="s">
        <v>4</v>
      </c>
      <c r="H20" s="33">
        <v>6000</v>
      </c>
      <c r="I20" s="33">
        <v>5100</v>
      </c>
      <c r="J20" s="24">
        <f t="shared" si="0"/>
        <v>0.17647058823529416</v>
      </c>
    </row>
    <row r="21" spans="3:10" x14ac:dyDescent="0.3">
      <c r="C21" s="48" t="s">
        <v>88</v>
      </c>
      <c r="D21" s="15" t="s">
        <v>32</v>
      </c>
      <c r="E21" s="15">
        <v>1</v>
      </c>
      <c r="F21" s="15" t="s">
        <v>15</v>
      </c>
      <c r="G21" s="15" t="s">
        <v>153</v>
      </c>
      <c r="H21" s="33">
        <v>17000</v>
      </c>
      <c r="I21" s="33">
        <v>50000</v>
      </c>
      <c r="J21" s="24">
        <f t="shared" si="0"/>
        <v>-0.65999999999999992</v>
      </c>
    </row>
    <row r="22" spans="3:10" x14ac:dyDescent="0.3">
      <c r="C22" s="48" t="s">
        <v>0</v>
      </c>
      <c r="D22" s="15" t="s">
        <v>32</v>
      </c>
      <c r="E22" s="15">
        <v>1</v>
      </c>
      <c r="F22" s="15" t="s">
        <v>56</v>
      </c>
      <c r="G22" s="15" t="s">
        <v>4</v>
      </c>
      <c r="H22" s="33" t="s">
        <v>154</v>
      </c>
      <c r="I22" s="33" t="s">
        <v>149</v>
      </c>
      <c r="J22" s="24" t="e">
        <f t="shared" si="0"/>
        <v>#VALUE!</v>
      </c>
    </row>
    <row r="23" spans="3:10" ht="17.25" thickBot="1" x14ac:dyDescent="0.35">
      <c r="C23" s="48" t="s">
        <v>0</v>
      </c>
      <c r="D23" s="15" t="s">
        <v>32</v>
      </c>
      <c r="E23" s="15">
        <v>1</v>
      </c>
      <c r="F23" s="15" t="s">
        <v>56</v>
      </c>
      <c r="G23" s="15" t="s">
        <v>153</v>
      </c>
      <c r="H23" s="33" t="s">
        <v>151</v>
      </c>
      <c r="I23" s="33" t="s">
        <v>150</v>
      </c>
      <c r="J23" s="24" t="e">
        <f t="shared" si="0"/>
        <v>#VALUE!</v>
      </c>
    </row>
    <row r="24" spans="3:10" ht="17.25" thickTop="1" x14ac:dyDescent="0.3">
      <c r="C24" s="30" t="s">
        <v>5</v>
      </c>
      <c r="D24" s="13" t="s">
        <v>37</v>
      </c>
      <c r="E24" s="13">
        <v>4</v>
      </c>
      <c r="F24" s="13" t="s">
        <v>15</v>
      </c>
      <c r="G24" s="13" t="s">
        <v>86</v>
      </c>
      <c r="H24" s="74">
        <v>1100</v>
      </c>
      <c r="I24" s="74">
        <v>1300</v>
      </c>
      <c r="J24" s="23">
        <f>H24/I24-100%</f>
        <v>-0.15384615384615385</v>
      </c>
    </row>
    <row r="25" spans="3:10" x14ac:dyDescent="0.3">
      <c r="C25" s="48" t="s">
        <v>5</v>
      </c>
      <c r="D25" s="15" t="s">
        <v>37</v>
      </c>
      <c r="E25" s="15">
        <v>4</v>
      </c>
      <c r="F25" s="15" t="s">
        <v>79</v>
      </c>
      <c r="G25" s="15" t="s">
        <v>73</v>
      </c>
      <c r="H25" s="33">
        <v>2600</v>
      </c>
      <c r="I25" s="33">
        <v>2500</v>
      </c>
      <c r="J25" s="24">
        <f t="shared" ref="J25:J33" si="1">H25/I25-100%</f>
        <v>4.0000000000000036E-2</v>
      </c>
    </row>
    <row r="26" spans="3:10" x14ac:dyDescent="0.3">
      <c r="C26" s="48" t="s">
        <v>5</v>
      </c>
      <c r="D26" s="15" t="s">
        <v>30</v>
      </c>
      <c r="E26" s="15">
        <v>6</v>
      </c>
      <c r="F26" s="15" t="s">
        <v>15</v>
      </c>
      <c r="G26" s="15" t="s">
        <v>4</v>
      </c>
      <c r="H26" s="33">
        <v>3300</v>
      </c>
      <c r="I26" s="33">
        <v>3300</v>
      </c>
      <c r="J26" s="24">
        <f t="shared" si="1"/>
        <v>0</v>
      </c>
    </row>
    <row r="27" spans="3:10" x14ac:dyDescent="0.3">
      <c r="C27" s="48" t="s">
        <v>5</v>
      </c>
      <c r="D27" s="15" t="s">
        <v>30</v>
      </c>
      <c r="E27" s="15">
        <v>6</v>
      </c>
      <c r="F27" s="15" t="s">
        <v>15</v>
      </c>
      <c r="G27" s="15" t="s">
        <v>153</v>
      </c>
      <c r="H27" s="33">
        <v>4200</v>
      </c>
      <c r="I27" s="33">
        <v>5400</v>
      </c>
      <c r="J27" s="24">
        <f t="shared" si="1"/>
        <v>-0.22222222222222221</v>
      </c>
    </row>
    <row r="28" spans="3:10" x14ac:dyDescent="0.3">
      <c r="C28" s="48" t="s">
        <v>5</v>
      </c>
      <c r="D28" s="15" t="s">
        <v>30</v>
      </c>
      <c r="E28" s="15">
        <v>6</v>
      </c>
      <c r="F28" s="15" t="s">
        <v>56</v>
      </c>
      <c r="G28" s="15" t="s">
        <v>4</v>
      </c>
      <c r="H28" s="33">
        <v>6300</v>
      </c>
      <c r="I28" s="33">
        <v>7200</v>
      </c>
      <c r="J28" s="24">
        <f t="shared" si="1"/>
        <v>-0.125</v>
      </c>
    </row>
    <row r="29" spans="3:10" x14ac:dyDescent="0.3">
      <c r="C29" s="48" t="s">
        <v>5</v>
      </c>
      <c r="D29" s="15" t="s">
        <v>30</v>
      </c>
      <c r="E29" s="15">
        <v>6</v>
      </c>
      <c r="F29" s="15" t="s">
        <v>56</v>
      </c>
      <c r="G29" s="15" t="s">
        <v>153</v>
      </c>
      <c r="H29" s="33">
        <v>6500</v>
      </c>
      <c r="I29" s="33">
        <v>9900</v>
      </c>
      <c r="J29" s="24">
        <f t="shared" si="1"/>
        <v>-0.34343434343434343</v>
      </c>
    </row>
    <row r="30" spans="3:10" x14ac:dyDescent="0.3">
      <c r="C30" s="48" t="s">
        <v>5</v>
      </c>
      <c r="D30" s="15" t="s">
        <v>32</v>
      </c>
      <c r="E30" s="15">
        <v>3</v>
      </c>
      <c r="F30" s="15" t="s">
        <v>15</v>
      </c>
      <c r="G30" s="15" t="s">
        <v>4</v>
      </c>
      <c r="H30" s="33">
        <v>3500</v>
      </c>
      <c r="I30" s="33">
        <v>3100</v>
      </c>
      <c r="J30" s="24">
        <f t="shared" si="1"/>
        <v>0.12903225806451624</v>
      </c>
    </row>
    <row r="31" spans="3:10" x14ac:dyDescent="0.3">
      <c r="C31" s="48" t="s">
        <v>5</v>
      </c>
      <c r="D31" s="15" t="s">
        <v>32</v>
      </c>
      <c r="E31" s="15">
        <v>3</v>
      </c>
      <c r="F31" s="15" t="s">
        <v>15</v>
      </c>
      <c r="G31" s="15" t="s">
        <v>153</v>
      </c>
      <c r="H31" s="33">
        <v>7300</v>
      </c>
      <c r="I31" s="33">
        <v>7300</v>
      </c>
      <c r="J31" s="24">
        <f t="shared" si="1"/>
        <v>0</v>
      </c>
    </row>
    <row r="32" spans="3:10" x14ac:dyDescent="0.3">
      <c r="C32" s="48" t="s">
        <v>5</v>
      </c>
      <c r="D32" s="15" t="s">
        <v>32</v>
      </c>
      <c r="E32" s="15">
        <v>3</v>
      </c>
      <c r="F32" s="15" t="s">
        <v>56</v>
      </c>
      <c r="G32" s="15" t="s">
        <v>91</v>
      </c>
      <c r="H32" s="33">
        <v>13500</v>
      </c>
      <c r="I32" s="33">
        <v>13000</v>
      </c>
      <c r="J32" s="24">
        <f t="shared" si="1"/>
        <v>3.8461538461538547E-2</v>
      </c>
    </row>
    <row r="33" spans="3:10" ht="17.25" thickBot="1" x14ac:dyDescent="0.35">
      <c r="C33" s="48" t="s">
        <v>5</v>
      </c>
      <c r="D33" s="15" t="s">
        <v>32</v>
      </c>
      <c r="E33" s="15">
        <v>3</v>
      </c>
      <c r="F33" s="15" t="s">
        <v>56</v>
      </c>
      <c r="G33" s="15" t="s">
        <v>153</v>
      </c>
      <c r="H33" s="33">
        <v>25100</v>
      </c>
      <c r="I33" s="33">
        <v>26700</v>
      </c>
      <c r="J33" s="24">
        <f t="shared" si="1"/>
        <v>-5.9925093632958837E-2</v>
      </c>
    </row>
    <row r="34" spans="3:10" ht="17.25" thickTop="1" x14ac:dyDescent="0.3">
      <c r="C34" s="30" t="s">
        <v>10</v>
      </c>
      <c r="D34" s="13" t="s">
        <v>37</v>
      </c>
      <c r="E34" s="13">
        <v>1</v>
      </c>
      <c r="F34" s="13" t="s">
        <v>82</v>
      </c>
      <c r="G34" s="13" t="s">
        <v>73</v>
      </c>
      <c r="H34" s="74">
        <v>2600</v>
      </c>
      <c r="I34" s="74">
        <v>2000</v>
      </c>
      <c r="J34" s="23">
        <f>H34/I34-100%</f>
        <v>0.30000000000000004</v>
      </c>
    </row>
    <row r="35" spans="3:10" x14ac:dyDescent="0.3">
      <c r="C35" s="48" t="s">
        <v>83</v>
      </c>
      <c r="D35" s="15" t="s">
        <v>37</v>
      </c>
      <c r="E35" s="15">
        <v>1</v>
      </c>
      <c r="F35" s="15" t="s">
        <v>76</v>
      </c>
      <c r="G35" s="15" t="s">
        <v>73</v>
      </c>
      <c r="H35" s="33">
        <v>7500</v>
      </c>
      <c r="I35" s="33">
        <v>3500</v>
      </c>
      <c r="J35" s="24">
        <f t="shared" ref="J35:J43" si="2">H35/I35-100%</f>
        <v>1.1428571428571428</v>
      </c>
    </row>
    <row r="36" spans="3:10" x14ac:dyDescent="0.3">
      <c r="C36" s="48" t="s">
        <v>83</v>
      </c>
      <c r="D36" s="15" t="s">
        <v>30</v>
      </c>
      <c r="E36" s="15">
        <v>1</v>
      </c>
      <c r="F36" s="15" t="s">
        <v>15</v>
      </c>
      <c r="G36" s="15" t="s">
        <v>4</v>
      </c>
      <c r="H36" s="33">
        <v>5000</v>
      </c>
      <c r="I36" s="33">
        <v>4700</v>
      </c>
      <c r="J36" s="24">
        <f t="shared" si="2"/>
        <v>6.3829787234042534E-2</v>
      </c>
    </row>
    <row r="37" spans="3:10" x14ac:dyDescent="0.3">
      <c r="C37" s="48" t="s">
        <v>10</v>
      </c>
      <c r="D37" s="15" t="s">
        <v>30</v>
      </c>
      <c r="E37" s="15">
        <v>1</v>
      </c>
      <c r="F37" s="15" t="s">
        <v>15</v>
      </c>
      <c r="G37" s="15" t="s">
        <v>153</v>
      </c>
      <c r="H37" s="33">
        <v>8300</v>
      </c>
      <c r="I37" s="33">
        <v>8200</v>
      </c>
      <c r="J37" s="24">
        <f t="shared" si="2"/>
        <v>1.2195121951219523E-2</v>
      </c>
    </row>
    <row r="38" spans="3:10" x14ac:dyDescent="0.3">
      <c r="C38" s="48" t="s">
        <v>10</v>
      </c>
      <c r="D38" s="15" t="s">
        <v>30</v>
      </c>
      <c r="E38" s="15">
        <v>1</v>
      </c>
      <c r="F38" s="15" t="s">
        <v>56</v>
      </c>
      <c r="G38" s="15" t="s">
        <v>4</v>
      </c>
      <c r="H38" s="33">
        <v>8300</v>
      </c>
      <c r="I38" s="33">
        <v>9700</v>
      </c>
      <c r="J38" s="24">
        <f t="shared" si="2"/>
        <v>-0.14432989690721654</v>
      </c>
    </row>
    <row r="39" spans="3:10" x14ac:dyDescent="0.3">
      <c r="C39" s="48" t="s">
        <v>83</v>
      </c>
      <c r="D39" s="15" t="s">
        <v>30</v>
      </c>
      <c r="E39" s="15">
        <v>1</v>
      </c>
      <c r="F39" s="15" t="s">
        <v>56</v>
      </c>
      <c r="G39" s="15" t="s">
        <v>153</v>
      </c>
      <c r="H39" s="33">
        <v>11000</v>
      </c>
      <c r="I39" s="33">
        <v>11000</v>
      </c>
      <c r="J39" s="24">
        <f t="shared" si="2"/>
        <v>0</v>
      </c>
    </row>
    <row r="40" spans="3:10" x14ac:dyDescent="0.3">
      <c r="C40" s="48" t="s">
        <v>10</v>
      </c>
      <c r="D40" s="15" t="s">
        <v>32</v>
      </c>
      <c r="E40" s="15">
        <v>2</v>
      </c>
      <c r="F40" s="15" t="s">
        <v>15</v>
      </c>
      <c r="G40" s="15" t="s">
        <v>91</v>
      </c>
      <c r="H40" s="33">
        <v>8200</v>
      </c>
      <c r="I40" s="33">
        <v>8700</v>
      </c>
      <c r="J40" s="24">
        <f t="shared" si="2"/>
        <v>-5.7471264367816133E-2</v>
      </c>
    </row>
    <row r="41" spans="3:10" x14ac:dyDescent="0.3">
      <c r="C41" s="48" t="s">
        <v>10</v>
      </c>
      <c r="D41" s="15" t="s">
        <v>32</v>
      </c>
      <c r="E41" s="15">
        <v>2</v>
      </c>
      <c r="F41" s="15" t="s">
        <v>15</v>
      </c>
      <c r="G41" s="15" t="s">
        <v>153</v>
      </c>
      <c r="H41" s="33">
        <v>11000</v>
      </c>
      <c r="I41" s="33">
        <v>11000</v>
      </c>
      <c r="J41" s="24">
        <f t="shared" si="2"/>
        <v>0</v>
      </c>
    </row>
    <row r="42" spans="3:10" x14ac:dyDescent="0.3">
      <c r="C42" s="48" t="s">
        <v>10</v>
      </c>
      <c r="D42" s="15" t="s">
        <v>32</v>
      </c>
      <c r="E42" s="15">
        <v>2</v>
      </c>
      <c r="F42" s="15" t="s">
        <v>56</v>
      </c>
      <c r="G42" s="15" t="s">
        <v>4</v>
      </c>
      <c r="H42" s="33">
        <v>29000</v>
      </c>
      <c r="I42" s="33">
        <v>29000</v>
      </c>
      <c r="J42" s="24">
        <f t="shared" si="2"/>
        <v>0</v>
      </c>
    </row>
    <row r="43" spans="3:10" ht="17.25" thickBot="1" x14ac:dyDescent="0.35">
      <c r="C43" s="48" t="s">
        <v>10</v>
      </c>
      <c r="D43" s="15" t="s">
        <v>32</v>
      </c>
      <c r="E43" s="15">
        <v>2</v>
      </c>
      <c r="F43" s="15" t="s">
        <v>56</v>
      </c>
      <c r="G43" s="15" t="s">
        <v>153</v>
      </c>
      <c r="H43" s="33">
        <v>40000</v>
      </c>
      <c r="I43" s="33">
        <v>40000</v>
      </c>
      <c r="J43" s="24">
        <f t="shared" si="2"/>
        <v>0</v>
      </c>
    </row>
    <row r="44" spans="3:10" ht="17.25" thickTop="1" x14ac:dyDescent="0.3">
      <c r="C44" s="30" t="s">
        <v>2</v>
      </c>
      <c r="D44" s="13" t="s">
        <v>37</v>
      </c>
      <c r="E44" s="13">
        <v>3</v>
      </c>
      <c r="F44" s="13" t="s">
        <v>15</v>
      </c>
      <c r="G44" s="13" t="s">
        <v>18</v>
      </c>
      <c r="H44" s="74">
        <v>1300</v>
      </c>
      <c r="I44" s="74">
        <v>1200</v>
      </c>
      <c r="J44" s="23">
        <f>H44/I44-100%</f>
        <v>8.3333333333333259E-2</v>
      </c>
    </row>
    <row r="45" spans="3:10" x14ac:dyDescent="0.3">
      <c r="C45" s="48" t="s">
        <v>84</v>
      </c>
      <c r="D45" s="15" t="s">
        <v>37</v>
      </c>
      <c r="E45" s="15">
        <v>3</v>
      </c>
      <c r="F45" s="15" t="s">
        <v>79</v>
      </c>
      <c r="G45" s="15" t="s">
        <v>18</v>
      </c>
      <c r="H45" s="33">
        <v>2800</v>
      </c>
      <c r="I45" s="33">
        <v>3000</v>
      </c>
      <c r="J45" s="24">
        <f t="shared" ref="J45:J53" si="3">H45/I45-100%</f>
        <v>-6.6666666666666652E-2</v>
      </c>
    </row>
    <row r="46" spans="3:10" x14ac:dyDescent="0.3">
      <c r="C46" s="48" t="s">
        <v>2</v>
      </c>
      <c r="D46" s="15" t="s">
        <v>30</v>
      </c>
      <c r="E46" s="15">
        <v>3</v>
      </c>
      <c r="F46" s="15" t="s">
        <v>15</v>
      </c>
      <c r="G46" s="15" t="s">
        <v>4</v>
      </c>
      <c r="H46" s="33">
        <v>3200</v>
      </c>
      <c r="I46" s="33">
        <v>3000</v>
      </c>
      <c r="J46" s="24">
        <f t="shared" si="3"/>
        <v>6.6666666666666652E-2</v>
      </c>
    </row>
    <row r="47" spans="3:10" x14ac:dyDescent="0.3">
      <c r="C47" s="48" t="s">
        <v>2</v>
      </c>
      <c r="D47" s="15" t="s">
        <v>30</v>
      </c>
      <c r="E47" s="15">
        <v>3</v>
      </c>
      <c r="F47" s="15" t="s">
        <v>15</v>
      </c>
      <c r="G47" s="15" t="s">
        <v>153</v>
      </c>
      <c r="H47" s="33">
        <v>4000</v>
      </c>
      <c r="I47" s="33">
        <v>4800</v>
      </c>
      <c r="J47" s="24">
        <f t="shared" si="3"/>
        <v>-0.16666666666666663</v>
      </c>
    </row>
    <row r="48" spans="3:10" x14ac:dyDescent="0.3">
      <c r="C48" s="48" t="s">
        <v>2</v>
      </c>
      <c r="D48" s="15" t="s">
        <v>30</v>
      </c>
      <c r="E48" s="15">
        <v>3</v>
      </c>
      <c r="F48" s="15" t="s">
        <v>56</v>
      </c>
      <c r="G48" s="15" t="s">
        <v>4</v>
      </c>
      <c r="H48" s="33">
        <v>11000</v>
      </c>
      <c r="I48" s="33">
        <v>8500</v>
      </c>
      <c r="J48" s="24">
        <f t="shared" si="3"/>
        <v>0.29411764705882359</v>
      </c>
    </row>
    <row r="49" spans="3:10" x14ac:dyDescent="0.3">
      <c r="C49" s="48" t="s">
        <v>2</v>
      </c>
      <c r="D49" s="15" t="s">
        <v>30</v>
      </c>
      <c r="E49" s="15">
        <v>3</v>
      </c>
      <c r="F49" s="15" t="s">
        <v>56</v>
      </c>
      <c r="G49" s="15" t="s">
        <v>153</v>
      </c>
      <c r="H49" s="33">
        <v>12000</v>
      </c>
      <c r="I49" s="33">
        <v>14500</v>
      </c>
      <c r="J49" s="24">
        <f t="shared" si="3"/>
        <v>-0.17241379310344829</v>
      </c>
    </row>
    <row r="50" spans="3:10" x14ac:dyDescent="0.3">
      <c r="C50" s="48" t="s">
        <v>84</v>
      </c>
      <c r="D50" s="15" t="s">
        <v>32</v>
      </c>
      <c r="E50" s="15">
        <v>2</v>
      </c>
      <c r="F50" s="15" t="s">
        <v>15</v>
      </c>
      <c r="G50" s="15" t="s">
        <v>4</v>
      </c>
      <c r="H50" s="33" t="s">
        <v>155</v>
      </c>
      <c r="I50" s="33">
        <v>5000</v>
      </c>
      <c r="J50" s="24" t="e">
        <f t="shared" si="3"/>
        <v>#VALUE!</v>
      </c>
    </row>
    <row r="51" spans="3:10" x14ac:dyDescent="0.3">
      <c r="C51" s="48" t="s">
        <v>2</v>
      </c>
      <c r="D51" s="15" t="s">
        <v>32</v>
      </c>
      <c r="E51" s="15">
        <v>2</v>
      </c>
      <c r="F51" s="15" t="s">
        <v>15</v>
      </c>
      <c r="G51" s="15" t="s">
        <v>153</v>
      </c>
      <c r="H51" s="33">
        <v>8100</v>
      </c>
      <c r="I51" s="33">
        <v>9500</v>
      </c>
      <c r="J51" s="24">
        <f t="shared" si="3"/>
        <v>-0.14736842105263159</v>
      </c>
    </row>
    <row r="52" spans="3:10" x14ac:dyDescent="0.3">
      <c r="C52" s="48" t="s">
        <v>2</v>
      </c>
      <c r="D52" s="15" t="s">
        <v>32</v>
      </c>
      <c r="E52" s="15">
        <v>2</v>
      </c>
      <c r="F52" s="15" t="s">
        <v>56</v>
      </c>
      <c r="G52" s="15" t="s">
        <v>4</v>
      </c>
      <c r="H52" s="33">
        <v>15500</v>
      </c>
      <c r="I52" s="33" t="s">
        <v>150</v>
      </c>
      <c r="J52" s="24" t="e">
        <f t="shared" si="3"/>
        <v>#VALUE!</v>
      </c>
    </row>
    <row r="53" spans="3:10" ht="17.25" thickBot="1" x14ac:dyDescent="0.35">
      <c r="C53" s="48" t="s">
        <v>84</v>
      </c>
      <c r="D53" s="15" t="s">
        <v>32</v>
      </c>
      <c r="E53" s="15">
        <v>2</v>
      </c>
      <c r="F53" s="15" t="s">
        <v>56</v>
      </c>
      <c r="G53" s="15" t="s">
        <v>153</v>
      </c>
      <c r="H53" s="33">
        <v>30000</v>
      </c>
      <c r="I53" s="33">
        <v>30000</v>
      </c>
      <c r="J53" s="24">
        <f t="shared" si="3"/>
        <v>0</v>
      </c>
    </row>
    <row r="54" spans="3:10" ht="17.25" thickTop="1" x14ac:dyDescent="0.3">
      <c r="C54" s="30" t="s">
        <v>3</v>
      </c>
      <c r="D54" s="13" t="s">
        <v>37</v>
      </c>
      <c r="E54" s="13">
        <v>3</v>
      </c>
      <c r="F54" s="13" t="s">
        <v>15</v>
      </c>
      <c r="G54" s="13" t="s">
        <v>18</v>
      </c>
      <c r="H54" s="74">
        <v>2400</v>
      </c>
      <c r="I54" s="74">
        <v>3500</v>
      </c>
      <c r="J54" s="23">
        <f>H54/I54-100%</f>
        <v>-0.31428571428571428</v>
      </c>
    </row>
    <row r="55" spans="3:10" x14ac:dyDescent="0.3">
      <c r="C55" s="48" t="s">
        <v>3</v>
      </c>
      <c r="D55" s="15" t="s">
        <v>37</v>
      </c>
      <c r="E55" s="15">
        <v>3</v>
      </c>
      <c r="F55" s="15" t="s">
        <v>56</v>
      </c>
      <c r="G55" s="15" t="s">
        <v>18</v>
      </c>
      <c r="H55" s="33">
        <v>8800</v>
      </c>
      <c r="I55" s="33">
        <v>7500</v>
      </c>
      <c r="J55" s="24">
        <f t="shared" ref="J55:J63" si="4">H55/I55-100%</f>
        <v>0.17333333333333334</v>
      </c>
    </row>
    <row r="56" spans="3:10" x14ac:dyDescent="0.3">
      <c r="C56" s="48" t="s">
        <v>3</v>
      </c>
      <c r="D56" s="15" t="s">
        <v>30</v>
      </c>
      <c r="E56" s="15">
        <v>1</v>
      </c>
      <c r="F56" s="15" t="s">
        <v>15</v>
      </c>
      <c r="G56" s="15" t="s">
        <v>4</v>
      </c>
      <c r="H56" s="33">
        <v>12000</v>
      </c>
      <c r="I56" s="33">
        <v>11300</v>
      </c>
      <c r="J56" s="24">
        <f t="shared" si="4"/>
        <v>6.1946902654867353E-2</v>
      </c>
    </row>
    <row r="57" spans="3:10" x14ac:dyDescent="0.3">
      <c r="C57" s="48" t="s">
        <v>3</v>
      </c>
      <c r="D57" s="15" t="s">
        <v>30</v>
      </c>
      <c r="E57" s="15">
        <v>1</v>
      </c>
      <c r="F57" s="15" t="s">
        <v>15</v>
      </c>
      <c r="G57" s="15" t="s">
        <v>153</v>
      </c>
      <c r="H57" s="33">
        <v>15000</v>
      </c>
      <c r="I57" s="33">
        <v>15000</v>
      </c>
      <c r="J57" s="24">
        <f t="shared" si="4"/>
        <v>0</v>
      </c>
    </row>
    <row r="58" spans="3:10" x14ac:dyDescent="0.3">
      <c r="C58" s="48" t="s">
        <v>3</v>
      </c>
      <c r="D58" s="15" t="s">
        <v>30</v>
      </c>
      <c r="E58" s="15">
        <v>1</v>
      </c>
      <c r="F58" s="15" t="s">
        <v>56</v>
      </c>
      <c r="G58" s="15" t="s">
        <v>4</v>
      </c>
      <c r="H58" s="33">
        <v>17000</v>
      </c>
      <c r="I58" s="33">
        <v>16000</v>
      </c>
      <c r="J58" s="24">
        <f t="shared" si="4"/>
        <v>6.25E-2</v>
      </c>
    </row>
    <row r="59" spans="3:10" x14ac:dyDescent="0.3">
      <c r="C59" s="48" t="s">
        <v>87</v>
      </c>
      <c r="D59" s="15" t="s">
        <v>30</v>
      </c>
      <c r="E59" s="15">
        <v>1</v>
      </c>
      <c r="F59" s="15" t="s">
        <v>56</v>
      </c>
      <c r="G59" s="15" t="s">
        <v>153</v>
      </c>
      <c r="H59" s="33" t="s">
        <v>151</v>
      </c>
      <c r="I59" s="33" t="s">
        <v>150</v>
      </c>
      <c r="J59" s="24" t="e">
        <f t="shared" si="4"/>
        <v>#VALUE!</v>
      </c>
    </row>
    <row r="60" spans="3:10" x14ac:dyDescent="0.3">
      <c r="C60" s="48" t="s">
        <v>3</v>
      </c>
      <c r="D60" s="15" t="s">
        <v>32</v>
      </c>
      <c r="E60" s="15">
        <v>1</v>
      </c>
      <c r="F60" s="15" t="s">
        <v>15</v>
      </c>
      <c r="G60" s="15" t="s">
        <v>4</v>
      </c>
      <c r="H60" s="33">
        <v>12200</v>
      </c>
      <c r="I60" s="33">
        <v>35000</v>
      </c>
      <c r="J60" s="24">
        <f t="shared" si="4"/>
        <v>-0.65142857142857147</v>
      </c>
    </row>
    <row r="61" spans="3:10" x14ac:dyDescent="0.3">
      <c r="C61" s="48" t="s">
        <v>3</v>
      </c>
      <c r="D61" s="15" t="s">
        <v>32</v>
      </c>
      <c r="E61" s="15">
        <v>1</v>
      </c>
      <c r="F61" s="15" t="s">
        <v>15</v>
      </c>
      <c r="G61" s="15" t="s">
        <v>153</v>
      </c>
      <c r="H61" s="33" t="s">
        <v>151</v>
      </c>
      <c r="I61" s="33" t="s">
        <v>150</v>
      </c>
      <c r="J61" s="24" t="e">
        <f t="shared" si="4"/>
        <v>#VALUE!</v>
      </c>
    </row>
    <row r="62" spans="3:10" x14ac:dyDescent="0.3">
      <c r="C62" s="48" t="s">
        <v>3</v>
      </c>
      <c r="D62" s="15" t="s">
        <v>32</v>
      </c>
      <c r="E62" s="15">
        <v>1</v>
      </c>
      <c r="F62" s="15" t="s">
        <v>56</v>
      </c>
      <c r="G62" s="15" t="s">
        <v>4</v>
      </c>
      <c r="H62" s="33" t="s">
        <v>151</v>
      </c>
      <c r="I62" s="33" t="s">
        <v>150</v>
      </c>
      <c r="J62" s="24" t="e">
        <f t="shared" si="4"/>
        <v>#VALUE!</v>
      </c>
    </row>
    <row r="63" spans="3:10" x14ac:dyDescent="0.3">
      <c r="C63" s="50" t="s">
        <v>87</v>
      </c>
      <c r="D63" s="18" t="s">
        <v>32</v>
      </c>
      <c r="E63" s="18">
        <v>1</v>
      </c>
      <c r="F63" s="18" t="s">
        <v>79</v>
      </c>
      <c r="G63" s="18" t="s">
        <v>153</v>
      </c>
      <c r="H63" s="80" t="s">
        <v>151</v>
      </c>
      <c r="I63" s="80" t="s">
        <v>150</v>
      </c>
      <c r="J63" s="51" t="e">
        <f t="shared" si="4"/>
        <v>#VALUE!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63"/>
  <sheetViews>
    <sheetView topLeftCell="A5" zoomScale="85" zoomScaleNormal="85" workbookViewId="0">
      <selection activeCell="H14" sqref="H14:H63"/>
    </sheetView>
  </sheetViews>
  <sheetFormatPr defaultRowHeight="16.5" x14ac:dyDescent="0.3"/>
  <cols>
    <col min="3" max="4" width="19.5" customWidth="1"/>
    <col min="5" max="5" width="19.5" style="5" customWidth="1"/>
    <col min="6" max="7" width="19.5" customWidth="1"/>
    <col min="8" max="9" width="19.5" style="5" customWidth="1"/>
    <col min="10" max="10" width="15.125" style="4" customWidth="1"/>
  </cols>
  <sheetData>
    <row r="4" spans="3:10" x14ac:dyDescent="0.3">
      <c r="C4" s="5"/>
    </row>
    <row r="5" spans="3:10" x14ac:dyDescent="0.3">
      <c r="C5" s="6"/>
    </row>
    <row r="7" spans="3:10" ht="17.25" thickBot="1" x14ac:dyDescent="0.35"/>
    <row r="8" spans="3:10" ht="18" thickTop="1" thickBot="1" x14ac:dyDescent="0.35">
      <c r="C8" s="8" t="s">
        <v>33</v>
      </c>
    </row>
    <row r="9" spans="3:10" ht="18" thickTop="1" thickBot="1" x14ac:dyDescent="0.35">
      <c r="C9" s="7">
        <f ca="1">NOW()</f>
        <v>44311.760716319448</v>
      </c>
    </row>
    <row r="10" spans="3:10" ht="17.25" thickTop="1" x14ac:dyDescent="0.3"/>
    <row r="12" spans="3:10" x14ac:dyDescent="0.3">
      <c r="C12" s="6"/>
    </row>
    <row r="13" spans="3:10" ht="17.25" thickBot="1" x14ac:dyDescent="0.35">
      <c r="C13" s="31" t="s">
        <v>23</v>
      </c>
      <c r="D13" s="25" t="s">
        <v>92</v>
      </c>
      <c r="E13" s="25" t="s">
        <v>93</v>
      </c>
      <c r="F13" s="25" t="s">
        <v>24</v>
      </c>
      <c r="G13" s="25" t="s">
        <v>25</v>
      </c>
      <c r="H13" s="25" t="s">
        <v>26</v>
      </c>
      <c r="I13" s="25" t="s">
        <v>68</v>
      </c>
      <c r="J13" s="26" t="s">
        <v>28</v>
      </c>
    </row>
    <row r="14" spans="3:10" ht="17.25" thickTop="1" x14ac:dyDescent="0.3">
      <c r="C14" s="30" t="s">
        <v>0</v>
      </c>
      <c r="D14" s="13" t="s">
        <v>38</v>
      </c>
      <c r="E14" s="13">
        <v>3</v>
      </c>
      <c r="F14" s="13" t="s">
        <v>94</v>
      </c>
      <c r="G14" s="13" t="s">
        <v>18</v>
      </c>
      <c r="H14" s="74">
        <v>1200</v>
      </c>
      <c r="I14" s="74">
        <v>1500</v>
      </c>
      <c r="J14" s="23">
        <f>H14/I14-100%</f>
        <v>-0.19999999999999996</v>
      </c>
    </row>
    <row r="15" spans="3:10" x14ac:dyDescent="0.3">
      <c r="C15" s="48" t="s">
        <v>0</v>
      </c>
      <c r="D15" s="15" t="s">
        <v>38</v>
      </c>
      <c r="E15" s="15">
        <v>3</v>
      </c>
      <c r="F15" s="15" t="s">
        <v>56</v>
      </c>
      <c r="G15" s="15" t="s">
        <v>18</v>
      </c>
      <c r="H15" s="33">
        <v>4200</v>
      </c>
      <c r="I15" s="33">
        <v>2900</v>
      </c>
      <c r="J15" s="24">
        <f t="shared" ref="J15:J23" si="0">H15/I15-100%</f>
        <v>0.44827586206896552</v>
      </c>
    </row>
    <row r="16" spans="3:10" x14ac:dyDescent="0.3">
      <c r="C16" s="48" t="s">
        <v>0</v>
      </c>
      <c r="D16" s="15" t="s">
        <v>39</v>
      </c>
      <c r="E16" s="15">
        <v>4</v>
      </c>
      <c r="F16" s="15" t="s">
        <v>15</v>
      </c>
      <c r="G16" s="15" t="s">
        <v>4</v>
      </c>
      <c r="H16" s="33">
        <v>4800</v>
      </c>
      <c r="I16" s="33">
        <v>5000</v>
      </c>
      <c r="J16" s="24">
        <f t="shared" si="0"/>
        <v>-4.0000000000000036E-2</v>
      </c>
    </row>
    <row r="17" spans="3:10" x14ac:dyDescent="0.3">
      <c r="C17" s="48" t="s">
        <v>0</v>
      </c>
      <c r="D17" s="15" t="s">
        <v>39</v>
      </c>
      <c r="E17" s="15">
        <v>4</v>
      </c>
      <c r="F17" s="15" t="s">
        <v>15</v>
      </c>
      <c r="G17" s="15" t="s">
        <v>153</v>
      </c>
      <c r="H17" s="33">
        <v>6800</v>
      </c>
      <c r="I17" s="33">
        <v>7000</v>
      </c>
      <c r="J17" s="24">
        <f t="shared" si="0"/>
        <v>-2.8571428571428581E-2</v>
      </c>
    </row>
    <row r="18" spans="3:10" x14ac:dyDescent="0.3">
      <c r="C18" s="48" t="s">
        <v>0</v>
      </c>
      <c r="D18" s="15" t="s">
        <v>39</v>
      </c>
      <c r="E18" s="15">
        <v>4</v>
      </c>
      <c r="F18" s="15" t="s">
        <v>56</v>
      </c>
      <c r="G18" s="15" t="s">
        <v>4</v>
      </c>
      <c r="H18" s="33">
        <v>7200</v>
      </c>
      <c r="I18" s="33">
        <v>8500</v>
      </c>
      <c r="J18" s="24">
        <f t="shared" si="0"/>
        <v>-0.15294117647058825</v>
      </c>
    </row>
    <row r="19" spans="3:10" x14ac:dyDescent="0.3">
      <c r="C19" s="48" t="s">
        <v>0</v>
      </c>
      <c r="D19" s="15" t="s">
        <v>39</v>
      </c>
      <c r="E19" s="15">
        <v>4</v>
      </c>
      <c r="F19" s="15" t="s">
        <v>56</v>
      </c>
      <c r="G19" s="15" t="s">
        <v>153</v>
      </c>
      <c r="H19" s="33">
        <v>12000</v>
      </c>
      <c r="I19" s="33">
        <v>14300</v>
      </c>
      <c r="J19" s="24">
        <f t="shared" si="0"/>
        <v>-0.16083916083916083</v>
      </c>
    </row>
    <row r="20" spans="3:10" x14ac:dyDescent="0.3">
      <c r="C20" s="48" t="s">
        <v>95</v>
      </c>
      <c r="D20" s="15" t="s">
        <v>40</v>
      </c>
      <c r="E20" s="15">
        <v>2</v>
      </c>
      <c r="F20" s="15" t="s">
        <v>96</v>
      </c>
      <c r="G20" s="15" t="s">
        <v>4</v>
      </c>
      <c r="H20" s="33">
        <v>4500</v>
      </c>
      <c r="I20" s="33">
        <v>6800</v>
      </c>
      <c r="J20" s="24">
        <f t="shared" si="0"/>
        <v>-0.33823529411764708</v>
      </c>
    </row>
    <row r="21" spans="3:10" x14ac:dyDescent="0.3">
      <c r="C21" s="48" t="s">
        <v>97</v>
      </c>
      <c r="D21" s="15" t="s">
        <v>40</v>
      </c>
      <c r="E21" s="15">
        <v>2</v>
      </c>
      <c r="F21" s="15" t="s">
        <v>15</v>
      </c>
      <c r="G21" s="15" t="s">
        <v>153</v>
      </c>
      <c r="H21" s="33" t="s">
        <v>151</v>
      </c>
      <c r="I21" s="33">
        <v>13000</v>
      </c>
      <c r="J21" s="24" t="e">
        <f t="shared" si="0"/>
        <v>#VALUE!</v>
      </c>
    </row>
    <row r="22" spans="3:10" x14ac:dyDescent="0.3">
      <c r="C22" s="48" t="s">
        <v>0</v>
      </c>
      <c r="D22" s="15" t="s">
        <v>40</v>
      </c>
      <c r="E22" s="15">
        <v>2</v>
      </c>
      <c r="F22" s="15" t="s">
        <v>98</v>
      </c>
      <c r="G22" s="15" t="s">
        <v>4</v>
      </c>
      <c r="H22" s="33">
        <v>13300</v>
      </c>
      <c r="I22" s="33">
        <v>14500</v>
      </c>
      <c r="J22" s="24">
        <f t="shared" si="0"/>
        <v>-8.2758620689655227E-2</v>
      </c>
    </row>
    <row r="23" spans="3:10" ht="17.25" thickBot="1" x14ac:dyDescent="0.35">
      <c r="C23" s="48" t="s">
        <v>0</v>
      </c>
      <c r="D23" s="15" t="s">
        <v>40</v>
      </c>
      <c r="E23" s="15">
        <v>2</v>
      </c>
      <c r="F23" s="15" t="s">
        <v>99</v>
      </c>
      <c r="G23" s="15" t="s">
        <v>153</v>
      </c>
      <c r="H23" s="33">
        <v>38500</v>
      </c>
      <c r="I23" s="33">
        <v>40000</v>
      </c>
      <c r="J23" s="24">
        <f t="shared" si="0"/>
        <v>-3.7499999999999978E-2</v>
      </c>
    </row>
    <row r="24" spans="3:10" ht="17.25" thickTop="1" x14ac:dyDescent="0.3">
      <c r="C24" s="30" t="s">
        <v>5</v>
      </c>
      <c r="D24" s="13" t="s">
        <v>38</v>
      </c>
      <c r="E24" s="13">
        <v>5</v>
      </c>
      <c r="F24" s="13" t="s">
        <v>100</v>
      </c>
      <c r="G24" s="13" t="s">
        <v>18</v>
      </c>
      <c r="H24" s="74">
        <v>700</v>
      </c>
      <c r="I24" s="74">
        <v>1000</v>
      </c>
      <c r="J24" s="23">
        <f>H24/I24-100%</f>
        <v>-0.30000000000000004</v>
      </c>
    </row>
    <row r="25" spans="3:10" x14ac:dyDescent="0.3">
      <c r="C25" s="48" t="s">
        <v>5</v>
      </c>
      <c r="D25" s="15" t="s">
        <v>38</v>
      </c>
      <c r="E25" s="15">
        <v>5</v>
      </c>
      <c r="F25" s="15" t="s">
        <v>101</v>
      </c>
      <c r="G25" s="15" t="s">
        <v>18</v>
      </c>
      <c r="H25" s="33">
        <v>2500</v>
      </c>
      <c r="I25" s="33">
        <v>4000</v>
      </c>
      <c r="J25" s="24">
        <f t="shared" ref="J25:J33" si="1">H25/I25-100%</f>
        <v>-0.375</v>
      </c>
    </row>
    <row r="26" spans="3:10" x14ac:dyDescent="0.3">
      <c r="C26" s="48" t="s">
        <v>5</v>
      </c>
      <c r="D26" s="15" t="s">
        <v>39</v>
      </c>
      <c r="E26" s="15">
        <v>7</v>
      </c>
      <c r="F26" s="15" t="s">
        <v>15</v>
      </c>
      <c r="G26" s="15" t="s">
        <v>4</v>
      </c>
      <c r="H26" s="33">
        <v>3200</v>
      </c>
      <c r="I26" s="33">
        <v>3500</v>
      </c>
      <c r="J26" s="24">
        <f t="shared" si="1"/>
        <v>-8.5714285714285743E-2</v>
      </c>
    </row>
    <row r="27" spans="3:10" x14ac:dyDescent="0.3">
      <c r="C27" s="48" t="s">
        <v>5</v>
      </c>
      <c r="D27" s="15" t="s">
        <v>39</v>
      </c>
      <c r="E27" s="15">
        <v>7</v>
      </c>
      <c r="F27" s="15" t="s">
        <v>15</v>
      </c>
      <c r="G27" s="15" t="s">
        <v>153</v>
      </c>
      <c r="H27" s="33">
        <v>5700</v>
      </c>
      <c r="I27" s="33">
        <v>5700</v>
      </c>
      <c r="J27" s="24">
        <f t="shared" si="1"/>
        <v>0</v>
      </c>
    </row>
    <row r="28" spans="3:10" x14ac:dyDescent="0.3">
      <c r="C28" s="48" t="s">
        <v>5</v>
      </c>
      <c r="D28" s="15" t="s">
        <v>39</v>
      </c>
      <c r="E28" s="15">
        <v>7</v>
      </c>
      <c r="F28" s="15" t="s">
        <v>56</v>
      </c>
      <c r="G28" s="15" t="s">
        <v>91</v>
      </c>
      <c r="H28" s="33">
        <v>7200</v>
      </c>
      <c r="I28" s="33">
        <v>9500</v>
      </c>
      <c r="J28" s="24">
        <f t="shared" si="1"/>
        <v>-0.24210526315789471</v>
      </c>
    </row>
    <row r="29" spans="3:10" x14ac:dyDescent="0.3">
      <c r="C29" s="48" t="s">
        <v>5</v>
      </c>
      <c r="D29" s="15" t="s">
        <v>39</v>
      </c>
      <c r="E29" s="15">
        <v>7</v>
      </c>
      <c r="F29" s="15" t="s">
        <v>56</v>
      </c>
      <c r="G29" s="15" t="s">
        <v>153</v>
      </c>
      <c r="H29" s="33">
        <v>11000</v>
      </c>
      <c r="I29" s="33">
        <v>11000</v>
      </c>
      <c r="J29" s="24">
        <f t="shared" si="1"/>
        <v>0</v>
      </c>
    </row>
    <row r="30" spans="3:10" x14ac:dyDescent="0.3">
      <c r="C30" s="48" t="s">
        <v>5</v>
      </c>
      <c r="D30" s="15" t="s">
        <v>40</v>
      </c>
      <c r="E30" s="15">
        <v>2</v>
      </c>
      <c r="F30" s="15" t="s">
        <v>15</v>
      </c>
      <c r="G30" s="15" t="s">
        <v>4</v>
      </c>
      <c r="H30" s="33">
        <v>3000</v>
      </c>
      <c r="I30" s="33">
        <v>3500</v>
      </c>
      <c r="J30" s="24">
        <f t="shared" si="1"/>
        <v>-0.1428571428571429</v>
      </c>
    </row>
    <row r="31" spans="3:10" x14ac:dyDescent="0.3">
      <c r="C31" s="48" t="s">
        <v>5</v>
      </c>
      <c r="D31" s="15" t="s">
        <v>40</v>
      </c>
      <c r="E31" s="15">
        <v>2</v>
      </c>
      <c r="F31" s="15" t="s">
        <v>15</v>
      </c>
      <c r="G31" s="15" t="s">
        <v>153</v>
      </c>
      <c r="H31" s="33">
        <v>10000</v>
      </c>
      <c r="I31" s="33">
        <v>10000</v>
      </c>
      <c r="J31" s="24">
        <f t="shared" si="1"/>
        <v>0</v>
      </c>
    </row>
    <row r="32" spans="3:10" x14ac:dyDescent="0.3">
      <c r="C32" s="48" t="s">
        <v>5</v>
      </c>
      <c r="D32" s="15" t="s">
        <v>40</v>
      </c>
      <c r="E32" s="15">
        <v>2</v>
      </c>
      <c r="F32" s="15" t="s">
        <v>56</v>
      </c>
      <c r="G32" s="15" t="s">
        <v>102</v>
      </c>
      <c r="H32" s="33">
        <v>23500</v>
      </c>
      <c r="I32" s="33">
        <v>30000</v>
      </c>
      <c r="J32" s="24">
        <f t="shared" si="1"/>
        <v>-0.21666666666666667</v>
      </c>
    </row>
    <row r="33" spans="3:10" ht="17.25" thickBot="1" x14ac:dyDescent="0.35">
      <c r="C33" s="48" t="s">
        <v>5</v>
      </c>
      <c r="D33" s="15" t="s">
        <v>40</v>
      </c>
      <c r="E33" s="15">
        <v>2</v>
      </c>
      <c r="F33" s="15" t="s">
        <v>56</v>
      </c>
      <c r="G33" s="15" t="s">
        <v>153</v>
      </c>
      <c r="H33" s="33" t="s">
        <v>155</v>
      </c>
      <c r="I33" s="33" t="s">
        <v>129</v>
      </c>
      <c r="J33" s="24" t="e">
        <f t="shared" si="1"/>
        <v>#VALUE!</v>
      </c>
    </row>
    <row r="34" spans="3:10" ht="17.25" thickTop="1" x14ac:dyDescent="0.3">
      <c r="C34" s="30" t="s">
        <v>10</v>
      </c>
      <c r="D34" s="13" t="s">
        <v>38</v>
      </c>
      <c r="E34" s="13">
        <v>3</v>
      </c>
      <c r="F34" s="13" t="s">
        <v>96</v>
      </c>
      <c r="G34" s="13" t="s">
        <v>18</v>
      </c>
      <c r="H34" s="74">
        <v>1100</v>
      </c>
      <c r="I34" s="74">
        <v>1000</v>
      </c>
      <c r="J34" s="23">
        <f>H34/I34-100%</f>
        <v>0.10000000000000009</v>
      </c>
    </row>
    <row r="35" spans="3:10" x14ac:dyDescent="0.3">
      <c r="C35" s="48" t="s">
        <v>10</v>
      </c>
      <c r="D35" s="15" t="s">
        <v>38</v>
      </c>
      <c r="E35" s="15">
        <v>3</v>
      </c>
      <c r="F35" s="15" t="s">
        <v>56</v>
      </c>
      <c r="G35" s="15" t="s">
        <v>18</v>
      </c>
      <c r="H35" s="33">
        <v>3500</v>
      </c>
      <c r="I35" s="33">
        <v>3200</v>
      </c>
      <c r="J35" s="24">
        <f t="shared" ref="J35:J43" si="2">H35/I35-100%</f>
        <v>9.375E-2</v>
      </c>
    </row>
    <row r="36" spans="3:10" x14ac:dyDescent="0.3">
      <c r="C36" s="48" t="s">
        <v>10</v>
      </c>
      <c r="D36" s="15" t="s">
        <v>39</v>
      </c>
      <c r="E36" s="15">
        <v>2</v>
      </c>
      <c r="F36" s="15" t="s">
        <v>96</v>
      </c>
      <c r="G36" s="15" t="s">
        <v>4</v>
      </c>
      <c r="H36" s="33">
        <v>6200</v>
      </c>
      <c r="I36" s="33">
        <v>4500</v>
      </c>
      <c r="J36" s="24">
        <f t="shared" si="2"/>
        <v>0.37777777777777777</v>
      </c>
    </row>
    <row r="37" spans="3:10" x14ac:dyDescent="0.3">
      <c r="C37" s="48" t="s">
        <v>103</v>
      </c>
      <c r="D37" s="15" t="s">
        <v>39</v>
      </c>
      <c r="E37" s="15">
        <v>2</v>
      </c>
      <c r="F37" s="15" t="s">
        <v>15</v>
      </c>
      <c r="G37" s="15" t="s">
        <v>153</v>
      </c>
      <c r="H37" s="33">
        <v>9500</v>
      </c>
      <c r="I37" s="33">
        <v>6500</v>
      </c>
      <c r="J37" s="24">
        <f t="shared" si="2"/>
        <v>0.46153846153846145</v>
      </c>
    </row>
    <row r="38" spans="3:10" x14ac:dyDescent="0.3">
      <c r="C38" s="48" t="s">
        <v>10</v>
      </c>
      <c r="D38" s="15" t="s">
        <v>39</v>
      </c>
      <c r="E38" s="15">
        <v>2</v>
      </c>
      <c r="F38" s="15" t="s">
        <v>56</v>
      </c>
      <c r="G38" s="15" t="s">
        <v>4</v>
      </c>
      <c r="H38" s="33">
        <v>13300</v>
      </c>
      <c r="I38" s="33">
        <v>11000</v>
      </c>
      <c r="J38" s="24">
        <f t="shared" si="2"/>
        <v>0.20909090909090899</v>
      </c>
    </row>
    <row r="39" spans="3:10" x14ac:dyDescent="0.3">
      <c r="C39" s="48" t="s">
        <v>103</v>
      </c>
      <c r="D39" s="15" t="s">
        <v>39</v>
      </c>
      <c r="E39" s="15">
        <v>2</v>
      </c>
      <c r="F39" s="15" t="s">
        <v>56</v>
      </c>
      <c r="G39" s="15" t="s">
        <v>153</v>
      </c>
      <c r="H39" s="33">
        <v>36000</v>
      </c>
      <c r="I39" s="33">
        <v>23000</v>
      </c>
      <c r="J39" s="24">
        <f t="shared" si="2"/>
        <v>0.56521739130434789</v>
      </c>
    </row>
    <row r="40" spans="3:10" x14ac:dyDescent="0.3">
      <c r="C40" s="48" t="s">
        <v>10</v>
      </c>
      <c r="D40" s="15" t="s">
        <v>40</v>
      </c>
      <c r="E40" s="15">
        <v>1</v>
      </c>
      <c r="F40" s="15" t="s">
        <v>15</v>
      </c>
      <c r="G40" s="15" t="s">
        <v>4</v>
      </c>
      <c r="H40" s="33">
        <v>8800</v>
      </c>
      <c r="I40" s="33">
        <v>7000</v>
      </c>
      <c r="J40" s="24">
        <f t="shared" si="2"/>
        <v>0.25714285714285712</v>
      </c>
    </row>
    <row r="41" spans="3:10" x14ac:dyDescent="0.3">
      <c r="C41" s="48" t="s">
        <v>10</v>
      </c>
      <c r="D41" s="15" t="s">
        <v>40</v>
      </c>
      <c r="E41" s="15">
        <v>1</v>
      </c>
      <c r="F41" s="15" t="s">
        <v>15</v>
      </c>
      <c r="G41" s="15" t="s">
        <v>153</v>
      </c>
      <c r="H41" s="33">
        <v>23000</v>
      </c>
      <c r="I41" s="33">
        <v>13000</v>
      </c>
      <c r="J41" s="24">
        <f t="shared" si="2"/>
        <v>0.76923076923076916</v>
      </c>
    </row>
    <row r="42" spans="3:10" x14ac:dyDescent="0.3">
      <c r="C42" s="48" t="s">
        <v>10</v>
      </c>
      <c r="D42" s="15" t="s">
        <v>40</v>
      </c>
      <c r="E42" s="15">
        <v>1</v>
      </c>
      <c r="F42" s="15" t="s">
        <v>56</v>
      </c>
      <c r="G42" s="15" t="s">
        <v>4</v>
      </c>
      <c r="H42" s="33" t="s">
        <v>151</v>
      </c>
      <c r="I42" s="33">
        <v>40000</v>
      </c>
      <c r="J42" s="24" t="e">
        <f t="shared" si="2"/>
        <v>#VALUE!</v>
      </c>
    </row>
    <row r="43" spans="3:10" ht="17.25" thickBot="1" x14ac:dyDescent="0.35">
      <c r="C43" s="48" t="s">
        <v>10</v>
      </c>
      <c r="D43" s="15" t="s">
        <v>40</v>
      </c>
      <c r="E43" s="15">
        <v>1</v>
      </c>
      <c r="F43" s="15" t="s">
        <v>56</v>
      </c>
      <c r="G43" s="15" t="s">
        <v>153</v>
      </c>
      <c r="H43" s="33">
        <v>38000</v>
      </c>
      <c r="I43" s="33">
        <v>38000</v>
      </c>
      <c r="J43" s="24">
        <f t="shared" si="2"/>
        <v>0</v>
      </c>
    </row>
    <row r="44" spans="3:10" ht="17.25" thickTop="1" x14ac:dyDescent="0.3">
      <c r="C44" s="30" t="s">
        <v>104</v>
      </c>
      <c r="D44" s="13" t="s">
        <v>38</v>
      </c>
      <c r="E44" s="13">
        <v>4</v>
      </c>
      <c r="F44" s="13" t="s">
        <v>15</v>
      </c>
      <c r="G44" s="13" t="s">
        <v>105</v>
      </c>
      <c r="H44" s="74">
        <v>700</v>
      </c>
      <c r="I44" s="74">
        <v>800</v>
      </c>
      <c r="J44" s="23">
        <f>H44/I44-100%</f>
        <v>-0.125</v>
      </c>
    </row>
    <row r="45" spans="3:10" x14ac:dyDescent="0.3">
      <c r="C45" s="48" t="s">
        <v>2</v>
      </c>
      <c r="D45" s="15" t="s">
        <v>38</v>
      </c>
      <c r="E45" s="15">
        <v>4</v>
      </c>
      <c r="F45" s="15" t="s">
        <v>101</v>
      </c>
      <c r="G45" s="15" t="s">
        <v>73</v>
      </c>
      <c r="H45" s="33">
        <v>3300</v>
      </c>
      <c r="I45" s="33">
        <v>2200</v>
      </c>
      <c r="J45" s="24">
        <f t="shared" ref="J45:J53" si="3">H45/I45-100%</f>
        <v>0.5</v>
      </c>
    </row>
    <row r="46" spans="3:10" x14ac:dyDescent="0.3">
      <c r="C46" s="48" t="s">
        <v>2</v>
      </c>
      <c r="D46" s="15" t="s">
        <v>39</v>
      </c>
      <c r="E46" s="15">
        <v>5</v>
      </c>
      <c r="F46" s="15" t="s">
        <v>100</v>
      </c>
      <c r="G46" s="15" t="s">
        <v>106</v>
      </c>
      <c r="H46" s="33">
        <v>3000</v>
      </c>
      <c r="I46" s="33">
        <v>3000</v>
      </c>
      <c r="J46" s="24">
        <f t="shared" si="3"/>
        <v>0</v>
      </c>
    </row>
    <row r="47" spans="3:10" x14ac:dyDescent="0.3">
      <c r="C47" s="48" t="s">
        <v>2</v>
      </c>
      <c r="D47" s="15" t="s">
        <v>39</v>
      </c>
      <c r="E47" s="15">
        <v>5</v>
      </c>
      <c r="F47" s="15" t="s">
        <v>15</v>
      </c>
      <c r="G47" s="15" t="s">
        <v>153</v>
      </c>
      <c r="H47" s="33">
        <v>5300</v>
      </c>
      <c r="I47" s="33">
        <v>6300</v>
      </c>
      <c r="J47" s="24">
        <f t="shared" si="3"/>
        <v>-0.15873015873015872</v>
      </c>
    </row>
    <row r="48" spans="3:10" x14ac:dyDescent="0.3">
      <c r="C48" s="48" t="s">
        <v>2</v>
      </c>
      <c r="D48" s="15" t="s">
        <v>39</v>
      </c>
      <c r="E48" s="15">
        <v>5</v>
      </c>
      <c r="F48" s="15" t="s">
        <v>56</v>
      </c>
      <c r="G48" s="15" t="s">
        <v>4</v>
      </c>
      <c r="H48" s="33">
        <v>11000</v>
      </c>
      <c r="I48" s="33">
        <v>10000</v>
      </c>
      <c r="J48" s="24">
        <f t="shared" si="3"/>
        <v>0.10000000000000009</v>
      </c>
    </row>
    <row r="49" spans="3:10" x14ac:dyDescent="0.3">
      <c r="C49" s="48" t="s">
        <v>2</v>
      </c>
      <c r="D49" s="15" t="s">
        <v>39</v>
      </c>
      <c r="E49" s="15">
        <v>5</v>
      </c>
      <c r="F49" s="15" t="s">
        <v>56</v>
      </c>
      <c r="G49" s="15" t="s">
        <v>153</v>
      </c>
      <c r="H49" s="33">
        <v>14800</v>
      </c>
      <c r="I49" s="33">
        <v>16500</v>
      </c>
      <c r="J49" s="24">
        <f t="shared" si="3"/>
        <v>-0.10303030303030303</v>
      </c>
    </row>
    <row r="50" spans="3:10" x14ac:dyDescent="0.3">
      <c r="C50" s="48" t="s">
        <v>104</v>
      </c>
      <c r="D50" s="15" t="s">
        <v>40</v>
      </c>
      <c r="E50" s="15">
        <v>2</v>
      </c>
      <c r="F50" s="15" t="s">
        <v>15</v>
      </c>
      <c r="G50" s="15" t="s">
        <v>4</v>
      </c>
      <c r="H50" s="33">
        <v>4000</v>
      </c>
      <c r="I50" s="33">
        <v>3300</v>
      </c>
      <c r="J50" s="24">
        <f t="shared" si="3"/>
        <v>0.21212121212121215</v>
      </c>
    </row>
    <row r="51" spans="3:10" x14ac:dyDescent="0.3">
      <c r="C51" s="48" t="s">
        <v>2</v>
      </c>
      <c r="D51" s="15" t="s">
        <v>40</v>
      </c>
      <c r="E51" s="15">
        <v>2</v>
      </c>
      <c r="F51" s="15" t="s">
        <v>100</v>
      </c>
      <c r="G51" s="15" t="s">
        <v>153</v>
      </c>
      <c r="H51" s="33">
        <v>8700</v>
      </c>
      <c r="I51" s="33">
        <v>9500</v>
      </c>
      <c r="J51" s="24">
        <f t="shared" si="3"/>
        <v>-8.4210526315789513E-2</v>
      </c>
    </row>
    <row r="52" spans="3:10" x14ac:dyDescent="0.3">
      <c r="C52" s="48" t="s">
        <v>2</v>
      </c>
      <c r="D52" s="15" t="s">
        <v>40</v>
      </c>
      <c r="E52" s="15">
        <v>2</v>
      </c>
      <c r="F52" s="15" t="s">
        <v>56</v>
      </c>
      <c r="G52" s="15" t="s">
        <v>4</v>
      </c>
      <c r="H52" s="33">
        <v>30000</v>
      </c>
      <c r="I52" s="33">
        <v>30000</v>
      </c>
      <c r="J52" s="24">
        <f t="shared" si="3"/>
        <v>0</v>
      </c>
    </row>
    <row r="53" spans="3:10" ht="17.25" thickBot="1" x14ac:dyDescent="0.35">
      <c r="C53" s="48" t="s">
        <v>2</v>
      </c>
      <c r="D53" s="15" t="s">
        <v>40</v>
      </c>
      <c r="E53" s="15">
        <v>2</v>
      </c>
      <c r="F53" s="15" t="s">
        <v>101</v>
      </c>
      <c r="G53" s="15" t="s">
        <v>153</v>
      </c>
      <c r="H53" s="33">
        <v>37000</v>
      </c>
      <c r="I53" s="33">
        <v>40000</v>
      </c>
      <c r="J53" s="24">
        <f t="shared" si="3"/>
        <v>-7.4999999999999956E-2</v>
      </c>
    </row>
    <row r="54" spans="3:10" ht="17.25" thickTop="1" x14ac:dyDescent="0.3">
      <c r="C54" s="30" t="s">
        <v>107</v>
      </c>
      <c r="D54" s="13" t="s">
        <v>38</v>
      </c>
      <c r="E54" s="13">
        <v>3</v>
      </c>
      <c r="F54" s="13" t="s">
        <v>15</v>
      </c>
      <c r="G54" s="13" t="s">
        <v>18</v>
      </c>
      <c r="H54" s="74">
        <v>1300</v>
      </c>
      <c r="I54" s="74">
        <v>1700</v>
      </c>
      <c r="J54" s="23">
        <f>H54/I54-100%</f>
        <v>-0.23529411764705888</v>
      </c>
    </row>
    <row r="55" spans="3:10" x14ac:dyDescent="0.3">
      <c r="C55" s="48" t="s">
        <v>108</v>
      </c>
      <c r="D55" s="15" t="s">
        <v>38</v>
      </c>
      <c r="E55" s="15">
        <v>3</v>
      </c>
      <c r="F55" s="15" t="s">
        <v>101</v>
      </c>
      <c r="G55" s="15" t="s">
        <v>18</v>
      </c>
      <c r="H55" s="33">
        <v>6900</v>
      </c>
      <c r="I55" s="33">
        <v>8500</v>
      </c>
      <c r="J55" s="24">
        <f t="shared" ref="J55:J63" si="4">H55/I55-100%</f>
        <v>-0.18823529411764706</v>
      </c>
    </row>
    <row r="56" spans="3:10" x14ac:dyDescent="0.3">
      <c r="C56" s="48" t="s">
        <v>108</v>
      </c>
      <c r="D56" s="15" t="s">
        <v>39</v>
      </c>
      <c r="E56" s="15">
        <v>3</v>
      </c>
      <c r="F56" s="15" t="s">
        <v>15</v>
      </c>
      <c r="G56" s="15" t="s">
        <v>4</v>
      </c>
      <c r="H56" s="33">
        <v>11000</v>
      </c>
      <c r="I56" s="33">
        <v>9500</v>
      </c>
      <c r="J56" s="24">
        <f t="shared" si="4"/>
        <v>0.15789473684210531</v>
      </c>
    </row>
    <row r="57" spans="3:10" x14ac:dyDescent="0.3">
      <c r="C57" s="48" t="s">
        <v>3</v>
      </c>
      <c r="D57" s="15" t="s">
        <v>39</v>
      </c>
      <c r="E57" s="15">
        <v>3</v>
      </c>
      <c r="F57" s="15" t="s">
        <v>15</v>
      </c>
      <c r="G57" s="15" t="s">
        <v>153</v>
      </c>
      <c r="H57" s="33">
        <v>13200</v>
      </c>
      <c r="I57" s="33">
        <v>12000</v>
      </c>
      <c r="J57" s="24">
        <f t="shared" si="4"/>
        <v>0.10000000000000009</v>
      </c>
    </row>
    <row r="58" spans="3:10" x14ac:dyDescent="0.3">
      <c r="C58" s="48" t="s">
        <v>3</v>
      </c>
      <c r="D58" s="15" t="s">
        <v>39</v>
      </c>
      <c r="E58" s="15">
        <v>3</v>
      </c>
      <c r="F58" s="15" t="s">
        <v>56</v>
      </c>
      <c r="G58" s="15" t="s">
        <v>4</v>
      </c>
      <c r="H58" s="33">
        <v>15000</v>
      </c>
      <c r="I58" s="33">
        <v>17900</v>
      </c>
      <c r="J58" s="24">
        <f t="shared" si="4"/>
        <v>-0.16201117318435754</v>
      </c>
    </row>
    <row r="59" spans="3:10" x14ac:dyDescent="0.3">
      <c r="C59" s="48" t="s">
        <v>3</v>
      </c>
      <c r="D59" s="15" t="s">
        <v>39</v>
      </c>
      <c r="E59" s="15">
        <v>3</v>
      </c>
      <c r="F59" s="15" t="s">
        <v>56</v>
      </c>
      <c r="G59" s="15" t="s">
        <v>153</v>
      </c>
      <c r="H59" s="33">
        <v>20000</v>
      </c>
      <c r="I59" s="33">
        <v>23300</v>
      </c>
      <c r="J59" s="24">
        <f t="shared" si="4"/>
        <v>-0.14163090128755362</v>
      </c>
    </row>
    <row r="60" spans="3:10" x14ac:dyDescent="0.3">
      <c r="C60" s="48" t="s">
        <v>3</v>
      </c>
      <c r="D60" s="15" t="s">
        <v>40</v>
      </c>
      <c r="E60" s="15">
        <v>1</v>
      </c>
      <c r="F60" s="15" t="s">
        <v>15</v>
      </c>
      <c r="G60" s="15" t="s">
        <v>4</v>
      </c>
      <c r="H60" s="33">
        <v>24400</v>
      </c>
      <c r="I60" s="33" t="s">
        <v>129</v>
      </c>
      <c r="J60" s="24" t="e">
        <f t="shared" si="4"/>
        <v>#VALUE!</v>
      </c>
    </row>
    <row r="61" spans="3:10" x14ac:dyDescent="0.3">
      <c r="C61" s="48" t="s">
        <v>3</v>
      </c>
      <c r="D61" s="15" t="s">
        <v>40</v>
      </c>
      <c r="E61" s="15">
        <v>1</v>
      </c>
      <c r="F61" s="15" t="s">
        <v>96</v>
      </c>
      <c r="G61" s="15" t="s">
        <v>153</v>
      </c>
      <c r="H61" s="33" t="s">
        <v>151</v>
      </c>
      <c r="I61" s="33">
        <v>27000</v>
      </c>
      <c r="J61" s="24" t="e">
        <f t="shared" si="4"/>
        <v>#VALUE!</v>
      </c>
    </row>
    <row r="62" spans="3:10" x14ac:dyDescent="0.3">
      <c r="C62" s="48" t="s">
        <v>3</v>
      </c>
      <c r="D62" s="15" t="s">
        <v>40</v>
      </c>
      <c r="E62" s="15">
        <v>1</v>
      </c>
      <c r="F62" s="15" t="s">
        <v>56</v>
      </c>
      <c r="G62" s="15" t="s">
        <v>4</v>
      </c>
      <c r="H62" s="33" t="s">
        <v>151</v>
      </c>
      <c r="I62" s="33" t="s">
        <v>129</v>
      </c>
      <c r="J62" s="24" t="e">
        <f t="shared" si="4"/>
        <v>#VALUE!</v>
      </c>
    </row>
    <row r="63" spans="3:10" x14ac:dyDescent="0.3">
      <c r="C63" s="50" t="s">
        <v>3</v>
      </c>
      <c r="D63" s="18" t="s">
        <v>40</v>
      </c>
      <c r="E63" s="18">
        <v>1</v>
      </c>
      <c r="F63" s="18" t="s">
        <v>56</v>
      </c>
      <c r="G63" s="18" t="s">
        <v>153</v>
      </c>
      <c r="H63" s="80" t="s">
        <v>151</v>
      </c>
      <c r="I63" s="80" t="s">
        <v>129</v>
      </c>
      <c r="J63" s="51" t="e">
        <f t="shared" si="4"/>
        <v>#VALUE!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61"/>
  <sheetViews>
    <sheetView topLeftCell="A10" workbookViewId="0">
      <selection activeCell="G41" sqref="G41"/>
    </sheetView>
  </sheetViews>
  <sheetFormatPr defaultRowHeight="16.5" x14ac:dyDescent="0.3"/>
  <cols>
    <col min="3" max="7" width="19.5" customWidth="1"/>
    <col min="8" max="8" width="15.125" style="4" customWidth="1"/>
    <col min="13" max="13" width="9.875" bestFit="1" customWidth="1"/>
  </cols>
  <sheetData>
    <row r="4" spans="3:8" x14ac:dyDescent="0.3">
      <c r="C4" s="5"/>
    </row>
    <row r="5" spans="3:8" x14ac:dyDescent="0.3">
      <c r="C5" s="6"/>
    </row>
    <row r="7" spans="3:8" ht="17.25" thickBot="1" x14ac:dyDescent="0.35"/>
    <row r="8" spans="3:8" ht="18" thickTop="1" thickBot="1" x14ac:dyDescent="0.35">
      <c r="C8" s="8" t="s">
        <v>109</v>
      </c>
    </row>
    <row r="9" spans="3:8" ht="18" thickTop="1" thickBot="1" x14ac:dyDescent="0.35">
      <c r="C9" s="7">
        <f ca="1">NOW()</f>
        <v>44311.760716319448</v>
      </c>
    </row>
    <row r="10" spans="3:8" ht="17.25" thickTop="1" x14ac:dyDescent="0.3"/>
    <row r="12" spans="3:8" x14ac:dyDescent="0.3">
      <c r="C12" s="6"/>
    </row>
    <row r="13" spans="3:8" ht="17.25" thickBot="1" x14ac:dyDescent="0.35">
      <c r="C13" s="31" t="s">
        <v>23</v>
      </c>
      <c r="D13" s="25" t="s">
        <v>110</v>
      </c>
      <c r="E13" s="25" t="s">
        <v>25</v>
      </c>
      <c r="F13" s="25" t="s">
        <v>111</v>
      </c>
      <c r="G13" s="25" t="s">
        <v>68</v>
      </c>
      <c r="H13" s="26" t="s">
        <v>28</v>
      </c>
    </row>
    <row r="14" spans="3:8" ht="17.25" thickTop="1" x14ac:dyDescent="0.3">
      <c r="C14" s="30" t="s">
        <v>74</v>
      </c>
      <c r="D14" s="13" t="s">
        <v>41</v>
      </c>
      <c r="E14" s="13" t="s">
        <v>113</v>
      </c>
      <c r="F14" s="74">
        <v>2500</v>
      </c>
      <c r="G14" s="74">
        <v>2500</v>
      </c>
      <c r="H14" s="23">
        <f>F14/G14-100%</f>
        <v>0</v>
      </c>
    </row>
    <row r="15" spans="3:8" x14ac:dyDescent="0.3">
      <c r="C15" s="48" t="s">
        <v>0</v>
      </c>
      <c r="D15" s="15" t="s">
        <v>114</v>
      </c>
      <c r="E15" s="15" t="s">
        <v>115</v>
      </c>
      <c r="F15" s="33">
        <v>1500</v>
      </c>
      <c r="G15" s="33">
        <v>2500</v>
      </c>
      <c r="H15" s="24">
        <f t="shared" ref="H15:H21" si="0">F15/G15-100%</f>
        <v>-0.4</v>
      </c>
    </row>
    <row r="16" spans="3:8" x14ac:dyDescent="0.3">
      <c r="C16" s="48" t="s">
        <v>0</v>
      </c>
      <c r="D16" s="15" t="s">
        <v>116</v>
      </c>
      <c r="E16" s="15" t="s">
        <v>156</v>
      </c>
      <c r="F16" s="33">
        <v>51100</v>
      </c>
      <c r="G16" s="33">
        <v>51100</v>
      </c>
      <c r="H16" s="24">
        <f t="shared" si="0"/>
        <v>0</v>
      </c>
    </row>
    <row r="17" spans="3:13" x14ac:dyDescent="0.3">
      <c r="C17" s="48" t="s">
        <v>117</v>
      </c>
      <c r="D17" s="15" t="s">
        <v>41</v>
      </c>
      <c r="E17" s="15" t="s">
        <v>157</v>
      </c>
      <c r="F17" s="33">
        <v>14400</v>
      </c>
      <c r="G17" s="33">
        <v>15500</v>
      </c>
      <c r="H17" s="24">
        <f t="shared" si="0"/>
        <v>-7.096774193548383E-2</v>
      </c>
    </row>
    <row r="18" spans="3:13" x14ac:dyDescent="0.3">
      <c r="C18" s="48" t="s">
        <v>0</v>
      </c>
      <c r="D18" s="15" t="s">
        <v>41</v>
      </c>
      <c r="E18" s="15" t="s">
        <v>158</v>
      </c>
      <c r="F18" s="33">
        <v>20000</v>
      </c>
      <c r="G18" s="33">
        <v>15000</v>
      </c>
      <c r="H18" s="24">
        <f t="shared" si="0"/>
        <v>0.33333333333333326</v>
      </c>
    </row>
    <row r="19" spans="3:13" x14ac:dyDescent="0.3">
      <c r="C19" s="48" t="s">
        <v>0</v>
      </c>
      <c r="D19" s="15" t="s">
        <v>114</v>
      </c>
      <c r="E19" s="15" t="s">
        <v>159</v>
      </c>
      <c r="F19" s="33">
        <v>9000</v>
      </c>
      <c r="G19" s="33">
        <v>11000</v>
      </c>
      <c r="H19" s="24">
        <f t="shared" si="0"/>
        <v>-0.18181818181818177</v>
      </c>
      <c r="M19" s="79"/>
    </row>
    <row r="20" spans="3:13" x14ac:dyDescent="0.3">
      <c r="C20" s="48" t="s">
        <v>0</v>
      </c>
      <c r="D20" s="15" t="s">
        <v>41</v>
      </c>
      <c r="E20" s="15" t="s">
        <v>160</v>
      </c>
      <c r="F20" s="33">
        <v>6000</v>
      </c>
      <c r="G20" s="33">
        <v>5000</v>
      </c>
      <c r="H20" s="24">
        <f t="shared" si="0"/>
        <v>0.19999999999999996</v>
      </c>
      <c r="M20" s="79"/>
    </row>
    <row r="21" spans="3:13" ht="17.25" thickBot="1" x14ac:dyDescent="0.35">
      <c r="C21" s="48" t="s">
        <v>0</v>
      </c>
      <c r="D21" s="15" t="s">
        <v>41</v>
      </c>
      <c r="E21" s="15" t="s">
        <v>161</v>
      </c>
      <c r="F21" s="33">
        <v>7000</v>
      </c>
      <c r="G21" s="33">
        <v>7700</v>
      </c>
      <c r="H21" s="24">
        <f t="shared" si="0"/>
        <v>-9.0909090909090939E-2</v>
      </c>
    </row>
    <row r="22" spans="3:13" ht="17.25" thickTop="1" x14ac:dyDescent="0.3">
      <c r="C22" s="30" t="s">
        <v>43</v>
      </c>
      <c r="D22" s="13" t="s">
        <v>41</v>
      </c>
      <c r="E22" s="13" t="s">
        <v>112</v>
      </c>
      <c r="F22" s="74">
        <v>2300</v>
      </c>
      <c r="G22" s="74">
        <v>3100</v>
      </c>
      <c r="H22" s="23">
        <f>F22/G22-100%</f>
        <v>-0.25806451612903225</v>
      </c>
    </row>
    <row r="23" spans="3:13" x14ac:dyDescent="0.3">
      <c r="C23" s="48" t="s">
        <v>118</v>
      </c>
      <c r="D23" s="15" t="s">
        <v>41</v>
      </c>
      <c r="E23" s="15" t="s">
        <v>42</v>
      </c>
      <c r="F23" s="33">
        <v>2400</v>
      </c>
      <c r="G23" s="33">
        <v>2000</v>
      </c>
      <c r="H23" s="24">
        <f t="shared" ref="H23:H29" si="1">F23/G23-100%</f>
        <v>0.19999999999999996</v>
      </c>
    </row>
    <row r="24" spans="3:13" x14ac:dyDescent="0.3">
      <c r="C24" s="48" t="s">
        <v>43</v>
      </c>
      <c r="D24" s="15" t="s">
        <v>41</v>
      </c>
      <c r="E24" s="15" t="s">
        <v>156</v>
      </c>
      <c r="F24" s="33">
        <v>49000</v>
      </c>
      <c r="G24" s="33">
        <v>45000</v>
      </c>
      <c r="H24" s="24">
        <f t="shared" si="1"/>
        <v>8.8888888888888795E-2</v>
      </c>
    </row>
    <row r="25" spans="3:13" x14ac:dyDescent="0.3">
      <c r="C25" s="48" t="s">
        <v>43</v>
      </c>
      <c r="D25" s="15" t="s">
        <v>116</v>
      </c>
      <c r="E25" s="15" t="s">
        <v>157</v>
      </c>
      <c r="F25" s="33">
        <v>13300</v>
      </c>
      <c r="G25" s="33">
        <v>13900</v>
      </c>
      <c r="H25" s="24">
        <f t="shared" si="1"/>
        <v>-4.3165467625899234E-2</v>
      </c>
    </row>
    <row r="26" spans="3:13" x14ac:dyDescent="0.3">
      <c r="C26" s="48" t="s">
        <v>43</v>
      </c>
      <c r="D26" s="15" t="s">
        <v>41</v>
      </c>
      <c r="E26" s="15" t="s">
        <v>158</v>
      </c>
      <c r="F26" s="33">
        <v>12100</v>
      </c>
      <c r="G26" s="33">
        <v>12100</v>
      </c>
      <c r="H26" s="24">
        <f t="shared" si="1"/>
        <v>0</v>
      </c>
    </row>
    <row r="27" spans="3:13" x14ac:dyDescent="0.3">
      <c r="C27" s="48" t="s">
        <v>43</v>
      </c>
      <c r="D27" s="15" t="s">
        <v>116</v>
      </c>
      <c r="E27" s="15" t="s">
        <v>159</v>
      </c>
      <c r="F27" s="33">
        <v>5000</v>
      </c>
      <c r="G27" s="33">
        <v>5500</v>
      </c>
      <c r="H27" s="24">
        <f t="shared" si="1"/>
        <v>-9.0909090909090939E-2</v>
      </c>
    </row>
    <row r="28" spans="3:13" x14ac:dyDescent="0.3">
      <c r="C28" s="48" t="s">
        <v>43</v>
      </c>
      <c r="D28" s="15" t="s">
        <v>41</v>
      </c>
      <c r="E28" s="15" t="s">
        <v>160</v>
      </c>
      <c r="F28" s="33">
        <v>4000</v>
      </c>
      <c r="G28" s="33">
        <v>4000</v>
      </c>
      <c r="H28" s="24">
        <f t="shared" si="1"/>
        <v>0</v>
      </c>
    </row>
    <row r="29" spans="3:13" ht="17.25" thickBot="1" x14ac:dyDescent="0.35">
      <c r="C29" s="81" t="s">
        <v>43</v>
      </c>
      <c r="D29" s="17" t="s">
        <v>41</v>
      </c>
      <c r="E29" s="17" t="s">
        <v>161</v>
      </c>
      <c r="F29" s="34">
        <v>4800</v>
      </c>
      <c r="G29" s="34">
        <v>6000</v>
      </c>
      <c r="H29" s="82">
        <f t="shared" si="1"/>
        <v>-0.19999999999999996</v>
      </c>
    </row>
    <row r="30" spans="3:13" ht="17.25" thickTop="1" x14ac:dyDescent="0.3">
      <c r="C30" s="30" t="s">
        <v>10</v>
      </c>
      <c r="D30" s="13" t="s">
        <v>41</v>
      </c>
      <c r="E30" s="13" t="s">
        <v>112</v>
      </c>
      <c r="F30" s="74">
        <v>6800</v>
      </c>
      <c r="G30" s="74">
        <v>4000</v>
      </c>
      <c r="H30" s="23">
        <f>F30/G30-100%</f>
        <v>0.7</v>
      </c>
    </row>
    <row r="31" spans="3:13" x14ac:dyDescent="0.3">
      <c r="C31" s="48" t="s">
        <v>119</v>
      </c>
      <c r="D31" s="15" t="s">
        <v>41</v>
      </c>
      <c r="E31" s="15" t="s">
        <v>120</v>
      </c>
      <c r="F31" s="33">
        <v>2000</v>
      </c>
      <c r="G31" s="33">
        <v>2000</v>
      </c>
      <c r="H31" s="24">
        <f t="shared" ref="H31:H37" si="2">F31/G31-100%</f>
        <v>0</v>
      </c>
    </row>
    <row r="32" spans="3:13" x14ac:dyDescent="0.3">
      <c r="C32" s="48" t="s">
        <v>10</v>
      </c>
      <c r="D32" s="15" t="s">
        <v>41</v>
      </c>
      <c r="E32" s="15" t="s">
        <v>156</v>
      </c>
      <c r="F32" s="33">
        <v>44000</v>
      </c>
      <c r="G32" s="33">
        <v>43000</v>
      </c>
      <c r="H32" s="24">
        <f t="shared" si="2"/>
        <v>2.3255813953488413E-2</v>
      </c>
    </row>
    <row r="33" spans="3:8" x14ac:dyDescent="0.3">
      <c r="C33" s="48" t="s">
        <v>10</v>
      </c>
      <c r="D33" s="15" t="s">
        <v>41</v>
      </c>
      <c r="E33" s="15" t="s">
        <v>157</v>
      </c>
      <c r="F33" s="33">
        <v>11000</v>
      </c>
      <c r="G33" s="33">
        <v>12000</v>
      </c>
      <c r="H33" s="24">
        <f t="shared" si="2"/>
        <v>-8.333333333333337E-2</v>
      </c>
    </row>
    <row r="34" spans="3:8" x14ac:dyDescent="0.3">
      <c r="C34" s="48" t="s">
        <v>10</v>
      </c>
      <c r="D34" s="15" t="s">
        <v>41</v>
      </c>
      <c r="E34" s="15" t="s">
        <v>158</v>
      </c>
      <c r="F34" s="33">
        <v>16700</v>
      </c>
      <c r="G34" s="33">
        <v>17500</v>
      </c>
      <c r="H34" s="24">
        <f t="shared" si="2"/>
        <v>-4.5714285714285707E-2</v>
      </c>
    </row>
    <row r="35" spans="3:8" x14ac:dyDescent="0.3">
      <c r="C35" s="48" t="s">
        <v>10</v>
      </c>
      <c r="D35" s="15" t="s">
        <v>41</v>
      </c>
      <c r="E35" s="15" t="s">
        <v>159</v>
      </c>
      <c r="F35" s="33">
        <v>15000</v>
      </c>
      <c r="G35" s="33">
        <v>13000</v>
      </c>
      <c r="H35" s="24">
        <f t="shared" si="2"/>
        <v>0.15384615384615374</v>
      </c>
    </row>
    <row r="36" spans="3:8" x14ac:dyDescent="0.3">
      <c r="C36" s="48" t="s">
        <v>81</v>
      </c>
      <c r="D36" s="15" t="s">
        <v>41</v>
      </c>
      <c r="E36" s="15" t="s">
        <v>160</v>
      </c>
      <c r="F36" s="33">
        <v>5100</v>
      </c>
      <c r="G36" s="33">
        <v>3900</v>
      </c>
      <c r="H36" s="24">
        <f t="shared" si="2"/>
        <v>0.30769230769230771</v>
      </c>
    </row>
    <row r="37" spans="3:8" ht="17.25" thickBot="1" x14ac:dyDescent="0.35">
      <c r="C37" s="81" t="s">
        <v>10</v>
      </c>
      <c r="D37" s="17" t="s">
        <v>41</v>
      </c>
      <c r="E37" s="17" t="s">
        <v>161</v>
      </c>
      <c r="F37" s="34">
        <v>7500</v>
      </c>
      <c r="G37" s="34">
        <v>7800</v>
      </c>
      <c r="H37" s="82">
        <f t="shared" si="2"/>
        <v>-3.8461538461538436E-2</v>
      </c>
    </row>
    <row r="38" spans="3:8" ht="17.25" thickTop="1" x14ac:dyDescent="0.3">
      <c r="C38" s="30" t="s">
        <v>84</v>
      </c>
      <c r="D38" s="13" t="s">
        <v>114</v>
      </c>
      <c r="E38" s="13" t="s">
        <v>121</v>
      </c>
      <c r="F38" s="74">
        <v>2700</v>
      </c>
      <c r="G38" s="74">
        <v>1800</v>
      </c>
      <c r="H38" s="23">
        <f>F38/G38-100%</f>
        <v>0.5</v>
      </c>
    </row>
    <row r="39" spans="3:8" x14ac:dyDescent="0.3">
      <c r="C39" s="48" t="s">
        <v>122</v>
      </c>
      <c r="D39" s="15" t="s">
        <v>123</v>
      </c>
      <c r="E39" s="15" t="s">
        <v>42</v>
      </c>
      <c r="F39" s="33">
        <v>2400</v>
      </c>
      <c r="G39" s="33">
        <v>1700</v>
      </c>
      <c r="H39" s="24">
        <f t="shared" ref="H39:H45" si="3">F39/G39-100%</f>
        <v>0.41176470588235303</v>
      </c>
    </row>
    <row r="40" spans="3:8" x14ac:dyDescent="0.3">
      <c r="C40" s="48" t="s">
        <v>84</v>
      </c>
      <c r="D40" s="15" t="s">
        <v>116</v>
      </c>
      <c r="E40" s="15" t="s">
        <v>156</v>
      </c>
      <c r="F40" s="33">
        <v>41100</v>
      </c>
      <c r="G40" s="33">
        <v>41800</v>
      </c>
      <c r="H40" s="24">
        <f t="shared" si="3"/>
        <v>-1.674641148325362E-2</v>
      </c>
    </row>
    <row r="41" spans="3:8" x14ac:dyDescent="0.3">
      <c r="C41" s="48" t="s">
        <v>124</v>
      </c>
      <c r="D41" s="15" t="s">
        <v>41</v>
      </c>
      <c r="E41" s="15" t="s">
        <v>157</v>
      </c>
      <c r="F41" s="33">
        <v>22000</v>
      </c>
      <c r="G41" s="33">
        <v>25500</v>
      </c>
      <c r="H41" s="24">
        <f t="shared" si="3"/>
        <v>-0.13725490196078427</v>
      </c>
    </row>
    <row r="42" spans="3:8" x14ac:dyDescent="0.3">
      <c r="C42" s="48" t="s">
        <v>2</v>
      </c>
      <c r="D42" s="15" t="s">
        <v>41</v>
      </c>
      <c r="E42" s="15" t="s">
        <v>158</v>
      </c>
      <c r="F42" s="33">
        <v>17000</v>
      </c>
      <c r="G42" s="33">
        <v>11000</v>
      </c>
      <c r="H42" s="24">
        <f t="shared" si="3"/>
        <v>0.54545454545454541</v>
      </c>
    </row>
    <row r="43" spans="3:8" x14ac:dyDescent="0.3">
      <c r="C43" s="48" t="s">
        <v>2</v>
      </c>
      <c r="D43" s="15" t="s">
        <v>125</v>
      </c>
      <c r="E43" s="15" t="s">
        <v>159</v>
      </c>
      <c r="F43" s="33">
        <v>5100</v>
      </c>
      <c r="G43" s="33">
        <v>5100</v>
      </c>
      <c r="H43" s="24">
        <f t="shared" si="3"/>
        <v>0</v>
      </c>
    </row>
    <row r="44" spans="3:8" x14ac:dyDescent="0.3">
      <c r="C44" s="48" t="s">
        <v>2</v>
      </c>
      <c r="D44" s="15" t="s">
        <v>116</v>
      </c>
      <c r="E44" s="15" t="s">
        <v>160</v>
      </c>
      <c r="F44" s="33">
        <v>4100</v>
      </c>
      <c r="G44" s="33">
        <v>3100</v>
      </c>
      <c r="H44" s="24">
        <f t="shared" si="3"/>
        <v>0.32258064516129026</v>
      </c>
    </row>
    <row r="45" spans="3:8" ht="17.25" thickBot="1" x14ac:dyDescent="0.35">
      <c r="C45" s="81" t="s">
        <v>2</v>
      </c>
      <c r="D45" s="17" t="s">
        <v>41</v>
      </c>
      <c r="E45" s="17" t="s">
        <v>161</v>
      </c>
      <c r="F45" s="34">
        <v>6200</v>
      </c>
      <c r="G45" s="34">
        <v>6500</v>
      </c>
      <c r="H45" s="82">
        <f t="shared" si="3"/>
        <v>-4.6153846153846101E-2</v>
      </c>
    </row>
    <row r="46" spans="3:8" ht="17.25" thickTop="1" x14ac:dyDescent="0.3">
      <c r="C46" s="30" t="s">
        <v>126</v>
      </c>
      <c r="D46" s="13" t="s">
        <v>123</v>
      </c>
      <c r="E46" s="13" t="s">
        <v>112</v>
      </c>
      <c r="F46" s="74">
        <v>11000</v>
      </c>
      <c r="G46" s="74">
        <v>11000</v>
      </c>
      <c r="H46" s="23">
        <f>F46/G46-100%</f>
        <v>0</v>
      </c>
    </row>
    <row r="47" spans="3:8" x14ac:dyDescent="0.3">
      <c r="C47" s="48" t="s">
        <v>3</v>
      </c>
      <c r="D47" s="15" t="s">
        <v>127</v>
      </c>
      <c r="E47" s="15" t="s">
        <v>42</v>
      </c>
      <c r="F47" s="33">
        <v>9900</v>
      </c>
      <c r="G47" s="33">
        <v>8500</v>
      </c>
      <c r="H47" s="24">
        <f t="shared" ref="H47:H53" si="4">F47/G47-100%</f>
        <v>0.16470588235294126</v>
      </c>
    </row>
    <row r="48" spans="3:8" x14ac:dyDescent="0.3">
      <c r="C48" s="48" t="s">
        <v>3</v>
      </c>
      <c r="D48" s="15" t="s">
        <v>116</v>
      </c>
      <c r="E48" s="15" t="s">
        <v>156</v>
      </c>
      <c r="F48" s="33" t="s">
        <v>151</v>
      </c>
      <c r="G48" s="33" t="s">
        <v>129</v>
      </c>
      <c r="H48" s="24" t="e">
        <f t="shared" si="4"/>
        <v>#VALUE!</v>
      </c>
    </row>
    <row r="49" spans="3:8" x14ac:dyDescent="0.3">
      <c r="C49" s="48" t="s">
        <v>3</v>
      </c>
      <c r="D49" s="15" t="s">
        <v>41</v>
      </c>
      <c r="E49" s="15" t="s">
        <v>157</v>
      </c>
      <c r="F49" s="33" t="s">
        <v>151</v>
      </c>
      <c r="G49" s="33" t="s">
        <v>129</v>
      </c>
      <c r="H49" s="24" t="e">
        <f t="shared" si="4"/>
        <v>#VALUE!</v>
      </c>
    </row>
    <row r="50" spans="3:8" x14ac:dyDescent="0.3">
      <c r="C50" s="48" t="s">
        <v>3</v>
      </c>
      <c r="D50" s="15" t="s">
        <v>116</v>
      </c>
      <c r="E50" s="15" t="s">
        <v>158</v>
      </c>
      <c r="F50" s="33">
        <v>55000</v>
      </c>
      <c r="G50" s="33">
        <v>55000</v>
      </c>
      <c r="H50" s="24">
        <f t="shared" si="4"/>
        <v>0</v>
      </c>
    </row>
    <row r="51" spans="3:8" x14ac:dyDescent="0.3">
      <c r="C51" s="48" t="s">
        <v>3</v>
      </c>
      <c r="D51" s="15" t="s">
        <v>41</v>
      </c>
      <c r="E51" s="15" t="s">
        <v>159</v>
      </c>
      <c r="F51" s="33">
        <v>50500</v>
      </c>
      <c r="G51" s="33">
        <v>50500</v>
      </c>
      <c r="H51" s="24">
        <f t="shared" si="4"/>
        <v>0</v>
      </c>
    </row>
    <row r="52" spans="3:8" x14ac:dyDescent="0.3">
      <c r="C52" s="48" t="s">
        <v>3</v>
      </c>
      <c r="D52" s="15" t="s">
        <v>128</v>
      </c>
      <c r="E52" s="15" t="s">
        <v>160</v>
      </c>
      <c r="F52" s="33">
        <v>25500</v>
      </c>
      <c r="G52" s="33">
        <v>35500</v>
      </c>
      <c r="H52" s="24">
        <f t="shared" si="4"/>
        <v>-0.28169014084507038</v>
      </c>
    </row>
    <row r="53" spans="3:8" x14ac:dyDescent="0.3">
      <c r="C53" s="50" t="s">
        <v>3</v>
      </c>
      <c r="D53" s="18" t="s">
        <v>41</v>
      </c>
      <c r="E53" s="18" t="s">
        <v>161</v>
      </c>
      <c r="F53" s="80">
        <v>73600</v>
      </c>
      <c r="G53" s="80">
        <v>32200</v>
      </c>
      <c r="H53" s="51">
        <f t="shared" si="4"/>
        <v>1.2857142857142856</v>
      </c>
    </row>
    <row r="54" spans="3:8" x14ac:dyDescent="0.3">
      <c r="C54" s="3"/>
      <c r="D54" s="3"/>
      <c r="E54" s="3"/>
      <c r="F54" s="3"/>
      <c r="G54" s="3"/>
      <c r="H54" s="20"/>
    </row>
    <row r="55" spans="3:8" x14ac:dyDescent="0.3">
      <c r="C55" s="3"/>
      <c r="D55" s="3"/>
      <c r="E55" s="3"/>
      <c r="F55" s="3"/>
      <c r="G55" s="3"/>
      <c r="H55" s="20"/>
    </row>
    <row r="56" spans="3:8" x14ac:dyDescent="0.3">
      <c r="C56" s="3"/>
      <c r="D56" s="3"/>
      <c r="E56" s="3"/>
      <c r="F56" s="3"/>
      <c r="G56" s="3"/>
      <c r="H56" s="20"/>
    </row>
    <row r="57" spans="3:8" x14ac:dyDescent="0.3">
      <c r="C57" s="3"/>
      <c r="D57" s="3"/>
      <c r="E57" s="3"/>
      <c r="F57" s="3"/>
      <c r="G57" s="3"/>
      <c r="H57" s="20"/>
    </row>
    <row r="58" spans="3:8" x14ac:dyDescent="0.3">
      <c r="C58" s="3"/>
      <c r="D58" s="3"/>
      <c r="E58" s="3"/>
      <c r="F58" s="3"/>
      <c r="G58" s="3"/>
      <c r="H58" s="20"/>
    </row>
    <row r="59" spans="3:8" x14ac:dyDescent="0.3">
      <c r="C59" s="3"/>
      <c r="D59" s="3"/>
      <c r="E59" s="3"/>
      <c r="F59" s="3"/>
      <c r="G59" s="3"/>
      <c r="H59" s="20"/>
    </row>
    <row r="60" spans="3:8" x14ac:dyDescent="0.3">
      <c r="C60" s="3"/>
      <c r="D60" s="3"/>
      <c r="E60" s="3"/>
      <c r="F60" s="3"/>
      <c r="G60" s="3"/>
      <c r="H60" s="20"/>
    </row>
    <row r="61" spans="3:8" x14ac:dyDescent="0.3">
      <c r="C61" s="3"/>
      <c r="D61" s="3"/>
      <c r="E61" s="3"/>
      <c r="F61" s="3"/>
      <c r="G61" s="3"/>
      <c r="H61" s="20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45"/>
  <sheetViews>
    <sheetView tabSelected="1" workbookViewId="0">
      <selection activeCell="L20" sqref="L20"/>
    </sheetView>
  </sheetViews>
  <sheetFormatPr defaultRowHeight="16.5" x14ac:dyDescent="0.3"/>
  <cols>
    <col min="3" max="3" width="18.875" customWidth="1"/>
    <col min="4" max="5" width="15.875" customWidth="1"/>
    <col min="6" max="7" width="15.875" style="1" customWidth="1"/>
    <col min="8" max="8" width="15.875" customWidth="1"/>
  </cols>
  <sheetData>
    <row r="2" spans="3:8" ht="17.25" thickBot="1" x14ac:dyDescent="0.35"/>
    <row r="3" spans="3:8" ht="18" thickTop="1" thickBot="1" x14ac:dyDescent="0.35">
      <c r="C3" s="8" t="s">
        <v>33</v>
      </c>
    </row>
    <row r="4" spans="3:8" ht="18" thickTop="1" thickBot="1" x14ac:dyDescent="0.35">
      <c r="C4" s="7">
        <f ca="1">NOW()</f>
        <v>44311.760716319448</v>
      </c>
    </row>
    <row r="5" spans="3:8" ht="17.25" thickTop="1" x14ac:dyDescent="0.3"/>
    <row r="8" spans="3:8" ht="17.25" thickBot="1" x14ac:dyDescent="0.35">
      <c r="C8" s="25" t="s">
        <v>19</v>
      </c>
      <c r="D8" s="25" t="s">
        <v>23</v>
      </c>
      <c r="E8" s="25" t="s">
        <v>44</v>
      </c>
      <c r="F8" s="42" t="s">
        <v>26</v>
      </c>
      <c r="G8" s="42" t="s">
        <v>27</v>
      </c>
      <c r="H8" s="26" t="s">
        <v>28</v>
      </c>
    </row>
    <row r="9" spans="3:8" ht="17.25" thickTop="1" x14ac:dyDescent="0.3">
      <c r="C9" s="65" t="s">
        <v>49</v>
      </c>
      <c r="D9" s="66" t="s">
        <v>0</v>
      </c>
      <c r="E9" s="66">
        <v>90</v>
      </c>
      <c r="F9" s="13">
        <v>900</v>
      </c>
      <c r="G9" s="13">
        <v>900</v>
      </c>
      <c r="H9" s="9">
        <f t="shared" ref="H9:H44" si="0">F9/G9-110%</f>
        <v>-0.10000000000000009</v>
      </c>
    </row>
    <row r="10" spans="3:8" x14ac:dyDescent="0.3">
      <c r="C10" s="67" t="s">
        <v>20</v>
      </c>
      <c r="D10" s="68" t="s">
        <v>0</v>
      </c>
      <c r="E10" s="68">
        <v>100</v>
      </c>
      <c r="F10" s="15">
        <v>2000</v>
      </c>
      <c r="G10" s="15">
        <v>2000</v>
      </c>
      <c r="H10" s="10">
        <f t="shared" si="0"/>
        <v>-0.10000000000000009</v>
      </c>
    </row>
    <row r="11" spans="3:8" x14ac:dyDescent="0.3">
      <c r="C11" s="67" t="s">
        <v>20</v>
      </c>
      <c r="D11" s="68" t="s">
        <v>0</v>
      </c>
      <c r="E11" s="68">
        <v>110</v>
      </c>
      <c r="F11" s="15">
        <v>3500</v>
      </c>
      <c r="G11" s="15">
        <v>3000</v>
      </c>
      <c r="H11" s="10">
        <f t="shared" si="0"/>
        <v>6.6666666666666652E-2</v>
      </c>
    </row>
    <row r="12" spans="3:8" x14ac:dyDescent="0.3">
      <c r="C12" s="67" t="s">
        <v>20</v>
      </c>
      <c r="D12" s="68" t="s">
        <v>1</v>
      </c>
      <c r="E12" s="68">
        <v>90</v>
      </c>
      <c r="F12" s="15">
        <v>1500</v>
      </c>
      <c r="G12" s="15">
        <v>1300</v>
      </c>
      <c r="H12" s="10">
        <f t="shared" si="0"/>
        <v>5.3846153846153655E-2</v>
      </c>
    </row>
    <row r="13" spans="3:8" x14ac:dyDescent="0.3">
      <c r="C13" s="67" t="s">
        <v>20</v>
      </c>
      <c r="D13" s="68" t="s">
        <v>1</v>
      </c>
      <c r="E13" s="68">
        <v>100</v>
      </c>
      <c r="F13" s="15">
        <v>3300</v>
      </c>
      <c r="G13" s="15">
        <v>3500</v>
      </c>
      <c r="H13" s="10">
        <f t="shared" si="0"/>
        <v>-0.15714285714285725</v>
      </c>
    </row>
    <row r="14" spans="3:8" x14ac:dyDescent="0.3">
      <c r="C14" s="67" t="s">
        <v>20</v>
      </c>
      <c r="D14" s="68" t="s">
        <v>1</v>
      </c>
      <c r="E14" s="68">
        <v>110</v>
      </c>
      <c r="F14" s="15">
        <v>5300</v>
      </c>
      <c r="G14" s="15">
        <v>9300</v>
      </c>
      <c r="H14" s="10">
        <f t="shared" si="0"/>
        <v>-0.53010752688172047</v>
      </c>
    </row>
    <row r="15" spans="3:8" x14ac:dyDescent="0.3">
      <c r="C15" s="67" t="s">
        <v>20</v>
      </c>
      <c r="D15" s="68" t="s">
        <v>48</v>
      </c>
      <c r="E15" s="68">
        <v>90</v>
      </c>
      <c r="F15" s="15">
        <v>2700</v>
      </c>
      <c r="G15" s="15">
        <v>1900</v>
      </c>
      <c r="H15" s="10">
        <f t="shared" si="0"/>
        <v>0.32105263157894726</v>
      </c>
    </row>
    <row r="16" spans="3:8" x14ac:dyDescent="0.3">
      <c r="C16" s="67" t="s">
        <v>20</v>
      </c>
      <c r="D16" s="68" t="s">
        <v>48</v>
      </c>
      <c r="E16" s="68">
        <v>100</v>
      </c>
      <c r="F16" s="15">
        <v>4200</v>
      </c>
      <c r="G16" s="15">
        <v>3200</v>
      </c>
      <c r="H16" s="10">
        <f t="shared" si="0"/>
        <v>0.21249999999999991</v>
      </c>
    </row>
    <row r="17" spans="3:8" ht="17.25" thickBot="1" x14ac:dyDescent="0.35">
      <c r="C17" s="69" t="s">
        <v>50</v>
      </c>
      <c r="D17" s="70" t="s">
        <v>48</v>
      </c>
      <c r="E17" s="70">
        <v>110</v>
      </c>
      <c r="F17" s="17">
        <v>10000</v>
      </c>
      <c r="G17" s="17">
        <v>7800</v>
      </c>
      <c r="H17" s="11">
        <f t="shared" si="0"/>
        <v>0.18205128205128207</v>
      </c>
    </row>
    <row r="18" spans="3:8" ht="17.25" thickTop="1" x14ac:dyDescent="0.3">
      <c r="C18" s="65" t="s">
        <v>51</v>
      </c>
      <c r="D18" s="66" t="s">
        <v>0</v>
      </c>
      <c r="E18" s="66">
        <v>90</v>
      </c>
      <c r="F18" s="13">
        <v>2600</v>
      </c>
      <c r="G18" s="13">
        <v>2000</v>
      </c>
      <c r="H18" s="9">
        <f t="shared" si="0"/>
        <v>0.19999999999999996</v>
      </c>
    </row>
    <row r="19" spans="3:8" x14ac:dyDescent="0.3">
      <c r="C19" s="67" t="s">
        <v>51</v>
      </c>
      <c r="D19" s="68" t="s">
        <v>0</v>
      </c>
      <c r="E19" s="68">
        <v>100</v>
      </c>
      <c r="F19" s="15">
        <v>2800</v>
      </c>
      <c r="G19" s="15">
        <v>2500</v>
      </c>
      <c r="H19" s="10">
        <f t="shared" si="0"/>
        <v>2.0000000000000018E-2</v>
      </c>
    </row>
    <row r="20" spans="3:8" x14ac:dyDescent="0.3">
      <c r="C20" s="67" t="s">
        <v>51</v>
      </c>
      <c r="D20" s="68" t="s">
        <v>0</v>
      </c>
      <c r="E20" s="68">
        <v>110</v>
      </c>
      <c r="F20" s="15">
        <v>4000</v>
      </c>
      <c r="G20" s="15">
        <v>4100</v>
      </c>
      <c r="H20" s="10">
        <f t="shared" si="0"/>
        <v>-0.12439024390243913</v>
      </c>
    </row>
    <row r="21" spans="3:8" x14ac:dyDescent="0.3">
      <c r="C21" s="67" t="s">
        <v>51</v>
      </c>
      <c r="D21" s="68" t="s">
        <v>1</v>
      </c>
      <c r="E21" s="68">
        <v>90</v>
      </c>
      <c r="F21" s="15">
        <v>2000</v>
      </c>
      <c r="G21" s="15">
        <v>1900</v>
      </c>
      <c r="H21" s="10">
        <f t="shared" si="0"/>
        <v>-4.7368421052631726E-2</v>
      </c>
    </row>
    <row r="22" spans="3:8" x14ac:dyDescent="0.3">
      <c r="C22" s="67" t="s">
        <v>51</v>
      </c>
      <c r="D22" s="68" t="s">
        <v>1</v>
      </c>
      <c r="E22" s="68">
        <v>100</v>
      </c>
      <c r="F22" s="15">
        <v>3300</v>
      </c>
      <c r="G22" s="15">
        <v>4500</v>
      </c>
      <c r="H22" s="10">
        <f t="shared" si="0"/>
        <v>-0.36666666666666681</v>
      </c>
    </row>
    <row r="23" spans="3:8" x14ac:dyDescent="0.3">
      <c r="C23" s="67" t="s">
        <v>51</v>
      </c>
      <c r="D23" s="68" t="s">
        <v>1</v>
      </c>
      <c r="E23" s="68">
        <v>110</v>
      </c>
      <c r="F23" s="15">
        <v>5500</v>
      </c>
      <c r="G23" s="15">
        <v>10000</v>
      </c>
      <c r="H23" s="10">
        <f t="shared" si="0"/>
        <v>-0.55000000000000004</v>
      </c>
    </row>
    <row r="24" spans="3:8" x14ac:dyDescent="0.3">
      <c r="C24" s="67" t="s">
        <v>51</v>
      </c>
      <c r="D24" s="68" t="s">
        <v>48</v>
      </c>
      <c r="E24" s="68">
        <v>90</v>
      </c>
      <c r="F24" s="15">
        <v>4000</v>
      </c>
      <c r="G24" s="15">
        <v>2900</v>
      </c>
      <c r="H24" s="10">
        <f t="shared" si="0"/>
        <v>0.27931034482758621</v>
      </c>
    </row>
    <row r="25" spans="3:8" x14ac:dyDescent="0.3">
      <c r="C25" s="67" t="s">
        <v>51</v>
      </c>
      <c r="D25" s="68" t="s">
        <v>48</v>
      </c>
      <c r="E25" s="68">
        <v>100</v>
      </c>
      <c r="F25" s="15">
        <v>5500</v>
      </c>
      <c r="G25" s="15">
        <v>4000</v>
      </c>
      <c r="H25" s="10">
        <f t="shared" si="0"/>
        <v>0.27499999999999991</v>
      </c>
    </row>
    <row r="26" spans="3:8" ht="17.25" thickBot="1" x14ac:dyDescent="0.35">
      <c r="C26" s="69" t="s">
        <v>51</v>
      </c>
      <c r="D26" s="70" t="s">
        <v>48</v>
      </c>
      <c r="E26" s="70">
        <v>110</v>
      </c>
      <c r="F26" s="17">
        <v>10000</v>
      </c>
      <c r="G26" s="17">
        <v>15000</v>
      </c>
      <c r="H26" s="11">
        <f t="shared" si="0"/>
        <v>-0.43333333333333346</v>
      </c>
    </row>
    <row r="27" spans="3:8" ht="17.25" thickTop="1" x14ac:dyDescent="0.3">
      <c r="C27" s="65" t="s">
        <v>21</v>
      </c>
      <c r="D27" s="66" t="s">
        <v>0</v>
      </c>
      <c r="E27" s="66">
        <v>90</v>
      </c>
      <c r="F27" s="13">
        <v>2300</v>
      </c>
      <c r="G27" s="13">
        <v>1900</v>
      </c>
      <c r="H27" s="9">
        <f t="shared" si="0"/>
        <v>0.11052631578947358</v>
      </c>
    </row>
    <row r="28" spans="3:8" x14ac:dyDescent="0.3">
      <c r="C28" s="67" t="s">
        <v>21</v>
      </c>
      <c r="D28" s="68" t="s">
        <v>0</v>
      </c>
      <c r="E28" s="68">
        <v>100</v>
      </c>
      <c r="F28" s="15">
        <v>3900</v>
      </c>
      <c r="G28" s="15">
        <v>3100</v>
      </c>
      <c r="H28" s="10">
        <f t="shared" si="0"/>
        <v>0.15806451612903216</v>
      </c>
    </row>
    <row r="29" spans="3:8" x14ac:dyDescent="0.3">
      <c r="C29" s="67" t="s">
        <v>21</v>
      </c>
      <c r="D29" s="68" t="s">
        <v>0</v>
      </c>
      <c r="E29" s="68">
        <v>110</v>
      </c>
      <c r="F29" s="15">
        <v>6000</v>
      </c>
      <c r="G29" s="15">
        <v>7000</v>
      </c>
      <c r="H29" s="10">
        <f t="shared" si="0"/>
        <v>-0.24285714285714299</v>
      </c>
    </row>
    <row r="30" spans="3:8" x14ac:dyDescent="0.3">
      <c r="C30" s="67" t="s">
        <v>21</v>
      </c>
      <c r="D30" s="68" t="s">
        <v>1</v>
      </c>
      <c r="E30" s="68">
        <v>90</v>
      </c>
      <c r="F30" s="15">
        <v>3300</v>
      </c>
      <c r="G30" s="15">
        <v>4200</v>
      </c>
      <c r="H30" s="10">
        <f t="shared" si="0"/>
        <v>-0.31428571428571439</v>
      </c>
    </row>
    <row r="31" spans="3:8" x14ac:dyDescent="0.3">
      <c r="C31" s="67" t="s">
        <v>21</v>
      </c>
      <c r="D31" s="68" t="s">
        <v>1</v>
      </c>
      <c r="E31" s="68">
        <v>100</v>
      </c>
      <c r="F31" s="15">
        <v>7400</v>
      </c>
      <c r="G31" s="15">
        <v>5000</v>
      </c>
      <c r="H31" s="10">
        <f t="shared" si="0"/>
        <v>0.37999999999999989</v>
      </c>
    </row>
    <row r="32" spans="3:8" x14ac:dyDescent="0.3">
      <c r="C32" s="67" t="s">
        <v>21</v>
      </c>
      <c r="D32" s="68" t="s">
        <v>1</v>
      </c>
      <c r="E32" s="68">
        <v>110</v>
      </c>
      <c r="F32" s="15">
        <v>13000</v>
      </c>
      <c r="G32" s="15">
        <v>9500</v>
      </c>
      <c r="H32" s="10">
        <f t="shared" si="0"/>
        <v>0.26842105263157889</v>
      </c>
    </row>
    <row r="33" spans="3:8" x14ac:dyDescent="0.3">
      <c r="C33" s="67" t="s">
        <v>21</v>
      </c>
      <c r="D33" s="68" t="s">
        <v>48</v>
      </c>
      <c r="E33" s="68">
        <v>90</v>
      </c>
      <c r="F33" s="15">
        <v>2500</v>
      </c>
      <c r="G33" s="15">
        <v>3900</v>
      </c>
      <c r="H33" s="10">
        <f t="shared" si="0"/>
        <v>-0.45897435897435901</v>
      </c>
    </row>
    <row r="34" spans="3:8" x14ac:dyDescent="0.3">
      <c r="C34" s="67" t="s">
        <v>21</v>
      </c>
      <c r="D34" s="68" t="s">
        <v>48</v>
      </c>
      <c r="E34" s="68">
        <v>100</v>
      </c>
      <c r="F34" s="15">
        <v>4000</v>
      </c>
      <c r="G34" s="15">
        <v>5000</v>
      </c>
      <c r="H34" s="10">
        <f t="shared" si="0"/>
        <v>-0.30000000000000004</v>
      </c>
    </row>
    <row r="35" spans="3:8" ht="17.25" thickBot="1" x14ac:dyDescent="0.35">
      <c r="C35" s="69" t="s">
        <v>21</v>
      </c>
      <c r="D35" s="70" t="s">
        <v>48</v>
      </c>
      <c r="E35" s="70">
        <v>110</v>
      </c>
      <c r="F35" s="17">
        <v>7000</v>
      </c>
      <c r="G35" s="17">
        <v>5500</v>
      </c>
      <c r="H35" s="11">
        <f t="shared" si="0"/>
        <v>0.17272727272727262</v>
      </c>
    </row>
    <row r="36" spans="3:8" ht="17.25" thickTop="1" x14ac:dyDescent="0.3">
      <c r="C36" s="71" t="s">
        <v>22</v>
      </c>
      <c r="D36" s="72" t="s">
        <v>0</v>
      </c>
      <c r="E36" s="72">
        <v>90</v>
      </c>
      <c r="F36" s="19">
        <v>1500</v>
      </c>
      <c r="G36" s="19">
        <v>1500</v>
      </c>
      <c r="H36" s="73">
        <f t="shared" si="0"/>
        <v>-0.10000000000000009</v>
      </c>
    </row>
    <row r="37" spans="3:8" x14ac:dyDescent="0.3">
      <c r="C37" s="67" t="s">
        <v>22</v>
      </c>
      <c r="D37" s="68" t="s">
        <v>0</v>
      </c>
      <c r="E37" s="68">
        <v>100</v>
      </c>
      <c r="F37" s="15">
        <v>2500</v>
      </c>
      <c r="G37" s="15">
        <v>2200</v>
      </c>
      <c r="H37" s="10">
        <f t="shared" si="0"/>
        <v>3.6363636363636376E-2</v>
      </c>
    </row>
    <row r="38" spans="3:8" x14ac:dyDescent="0.3">
      <c r="C38" s="67" t="s">
        <v>22</v>
      </c>
      <c r="D38" s="68" t="s">
        <v>0</v>
      </c>
      <c r="E38" s="68">
        <v>110</v>
      </c>
      <c r="F38" s="15">
        <v>4500</v>
      </c>
      <c r="G38" s="15">
        <v>4100</v>
      </c>
      <c r="H38" s="10">
        <f t="shared" si="0"/>
        <v>-2.4390243902439046E-3</v>
      </c>
    </row>
    <row r="39" spans="3:8" x14ac:dyDescent="0.3">
      <c r="C39" s="67" t="s">
        <v>22</v>
      </c>
      <c r="D39" s="68" t="s">
        <v>1</v>
      </c>
      <c r="E39" s="68">
        <v>90</v>
      </c>
      <c r="F39" s="15">
        <v>2200</v>
      </c>
      <c r="G39" s="15">
        <v>1300</v>
      </c>
      <c r="H39" s="10">
        <f t="shared" si="0"/>
        <v>0.5923076923076922</v>
      </c>
    </row>
    <row r="40" spans="3:8" x14ac:dyDescent="0.3">
      <c r="C40" s="67" t="s">
        <v>22</v>
      </c>
      <c r="D40" s="68" t="s">
        <v>1</v>
      </c>
      <c r="E40" s="68">
        <v>100</v>
      </c>
      <c r="F40" s="15">
        <v>4000</v>
      </c>
      <c r="G40" s="15">
        <v>3000</v>
      </c>
      <c r="H40" s="10">
        <f t="shared" si="0"/>
        <v>0.23333333333333317</v>
      </c>
    </row>
    <row r="41" spans="3:8" x14ac:dyDescent="0.3">
      <c r="C41" s="67" t="s">
        <v>22</v>
      </c>
      <c r="D41" s="68" t="s">
        <v>1</v>
      </c>
      <c r="E41" s="68">
        <v>110</v>
      </c>
      <c r="F41" s="15">
        <v>8900</v>
      </c>
      <c r="G41" s="15">
        <v>10000</v>
      </c>
      <c r="H41" s="10">
        <f t="shared" si="0"/>
        <v>-0.21000000000000008</v>
      </c>
    </row>
    <row r="42" spans="3:8" x14ac:dyDescent="0.3">
      <c r="C42" s="67" t="s">
        <v>22</v>
      </c>
      <c r="D42" s="68" t="s">
        <v>48</v>
      </c>
      <c r="E42" s="68">
        <v>90</v>
      </c>
      <c r="F42" s="15">
        <v>2000</v>
      </c>
      <c r="G42" s="15">
        <v>1600</v>
      </c>
      <c r="H42" s="10">
        <f t="shared" si="0"/>
        <v>0.14999999999999991</v>
      </c>
    </row>
    <row r="43" spans="3:8" x14ac:dyDescent="0.3">
      <c r="C43" s="67" t="s">
        <v>22</v>
      </c>
      <c r="D43" s="68" t="s">
        <v>48</v>
      </c>
      <c r="E43" s="68">
        <v>100</v>
      </c>
      <c r="F43" s="15">
        <v>5000</v>
      </c>
      <c r="G43" s="15">
        <v>3000</v>
      </c>
      <c r="H43" s="10">
        <f t="shared" si="0"/>
        <v>0.56666666666666665</v>
      </c>
    </row>
    <row r="44" spans="3:8" ht="17.25" thickBot="1" x14ac:dyDescent="0.35">
      <c r="C44" s="69" t="s">
        <v>22</v>
      </c>
      <c r="D44" s="70" t="s">
        <v>48</v>
      </c>
      <c r="E44" s="70">
        <v>110</v>
      </c>
      <c r="F44" s="17">
        <v>9900</v>
      </c>
      <c r="G44" s="17">
        <v>11000</v>
      </c>
      <c r="H44" s="11">
        <f t="shared" si="0"/>
        <v>-0.20000000000000007</v>
      </c>
    </row>
    <row r="45" spans="3:8" ht="17.25" thickTop="1" x14ac:dyDescent="0.3"/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97"/>
  <sheetViews>
    <sheetView topLeftCell="A7" zoomScale="85" zoomScaleNormal="85" workbookViewId="0">
      <selection activeCell="O29" sqref="O29"/>
    </sheetView>
  </sheetViews>
  <sheetFormatPr defaultRowHeight="16.5" x14ac:dyDescent="0.3"/>
  <cols>
    <col min="2" max="2" width="16.5" customWidth="1"/>
    <col min="3" max="7" width="13.25" customWidth="1"/>
    <col min="8" max="8" width="12.25" customWidth="1"/>
    <col min="9" max="9" width="13.25" style="27" customWidth="1"/>
    <col min="10" max="10" width="15.25" style="27" customWidth="1"/>
    <col min="11" max="11" width="14.125" style="27" customWidth="1"/>
    <col min="12" max="12" width="16.625" style="53" customWidth="1"/>
    <col min="13" max="13" width="16.625" style="2" customWidth="1"/>
  </cols>
  <sheetData>
    <row r="4" spans="2:13" x14ac:dyDescent="0.3">
      <c r="B4" s="5"/>
    </row>
    <row r="5" spans="2:13" x14ac:dyDescent="0.3">
      <c r="B5" s="6"/>
    </row>
    <row r="7" spans="2:13" ht="17.25" thickBot="1" x14ac:dyDescent="0.35"/>
    <row r="8" spans="2:13" ht="18" thickTop="1" thickBot="1" x14ac:dyDescent="0.35">
      <c r="B8" s="8" t="s">
        <v>33</v>
      </c>
    </row>
    <row r="9" spans="2:13" ht="18" thickTop="1" thickBot="1" x14ac:dyDescent="0.35">
      <c r="B9" s="7">
        <f ca="1">NOW()</f>
        <v>44311.760716319448</v>
      </c>
    </row>
    <row r="10" spans="2:13" ht="17.25" thickTop="1" x14ac:dyDescent="0.3"/>
    <row r="12" spans="2:13" x14ac:dyDescent="0.3">
      <c r="B12" s="6"/>
    </row>
    <row r="13" spans="2:13" ht="17.25" thickBot="1" x14ac:dyDescent="0.35">
      <c r="B13" s="31" t="s">
        <v>23</v>
      </c>
      <c r="C13" s="25" t="s">
        <v>11</v>
      </c>
      <c r="D13" s="25" t="s">
        <v>29</v>
      </c>
      <c r="E13" s="25" t="s">
        <v>24</v>
      </c>
      <c r="F13" s="25" t="s">
        <v>25</v>
      </c>
      <c r="G13" s="25" t="s">
        <v>44</v>
      </c>
      <c r="H13" s="25" t="s">
        <v>132</v>
      </c>
      <c r="I13" s="25" t="s">
        <v>52</v>
      </c>
      <c r="J13" s="25" t="s">
        <v>26</v>
      </c>
      <c r="K13" s="25" t="s">
        <v>27</v>
      </c>
      <c r="L13" s="32" t="s">
        <v>28</v>
      </c>
      <c r="M13" s="42" t="s">
        <v>9</v>
      </c>
    </row>
    <row r="14" spans="2:13" ht="17.25" thickTop="1" x14ac:dyDescent="0.3">
      <c r="B14" s="12" t="s">
        <v>0</v>
      </c>
      <c r="C14" s="13" t="s">
        <v>47</v>
      </c>
      <c r="D14" s="13">
        <v>5</v>
      </c>
      <c r="E14" s="13" t="s">
        <v>15</v>
      </c>
      <c r="F14" s="13" t="s">
        <v>4</v>
      </c>
      <c r="G14" s="13">
        <v>90</v>
      </c>
      <c r="H14" s="74">
        <v>10</v>
      </c>
      <c r="I14" s="74">
        <v>70</v>
      </c>
      <c r="J14" s="74">
        <v>10900</v>
      </c>
      <c r="K14" s="74">
        <v>10000</v>
      </c>
      <c r="L14" s="21">
        <f>J14/K14-100%</f>
        <v>9.000000000000008E-2</v>
      </c>
      <c r="M14" s="35">
        <f>표3[[#This Row],[This Week]]-'TOAD(STR)'!H16-'RUTA(AO)'!F9</f>
        <v>4800</v>
      </c>
    </row>
    <row r="15" spans="2:13" x14ac:dyDescent="0.3">
      <c r="B15" s="14" t="s">
        <v>0</v>
      </c>
      <c r="C15" s="15" t="s">
        <v>47</v>
      </c>
      <c r="D15" s="15">
        <v>5</v>
      </c>
      <c r="E15" s="15" t="s">
        <v>15</v>
      </c>
      <c r="F15" s="15" t="s">
        <v>45</v>
      </c>
      <c r="G15" s="15">
        <v>90</v>
      </c>
      <c r="H15" s="33">
        <v>10</v>
      </c>
      <c r="I15" s="33">
        <v>70</v>
      </c>
      <c r="J15" s="33">
        <v>12000</v>
      </c>
      <c r="K15" s="33" t="s">
        <v>131</v>
      </c>
      <c r="L15" s="22" t="e">
        <f t="shared" ref="L15:L19" si="0">J15/K15-100%</f>
        <v>#VALUE!</v>
      </c>
      <c r="M15" s="36">
        <f>표3[[#This Row],[This Week]]-'TOAD(STR)'!H17-'RUTA(AO)'!F9</f>
        <v>3600</v>
      </c>
    </row>
    <row r="16" spans="2:13" ht="17.25" customHeight="1" x14ac:dyDescent="0.3">
      <c r="B16" s="14" t="s">
        <v>0</v>
      </c>
      <c r="C16" s="15" t="s">
        <v>47</v>
      </c>
      <c r="D16" s="15">
        <v>5</v>
      </c>
      <c r="E16" s="15" t="s">
        <v>12</v>
      </c>
      <c r="F16" s="15" t="s">
        <v>4</v>
      </c>
      <c r="G16" s="15">
        <v>90</v>
      </c>
      <c r="H16" s="33" t="s">
        <v>162</v>
      </c>
      <c r="I16" s="33" t="s">
        <v>162</v>
      </c>
      <c r="J16" s="33" t="s">
        <v>162</v>
      </c>
      <c r="K16" s="52">
        <v>44500</v>
      </c>
      <c r="L16" s="22" t="e">
        <f t="shared" si="0"/>
        <v>#VALUE!</v>
      </c>
      <c r="M16" s="36" t="e">
        <f>표3[[#This Row],[This Week]]-'TOAD(STR)'!H18-'RUTA(AO)'!F9</f>
        <v>#VALUE!</v>
      </c>
    </row>
    <row r="17" spans="2:13" x14ac:dyDescent="0.3">
      <c r="B17" s="14" t="s">
        <v>0</v>
      </c>
      <c r="C17" s="15" t="s">
        <v>47</v>
      </c>
      <c r="D17" s="15">
        <v>5</v>
      </c>
      <c r="E17" s="15" t="s">
        <v>46</v>
      </c>
      <c r="F17" s="15" t="s">
        <v>17</v>
      </c>
      <c r="G17" s="15">
        <v>90</v>
      </c>
      <c r="H17" s="33" t="s">
        <v>162</v>
      </c>
      <c r="I17" s="33" t="s">
        <v>162</v>
      </c>
      <c r="J17" s="33" t="s">
        <v>162</v>
      </c>
      <c r="K17" s="33" t="s">
        <v>131</v>
      </c>
      <c r="L17" s="22" t="e">
        <f t="shared" si="0"/>
        <v>#VALUE!</v>
      </c>
      <c r="M17" s="36" t="e">
        <f>표3[[#This Row],[This Week]]-'TOAD(STR)'!H19-'RUTA(AO)'!F9</f>
        <v>#VALUE!</v>
      </c>
    </row>
    <row r="18" spans="2:13" x14ac:dyDescent="0.3">
      <c r="B18" s="14" t="s">
        <v>0</v>
      </c>
      <c r="C18" s="15" t="s">
        <v>47</v>
      </c>
      <c r="D18" s="15">
        <v>5</v>
      </c>
      <c r="E18" s="15" t="s">
        <v>8</v>
      </c>
      <c r="F18" s="15" t="s">
        <v>16</v>
      </c>
      <c r="G18" s="15">
        <v>100</v>
      </c>
      <c r="H18" s="33">
        <v>10</v>
      </c>
      <c r="I18" s="33">
        <v>70</v>
      </c>
      <c r="J18" s="33">
        <v>11500</v>
      </c>
      <c r="K18" s="56">
        <v>16000</v>
      </c>
      <c r="L18" s="22">
        <f t="shared" si="0"/>
        <v>-0.28125</v>
      </c>
      <c r="M18" s="36">
        <f>표3[[#This Row],[This Week]]-'TOAD(STR)'!H16-'RUTA(AO)'!F10</f>
        <v>4300</v>
      </c>
    </row>
    <row r="19" spans="2:13" x14ac:dyDescent="0.3">
      <c r="B19" s="14" t="s">
        <v>0</v>
      </c>
      <c r="C19" s="15" t="s">
        <v>47</v>
      </c>
      <c r="D19" s="15">
        <v>5</v>
      </c>
      <c r="E19" s="15" t="s">
        <v>8</v>
      </c>
      <c r="F19" s="15" t="s">
        <v>6</v>
      </c>
      <c r="G19" s="15">
        <v>100</v>
      </c>
      <c r="H19" s="33">
        <v>10</v>
      </c>
      <c r="I19" s="33">
        <v>30</v>
      </c>
      <c r="J19" s="52">
        <v>22200</v>
      </c>
      <c r="K19" s="52">
        <v>26600</v>
      </c>
      <c r="L19" s="22">
        <f t="shared" si="0"/>
        <v>-0.16541353383458646</v>
      </c>
      <c r="M19" s="36">
        <f>표3[[#This Row],[This Week]]-'TOAD(STR)'!H17-'RUTA(AO)'!F10</f>
        <v>12700</v>
      </c>
    </row>
    <row r="20" spans="2:13" x14ac:dyDescent="0.3">
      <c r="B20" s="14" t="s">
        <v>0</v>
      </c>
      <c r="C20" s="15" t="s">
        <v>47</v>
      </c>
      <c r="D20" s="15">
        <v>5</v>
      </c>
      <c r="E20" s="15" t="s">
        <v>7</v>
      </c>
      <c r="F20" s="15" t="s">
        <v>16</v>
      </c>
      <c r="G20" s="15">
        <v>100</v>
      </c>
      <c r="H20" s="33">
        <v>10</v>
      </c>
      <c r="I20" s="33">
        <v>30</v>
      </c>
      <c r="J20" s="33">
        <v>27000</v>
      </c>
      <c r="K20" s="33">
        <v>27500</v>
      </c>
      <c r="L20" s="22">
        <f t="shared" ref="L20:L51" si="1">J20/K20-100%</f>
        <v>-1.8181818181818188E-2</v>
      </c>
      <c r="M20" s="36">
        <f>표3[[#This Row],[This Week]]-'TOAD(STR)'!H18-'RUTA(AO)'!F10</f>
        <v>8800</v>
      </c>
    </row>
    <row r="21" spans="2:13" x14ac:dyDescent="0.3">
      <c r="B21" s="14" t="s">
        <v>0</v>
      </c>
      <c r="C21" s="15" t="s">
        <v>47</v>
      </c>
      <c r="D21" s="15">
        <v>5</v>
      </c>
      <c r="E21" s="15" t="s">
        <v>7</v>
      </c>
      <c r="F21" s="15" t="s">
        <v>6</v>
      </c>
      <c r="G21" s="15">
        <v>100</v>
      </c>
      <c r="H21" s="33" t="s">
        <v>162</v>
      </c>
      <c r="I21" s="33" t="s">
        <v>162</v>
      </c>
      <c r="J21" s="33" t="s">
        <v>162</v>
      </c>
      <c r="K21" s="33" t="s">
        <v>131</v>
      </c>
      <c r="L21" s="22" t="e">
        <f t="shared" si="1"/>
        <v>#VALUE!</v>
      </c>
      <c r="M21" s="36" t="e">
        <f>표3[[#This Row],[This Week]]-'TOAD(STR)'!H19-'RUTA(AO)'!F10</f>
        <v>#VALUE!</v>
      </c>
    </row>
    <row r="22" spans="2:13" x14ac:dyDescent="0.3">
      <c r="B22" s="14" t="s">
        <v>0</v>
      </c>
      <c r="C22" s="15" t="s">
        <v>47</v>
      </c>
      <c r="D22" s="15">
        <v>5</v>
      </c>
      <c r="E22" s="15" t="s">
        <v>8</v>
      </c>
      <c r="F22" s="15" t="s">
        <v>16</v>
      </c>
      <c r="G22" s="15">
        <v>110</v>
      </c>
      <c r="H22" s="33" t="s">
        <v>162</v>
      </c>
      <c r="I22" s="33" t="s">
        <v>162</v>
      </c>
      <c r="J22" s="33" t="s">
        <v>162</v>
      </c>
      <c r="K22" s="55">
        <v>19000</v>
      </c>
      <c r="L22" s="22" t="e">
        <f t="shared" si="1"/>
        <v>#VALUE!</v>
      </c>
      <c r="M22" s="36" t="e">
        <f>표3[[#This Row],[This Week]]-'TOAD(STR)'!H16-'RUTA(AO)'!F11</f>
        <v>#VALUE!</v>
      </c>
    </row>
    <row r="23" spans="2:13" x14ac:dyDescent="0.3">
      <c r="B23" s="14" t="s">
        <v>0</v>
      </c>
      <c r="C23" s="15" t="s">
        <v>47</v>
      </c>
      <c r="D23" s="15">
        <v>5</v>
      </c>
      <c r="E23" s="15" t="s">
        <v>8</v>
      </c>
      <c r="F23" s="15" t="s">
        <v>6</v>
      </c>
      <c r="G23" s="15">
        <v>110</v>
      </c>
      <c r="H23" s="33">
        <v>10</v>
      </c>
      <c r="I23" s="33">
        <v>30</v>
      </c>
      <c r="J23" s="55">
        <v>30000</v>
      </c>
      <c r="K23" s="55">
        <v>30000</v>
      </c>
      <c r="L23" s="22">
        <f t="shared" si="1"/>
        <v>0</v>
      </c>
      <c r="M23" s="36">
        <f>표3[[#This Row],[This Week]]-'TOAD(STR)'!H17-'RUTA(AO)'!F11</f>
        <v>19000</v>
      </c>
    </row>
    <row r="24" spans="2:13" x14ac:dyDescent="0.3">
      <c r="B24" s="14" t="s">
        <v>0</v>
      </c>
      <c r="C24" s="15" t="s">
        <v>47</v>
      </c>
      <c r="D24" s="15">
        <v>5</v>
      </c>
      <c r="E24" s="15" t="s">
        <v>7</v>
      </c>
      <c r="F24" s="15" t="s">
        <v>16</v>
      </c>
      <c r="G24" s="15">
        <v>110</v>
      </c>
      <c r="H24" s="33">
        <v>10</v>
      </c>
      <c r="I24" s="33">
        <v>30</v>
      </c>
      <c r="J24" s="55">
        <v>32000</v>
      </c>
      <c r="K24" s="33">
        <v>28000</v>
      </c>
      <c r="L24" s="22">
        <f t="shared" si="1"/>
        <v>0.14285714285714279</v>
      </c>
      <c r="M24" s="36">
        <f>표3[[#This Row],[This Week]]-'TOAD(STR)'!H18-'RUTA(AO)'!F11</f>
        <v>12300</v>
      </c>
    </row>
    <row r="25" spans="2:13" ht="17.25" thickBot="1" x14ac:dyDescent="0.35">
      <c r="B25" s="37" t="s">
        <v>0</v>
      </c>
      <c r="C25" s="38" t="s">
        <v>47</v>
      </c>
      <c r="D25" s="38">
        <v>5</v>
      </c>
      <c r="E25" s="38" t="s">
        <v>7</v>
      </c>
      <c r="F25" s="38" t="s">
        <v>6</v>
      </c>
      <c r="G25" s="38">
        <v>110</v>
      </c>
      <c r="H25" s="76" t="s">
        <v>162</v>
      </c>
      <c r="I25" s="76" t="s">
        <v>162</v>
      </c>
      <c r="J25" s="76" t="s">
        <v>162</v>
      </c>
      <c r="K25" s="89">
        <v>40000</v>
      </c>
      <c r="L25" s="40" t="e">
        <f t="shared" si="1"/>
        <v>#VALUE!</v>
      </c>
      <c r="M25" s="41" t="e">
        <f>표3[[#This Row],[This Week]]-'TOAD(STR)'!H19-'RUTA(AO)'!F11</f>
        <v>#VALUE!</v>
      </c>
    </row>
    <row r="26" spans="2:13" ht="17.25" thickTop="1" x14ac:dyDescent="0.3">
      <c r="B26" s="28" t="s">
        <v>0</v>
      </c>
      <c r="C26" s="39" t="s">
        <v>54</v>
      </c>
      <c r="D26" s="19">
        <v>1</v>
      </c>
      <c r="E26" s="39" t="s">
        <v>15</v>
      </c>
      <c r="F26" s="39" t="s">
        <v>4</v>
      </c>
      <c r="G26" s="39">
        <v>90</v>
      </c>
      <c r="H26" s="39" t="s">
        <v>167</v>
      </c>
      <c r="I26" s="39" t="s">
        <v>162</v>
      </c>
      <c r="J26" s="39" t="s">
        <v>168</v>
      </c>
      <c r="K26" s="39" t="s">
        <v>131</v>
      </c>
      <c r="L26" s="29" t="e">
        <f t="shared" si="1"/>
        <v>#VALUE!</v>
      </c>
      <c r="M26" s="43" t="e">
        <f>표3[[#This Row],[This Week]]-'TOAD(STR)'!H20-'RUTA(AO)'!F9</f>
        <v>#VALUE!</v>
      </c>
    </row>
    <row r="27" spans="2:13" x14ac:dyDescent="0.3">
      <c r="B27" s="14" t="s">
        <v>0</v>
      </c>
      <c r="C27" s="33" t="s">
        <v>54</v>
      </c>
      <c r="D27" s="15">
        <v>1</v>
      </c>
      <c r="E27" s="33" t="s">
        <v>55</v>
      </c>
      <c r="F27" s="33" t="s">
        <v>17</v>
      </c>
      <c r="G27" s="33">
        <v>90</v>
      </c>
      <c r="H27" s="33" t="s">
        <v>162</v>
      </c>
      <c r="I27" s="33" t="s">
        <v>169</v>
      </c>
      <c r="J27" s="33" t="s">
        <v>168</v>
      </c>
      <c r="K27" s="33" t="s">
        <v>131</v>
      </c>
      <c r="L27" s="22" t="e">
        <f t="shared" si="1"/>
        <v>#VALUE!</v>
      </c>
      <c r="M27" s="36" t="e">
        <f>표3[[#This Row],[This Week]]-'RUTA(AO)'!F9-'TOAD(STR)'!H21</f>
        <v>#VALUE!</v>
      </c>
    </row>
    <row r="28" spans="2:13" x14ac:dyDescent="0.3">
      <c r="B28" s="14" t="s">
        <v>0</v>
      </c>
      <c r="C28" s="33" t="s">
        <v>54</v>
      </c>
      <c r="D28" s="15">
        <v>1</v>
      </c>
      <c r="E28" s="33" t="s">
        <v>15</v>
      </c>
      <c r="F28" s="33" t="s">
        <v>53</v>
      </c>
      <c r="G28" s="33">
        <v>90</v>
      </c>
      <c r="H28" s="33" t="s">
        <v>170</v>
      </c>
      <c r="I28" s="33" t="s">
        <v>162</v>
      </c>
      <c r="J28" s="33" t="s">
        <v>167</v>
      </c>
      <c r="K28" s="33" t="s">
        <v>131</v>
      </c>
      <c r="L28" s="22" t="e">
        <f t="shared" si="1"/>
        <v>#VALUE!</v>
      </c>
      <c r="M28" s="36" t="e">
        <f>표3[[#This Row],[This Week]]-'RUTA(AO)'!F9-'TOAD(RE)'!F16</f>
        <v>#VALUE!</v>
      </c>
    </row>
    <row r="29" spans="2:13" x14ac:dyDescent="0.3">
      <c r="B29" s="14" t="s">
        <v>0</v>
      </c>
      <c r="C29" s="33" t="s">
        <v>54</v>
      </c>
      <c r="D29" s="15">
        <v>1</v>
      </c>
      <c r="E29" s="33" t="s">
        <v>56</v>
      </c>
      <c r="F29" s="33" t="s">
        <v>4</v>
      </c>
      <c r="G29" s="33">
        <v>90</v>
      </c>
      <c r="H29" s="33" t="s">
        <v>162</v>
      </c>
      <c r="I29" s="33" t="s">
        <v>162</v>
      </c>
      <c r="J29" s="33" t="s">
        <v>170</v>
      </c>
      <c r="K29" s="33" t="s">
        <v>131</v>
      </c>
      <c r="L29" s="22" t="e">
        <f t="shared" si="1"/>
        <v>#VALUE!</v>
      </c>
      <c r="M29" s="36" t="e">
        <f>표3[[#This Row],[This Week]]-'RUTA(AO)'!F9-'TOAD(STR)'!H22</f>
        <v>#VALUE!</v>
      </c>
    </row>
    <row r="30" spans="2:13" x14ac:dyDescent="0.3">
      <c r="B30" s="14" t="s">
        <v>0</v>
      </c>
      <c r="C30" s="33" t="s">
        <v>54</v>
      </c>
      <c r="D30" s="15">
        <v>1</v>
      </c>
      <c r="E30" s="33" t="s">
        <v>12</v>
      </c>
      <c r="F30" s="33" t="s">
        <v>64</v>
      </c>
      <c r="G30" s="33">
        <v>90</v>
      </c>
      <c r="H30" s="33" t="s">
        <v>170</v>
      </c>
      <c r="I30" s="33" t="s">
        <v>170</v>
      </c>
      <c r="J30" s="33" t="s">
        <v>162</v>
      </c>
      <c r="K30" s="33" t="s">
        <v>131</v>
      </c>
      <c r="L30" s="22" t="e">
        <f t="shared" si="1"/>
        <v>#VALUE!</v>
      </c>
      <c r="M30" s="36" t="e">
        <f>표3[[#This Row],[This Week]]-'RUTA(AO)'!F9-'TOAD(STR)'!H23</f>
        <v>#VALUE!</v>
      </c>
    </row>
    <row r="31" spans="2:13" x14ac:dyDescent="0.3">
      <c r="B31" s="14" t="s">
        <v>0</v>
      </c>
      <c r="C31" s="33" t="s">
        <v>54</v>
      </c>
      <c r="D31" s="15">
        <v>1</v>
      </c>
      <c r="E31" s="33" t="s">
        <v>15</v>
      </c>
      <c r="F31" s="33" t="s">
        <v>4</v>
      </c>
      <c r="G31" s="33">
        <v>100</v>
      </c>
      <c r="H31" s="33">
        <v>10</v>
      </c>
      <c r="I31" s="33">
        <v>70</v>
      </c>
      <c r="J31" s="33">
        <v>12500</v>
      </c>
      <c r="K31" s="33" t="s">
        <v>131</v>
      </c>
      <c r="L31" s="22" t="e">
        <f t="shared" si="1"/>
        <v>#VALUE!</v>
      </c>
      <c r="M31" s="36">
        <f>표3[[#This Row],[This Week]]-'RUTA(AO)'!F10-'TOAD(STR)'!H20</f>
        <v>4500</v>
      </c>
    </row>
    <row r="32" spans="2:13" x14ac:dyDescent="0.3">
      <c r="B32" s="14" t="s">
        <v>0</v>
      </c>
      <c r="C32" s="33" t="s">
        <v>54</v>
      </c>
      <c r="D32" s="15">
        <v>1</v>
      </c>
      <c r="E32" s="33" t="s">
        <v>55</v>
      </c>
      <c r="F32" s="33" t="s">
        <v>65</v>
      </c>
      <c r="G32" s="33">
        <v>100</v>
      </c>
      <c r="H32" s="33" t="s">
        <v>162</v>
      </c>
      <c r="I32" s="33" t="s">
        <v>162</v>
      </c>
      <c r="J32" s="33" t="s">
        <v>162</v>
      </c>
      <c r="K32" s="33" t="s">
        <v>131</v>
      </c>
      <c r="L32" s="22" t="e">
        <f t="shared" si="1"/>
        <v>#VALUE!</v>
      </c>
      <c r="M32" s="36" t="e">
        <f>표3[[#This Row],[This Week]]-'RUTA(AO)'!F10-'TOAD(STR)'!H21</f>
        <v>#VALUE!</v>
      </c>
    </row>
    <row r="33" spans="2:13" x14ac:dyDescent="0.3">
      <c r="B33" s="14" t="s">
        <v>0</v>
      </c>
      <c r="C33" s="33" t="s">
        <v>54</v>
      </c>
      <c r="D33" s="15">
        <v>1</v>
      </c>
      <c r="E33" s="33" t="s">
        <v>15</v>
      </c>
      <c r="F33" s="33" t="s">
        <v>53</v>
      </c>
      <c r="G33" s="33">
        <v>100</v>
      </c>
      <c r="H33" s="33" t="s">
        <v>163</v>
      </c>
      <c r="I33" s="33" t="s">
        <v>170</v>
      </c>
      <c r="J33" s="33" t="s">
        <v>162</v>
      </c>
      <c r="K33" s="33">
        <v>70000</v>
      </c>
      <c r="L33" s="22" t="e">
        <f t="shared" si="1"/>
        <v>#VALUE!</v>
      </c>
      <c r="M33" s="36" t="e">
        <f>표3[[#This Row],[This Week]]-'RUTA(AO)'!F10-'TOAD(RE)'!F16</f>
        <v>#VALUE!</v>
      </c>
    </row>
    <row r="34" spans="2:13" x14ac:dyDescent="0.3">
      <c r="B34" s="14" t="s">
        <v>0</v>
      </c>
      <c r="C34" s="33" t="s">
        <v>54</v>
      </c>
      <c r="D34" s="15">
        <v>1</v>
      </c>
      <c r="E34" s="33" t="s">
        <v>56</v>
      </c>
      <c r="F34" s="33" t="s">
        <v>4</v>
      </c>
      <c r="G34" s="33">
        <v>100</v>
      </c>
      <c r="H34" s="33">
        <v>10</v>
      </c>
      <c r="I34" s="33">
        <v>30</v>
      </c>
      <c r="J34" s="33">
        <v>34000</v>
      </c>
      <c r="K34" s="33" t="s">
        <v>131</v>
      </c>
      <c r="L34" s="22" t="e">
        <f t="shared" si="1"/>
        <v>#VALUE!</v>
      </c>
      <c r="M34" s="36" t="e">
        <f>표3[[#This Row],[This Week]]-'RUTA(AO)'!F10-'TOAD(STR)'!H22</f>
        <v>#VALUE!</v>
      </c>
    </row>
    <row r="35" spans="2:13" x14ac:dyDescent="0.3">
      <c r="B35" s="14" t="s">
        <v>0</v>
      </c>
      <c r="C35" s="33" t="s">
        <v>54</v>
      </c>
      <c r="D35" s="15">
        <v>1</v>
      </c>
      <c r="E35" s="33" t="s">
        <v>12</v>
      </c>
      <c r="F35" s="33" t="s">
        <v>17</v>
      </c>
      <c r="G35" s="33">
        <v>100</v>
      </c>
      <c r="H35" s="33" t="s">
        <v>169</v>
      </c>
      <c r="I35" s="33" t="s">
        <v>167</v>
      </c>
      <c r="J35" s="33" t="s">
        <v>162</v>
      </c>
      <c r="K35" s="33" t="s">
        <v>131</v>
      </c>
      <c r="L35" s="22" t="e">
        <f t="shared" si="1"/>
        <v>#VALUE!</v>
      </c>
      <c r="M35" s="36" t="e">
        <f>표3[[#This Row],[This Week]]-'RUTA(AO)'!F10-'TOAD(STR)'!H23</f>
        <v>#VALUE!</v>
      </c>
    </row>
    <row r="36" spans="2:13" x14ac:dyDescent="0.3">
      <c r="B36" s="14" t="s">
        <v>0</v>
      </c>
      <c r="C36" s="33" t="s">
        <v>54</v>
      </c>
      <c r="D36" s="15">
        <v>1</v>
      </c>
      <c r="E36" s="33" t="s">
        <v>15</v>
      </c>
      <c r="F36" s="33" t="s">
        <v>4</v>
      </c>
      <c r="G36" s="33">
        <v>110</v>
      </c>
      <c r="H36" s="33" t="s">
        <v>162</v>
      </c>
      <c r="I36" s="33" t="s">
        <v>162</v>
      </c>
      <c r="J36" s="33" t="s">
        <v>170</v>
      </c>
      <c r="K36" s="33" t="s">
        <v>131</v>
      </c>
      <c r="L36" s="22" t="e">
        <f t="shared" si="1"/>
        <v>#VALUE!</v>
      </c>
      <c r="M36" s="36" t="e">
        <f>표3[[#This Row],[This Week]]-'RUTA(AO)'!F11-'TOAD(STR)'!H20</f>
        <v>#VALUE!</v>
      </c>
    </row>
    <row r="37" spans="2:13" x14ac:dyDescent="0.3">
      <c r="B37" s="14" t="s">
        <v>0</v>
      </c>
      <c r="C37" s="33" t="s">
        <v>54</v>
      </c>
      <c r="D37" s="15">
        <v>1</v>
      </c>
      <c r="E37" s="33" t="s">
        <v>55</v>
      </c>
      <c r="F37" s="33" t="s">
        <v>17</v>
      </c>
      <c r="G37" s="33">
        <v>110</v>
      </c>
      <c r="H37" s="33" t="s">
        <v>170</v>
      </c>
      <c r="I37" s="33" t="s">
        <v>162</v>
      </c>
      <c r="J37" s="33" t="s">
        <v>162</v>
      </c>
      <c r="K37" s="33" t="s">
        <v>131</v>
      </c>
      <c r="L37" s="22" t="e">
        <f t="shared" si="1"/>
        <v>#VALUE!</v>
      </c>
      <c r="M37" s="36" t="e">
        <f>표3[[#This Row],[This Week]]-'RUTA(AO)'!F11-'TOAD(STR)'!H21</f>
        <v>#VALUE!</v>
      </c>
    </row>
    <row r="38" spans="2:13" x14ac:dyDescent="0.3">
      <c r="B38" s="14" t="s">
        <v>0</v>
      </c>
      <c r="C38" s="33" t="s">
        <v>54</v>
      </c>
      <c r="D38" s="15">
        <v>1</v>
      </c>
      <c r="E38" s="33" t="s">
        <v>15</v>
      </c>
      <c r="F38" s="33" t="s">
        <v>53</v>
      </c>
      <c r="G38" s="33">
        <v>110</v>
      </c>
      <c r="H38" s="33" t="s">
        <v>162</v>
      </c>
      <c r="I38" s="33" t="s">
        <v>163</v>
      </c>
      <c r="J38" s="33" t="s">
        <v>169</v>
      </c>
      <c r="K38" s="33" t="s">
        <v>131</v>
      </c>
      <c r="L38" s="22" t="e">
        <f t="shared" si="1"/>
        <v>#VALUE!</v>
      </c>
      <c r="M38" s="36" t="e">
        <f>표3[[#This Row],[This Week]]-'RUTA(AO)'!F11-'TOAD(RE)'!F16</f>
        <v>#VALUE!</v>
      </c>
    </row>
    <row r="39" spans="2:13" x14ac:dyDescent="0.3">
      <c r="B39" s="14" t="s">
        <v>0</v>
      </c>
      <c r="C39" s="33" t="s">
        <v>54</v>
      </c>
      <c r="D39" s="15">
        <v>1</v>
      </c>
      <c r="E39" s="33" t="s">
        <v>56</v>
      </c>
      <c r="F39" s="33" t="s">
        <v>4</v>
      </c>
      <c r="G39" s="33">
        <v>110</v>
      </c>
      <c r="H39" s="33" t="s">
        <v>170</v>
      </c>
      <c r="I39" s="33" t="s">
        <v>170</v>
      </c>
      <c r="J39" s="33" t="s">
        <v>162</v>
      </c>
      <c r="K39" s="33" t="s">
        <v>131</v>
      </c>
      <c r="L39" s="22" t="e">
        <f t="shared" si="1"/>
        <v>#VALUE!</v>
      </c>
      <c r="M39" s="36" t="e">
        <f>표3[[#This Row],[This Week]]-'RUTA(AO)'!F11-'TOAD(STR)'!H22</f>
        <v>#VALUE!</v>
      </c>
    </row>
    <row r="40" spans="2:13" ht="17.25" thickBot="1" x14ac:dyDescent="0.35">
      <c r="B40" s="14" t="s">
        <v>0</v>
      </c>
      <c r="C40" s="33" t="s">
        <v>54</v>
      </c>
      <c r="D40" s="15">
        <v>1</v>
      </c>
      <c r="E40" s="33" t="s">
        <v>12</v>
      </c>
      <c r="F40" s="33" t="s">
        <v>17</v>
      </c>
      <c r="G40" s="33">
        <v>110</v>
      </c>
      <c r="H40" s="33" t="s">
        <v>170</v>
      </c>
      <c r="I40" s="33" t="s">
        <v>170</v>
      </c>
      <c r="J40" s="33" t="s">
        <v>162</v>
      </c>
      <c r="K40" s="33" t="s">
        <v>131</v>
      </c>
      <c r="L40" s="22" t="e">
        <f t="shared" si="1"/>
        <v>#VALUE!</v>
      </c>
      <c r="M40" s="36" t="e">
        <f>표3[[#This Row],[This Week]]-'RUTA(AO)'!F11-'TOAD(STR)'!H23</f>
        <v>#VALUE!</v>
      </c>
    </row>
    <row r="41" spans="2:13" ht="17.25" thickTop="1" x14ac:dyDescent="0.3">
      <c r="B41" s="12" t="s">
        <v>57</v>
      </c>
      <c r="C41" s="13" t="s">
        <v>47</v>
      </c>
      <c r="D41" s="13">
        <v>9</v>
      </c>
      <c r="E41" s="13" t="s">
        <v>15</v>
      </c>
      <c r="F41" s="13" t="s">
        <v>4</v>
      </c>
      <c r="G41" s="13">
        <v>90</v>
      </c>
      <c r="H41" s="74">
        <v>10</v>
      </c>
      <c r="I41" s="74">
        <v>70</v>
      </c>
      <c r="J41" s="74">
        <v>9600</v>
      </c>
      <c r="K41" s="74">
        <v>10000</v>
      </c>
      <c r="L41" s="21">
        <f t="shared" si="1"/>
        <v>-4.0000000000000036E-2</v>
      </c>
      <c r="M41" s="35">
        <f>표3[[#This Row],[This Week]]-'TOAD(STR)'!H26-'RUTA(AO)'!F12</f>
        <v>4700</v>
      </c>
    </row>
    <row r="42" spans="2:13" x14ac:dyDescent="0.3">
      <c r="B42" s="14" t="s">
        <v>57</v>
      </c>
      <c r="C42" s="15" t="s">
        <v>47</v>
      </c>
      <c r="D42" s="15">
        <v>9</v>
      </c>
      <c r="E42" s="15" t="s">
        <v>15</v>
      </c>
      <c r="F42" s="15" t="s">
        <v>45</v>
      </c>
      <c r="G42" s="15">
        <v>90</v>
      </c>
      <c r="H42" s="33">
        <v>10</v>
      </c>
      <c r="I42" s="33">
        <v>70</v>
      </c>
      <c r="J42" s="33">
        <v>14000</v>
      </c>
      <c r="K42" s="33">
        <v>14000</v>
      </c>
      <c r="L42" s="22">
        <f t="shared" si="1"/>
        <v>0</v>
      </c>
      <c r="M42" s="36">
        <f>표3[[#This Row],[This Week]]-'TOAD(STR)'!H27-'RUTA(AO)'!F12</f>
        <v>6700</v>
      </c>
    </row>
    <row r="43" spans="2:13" x14ac:dyDescent="0.3">
      <c r="B43" s="14" t="s">
        <v>57</v>
      </c>
      <c r="C43" s="15" t="s">
        <v>47</v>
      </c>
      <c r="D43" s="15">
        <v>9</v>
      </c>
      <c r="E43" s="15" t="s">
        <v>12</v>
      </c>
      <c r="F43" s="15" t="s">
        <v>4</v>
      </c>
      <c r="G43" s="15">
        <v>90</v>
      </c>
      <c r="H43" s="33">
        <v>10</v>
      </c>
      <c r="I43" s="33">
        <v>70</v>
      </c>
      <c r="J43" s="33">
        <v>20000</v>
      </c>
      <c r="K43" s="55">
        <v>27000</v>
      </c>
      <c r="L43" s="22">
        <f t="shared" si="1"/>
        <v>-0.2592592592592593</v>
      </c>
      <c r="M43" s="36">
        <f>표3[[#This Row],[This Week]]-'TOAD(STR)'!H28-'RUTA(AO)'!F12</f>
        <v>4000</v>
      </c>
    </row>
    <row r="44" spans="2:13" x14ac:dyDescent="0.3">
      <c r="B44" s="14" t="s">
        <v>57</v>
      </c>
      <c r="C44" s="15" t="s">
        <v>47</v>
      </c>
      <c r="D44" s="15">
        <v>9</v>
      </c>
      <c r="E44" s="15" t="s">
        <v>46</v>
      </c>
      <c r="F44" s="15" t="s">
        <v>17</v>
      </c>
      <c r="G44" s="15">
        <v>90</v>
      </c>
      <c r="H44" s="33">
        <v>10</v>
      </c>
      <c r="I44" s="33">
        <v>70</v>
      </c>
      <c r="J44" s="56">
        <v>30000</v>
      </c>
      <c r="K44" s="56">
        <v>30000</v>
      </c>
      <c r="L44" s="22">
        <f t="shared" si="1"/>
        <v>0</v>
      </c>
      <c r="M44" s="36">
        <f>표3[[#This Row],[This Week]]-'TOAD(STR)'!H29-'RUTA(AO)'!F12</f>
        <v>13000</v>
      </c>
    </row>
    <row r="45" spans="2:13" x14ac:dyDescent="0.3">
      <c r="B45" s="14" t="s">
        <v>57</v>
      </c>
      <c r="C45" s="15" t="s">
        <v>47</v>
      </c>
      <c r="D45" s="15">
        <v>9</v>
      </c>
      <c r="E45" s="15" t="s">
        <v>8</v>
      </c>
      <c r="F45" s="15" t="s">
        <v>16</v>
      </c>
      <c r="G45" s="15">
        <v>100</v>
      </c>
      <c r="H45" s="33">
        <v>10</v>
      </c>
      <c r="I45" s="33">
        <v>70</v>
      </c>
      <c r="J45" s="33">
        <v>15000</v>
      </c>
      <c r="K45" s="56">
        <v>20000</v>
      </c>
      <c r="L45" s="22">
        <f t="shared" si="1"/>
        <v>-0.25</v>
      </c>
      <c r="M45" s="36">
        <f>표3[[#This Row],[This Week]]-'TOAD(STR)'!H26-'RUTA(AO)'!F13</f>
        <v>8300</v>
      </c>
    </row>
    <row r="46" spans="2:13" x14ac:dyDescent="0.3">
      <c r="B46" s="14" t="s">
        <v>57</v>
      </c>
      <c r="C46" s="15" t="s">
        <v>47</v>
      </c>
      <c r="D46" s="15">
        <v>9</v>
      </c>
      <c r="E46" s="15" t="s">
        <v>8</v>
      </c>
      <c r="F46" s="15" t="s">
        <v>6</v>
      </c>
      <c r="G46" s="15">
        <v>100</v>
      </c>
      <c r="H46" s="33">
        <v>10</v>
      </c>
      <c r="I46" s="33">
        <v>30</v>
      </c>
      <c r="J46" s="55">
        <v>24500</v>
      </c>
      <c r="K46" s="55">
        <v>27000</v>
      </c>
      <c r="L46" s="22">
        <f t="shared" si="1"/>
        <v>-9.259259259259256E-2</v>
      </c>
      <c r="M46" s="36">
        <f>표3[[#This Row],[This Week]]-'TOAD(STR)'!H27-'RUTA(AO)'!F13</f>
        <v>15400</v>
      </c>
    </row>
    <row r="47" spans="2:13" x14ac:dyDescent="0.3">
      <c r="B47" s="14" t="s">
        <v>57</v>
      </c>
      <c r="C47" s="15" t="s">
        <v>47</v>
      </c>
      <c r="D47" s="15">
        <v>9</v>
      </c>
      <c r="E47" s="15" t="s">
        <v>7</v>
      </c>
      <c r="F47" s="15" t="s">
        <v>16</v>
      </c>
      <c r="G47" s="15">
        <v>100</v>
      </c>
      <c r="H47" s="33">
        <v>10</v>
      </c>
      <c r="I47" s="33">
        <v>30</v>
      </c>
      <c r="J47" s="52">
        <v>30000</v>
      </c>
      <c r="K47" s="55">
        <v>29000</v>
      </c>
      <c r="L47" s="22">
        <f t="shared" si="1"/>
        <v>3.4482758620689724E-2</v>
      </c>
      <c r="M47" s="36">
        <f>표3[[#This Row],[This Week]]-'TOAD(STR)'!H28-'RUTA(AO)'!F13</f>
        <v>12200</v>
      </c>
    </row>
    <row r="48" spans="2:13" x14ac:dyDescent="0.3">
      <c r="B48" s="14" t="s">
        <v>57</v>
      </c>
      <c r="C48" s="15" t="s">
        <v>47</v>
      </c>
      <c r="D48" s="15">
        <v>9</v>
      </c>
      <c r="E48" s="15" t="s">
        <v>7</v>
      </c>
      <c r="F48" s="15" t="s">
        <v>6</v>
      </c>
      <c r="G48" s="15">
        <v>100</v>
      </c>
      <c r="H48" s="33">
        <v>10</v>
      </c>
      <c r="I48" s="33">
        <v>70</v>
      </c>
      <c r="J48" s="56">
        <v>30600</v>
      </c>
      <c r="K48" s="56">
        <v>35000</v>
      </c>
      <c r="L48" s="22">
        <f t="shared" si="1"/>
        <v>-0.12571428571428567</v>
      </c>
      <c r="M48" s="36">
        <f>표3[[#This Row],[This Week]]-'TOAD(STR)'!H29-'RUTA(AO)'!F13</f>
        <v>11800</v>
      </c>
    </row>
    <row r="49" spans="2:13" x14ac:dyDescent="0.3">
      <c r="B49" s="14" t="s">
        <v>57</v>
      </c>
      <c r="C49" s="15" t="s">
        <v>47</v>
      </c>
      <c r="D49" s="15">
        <v>9</v>
      </c>
      <c r="E49" s="15" t="s">
        <v>8</v>
      </c>
      <c r="F49" s="15" t="s">
        <v>16</v>
      </c>
      <c r="G49" s="15">
        <v>110</v>
      </c>
      <c r="H49" s="33" t="s">
        <v>162</v>
      </c>
      <c r="I49" s="33" t="s">
        <v>162</v>
      </c>
      <c r="J49" s="33" t="s">
        <v>162</v>
      </c>
      <c r="K49" s="33" t="s">
        <v>131</v>
      </c>
      <c r="L49" s="22" t="e">
        <f t="shared" si="1"/>
        <v>#VALUE!</v>
      </c>
      <c r="M49" s="36" t="e">
        <f>표3[[#This Row],[This Week]]-'TOAD(STR)'!H26-'RUTA(AO)'!F14</f>
        <v>#VALUE!</v>
      </c>
    </row>
    <row r="50" spans="2:13" x14ac:dyDescent="0.3">
      <c r="B50" s="14" t="s">
        <v>57</v>
      </c>
      <c r="C50" s="15" t="s">
        <v>47</v>
      </c>
      <c r="D50" s="15">
        <v>9</v>
      </c>
      <c r="E50" s="15" t="s">
        <v>8</v>
      </c>
      <c r="F50" s="15" t="s">
        <v>6</v>
      </c>
      <c r="G50" s="15">
        <v>110</v>
      </c>
      <c r="H50" s="33" t="s">
        <v>162</v>
      </c>
      <c r="I50" s="33" t="s">
        <v>162</v>
      </c>
      <c r="J50" s="33" t="s">
        <v>162</v>
      </c>
      <c r="K50" s="33">
        <v>23900</v>
      </c>
      <c r="L50" s="22" t="e">
        <f t="shared" si="1"/>
        <v>#VALUE!</v>
      </c>
      <c r="M50" s="36" t="e">
        <f>표3[[#This Row],[This Week]]-'TOAD(STR)'!H27-'RUTA(AO)'!F14</f>
        <v>#VALUE!</v>
      </c>
    </row>
    <row r="51" spans="2:13" x14ac:dyDescent="0.3">
      <c r="B51" s="28" t="s">
        <v>57</v>
      </c>
      <c r="C51" s="19" t="s">
        <v>47</v>
      </c>
      <c r="D51" s="19">
        <v>9</v>
      </c>
      <c r="E51" s="19" t="s">
        <v>7</v>
      </c>
      <c r="F51" s="19" t="s">
        <v>16</v>
      </c>
      <c r="G51" s="19">
        <v>110</v>
      </c>
      <c r="H51" s="33">
        <v>10</v>
      </c>
      <c r="I51" s="33">
        <v>70</v>
      </c>
      <c r="J51" s="55">
        <v>36000</v>
      </c>
      <c r="K51" s="60">
        <v>40800</v>
      </c>
      <c r="L51" s="29">
        <f t="shared" si="1"/>
        <v>-0.11764705882352944</v>
      </c>
      <c r="M51" s="43">
        <f>표3[[#This Row],[This Week]]-'TOAD(STR)'!H28-'RUTA(AO)'!F14</f>
        <v>16200</v>
      </c>
    </row>
    <row r="52" spans="2:13" ht="17.25" thickBot="1" x14ac:dyDescent="0.35">
      <c r="B52" s="37" t="s">
        <v>57</v>
      </c>
      <c r="C52" s="38" t="s">
        <v>47</v>
      </c>
      <c r="D52" s="38">
        <v>9</v>
      </c>
      <c r="E52" s="38" t="s">
        <v>7</v>
      </c>
      <c r="F52" s="38" t="s">
        <v>6</v>
      </c>
      <c r="G52" s="38">
        <v>110</v>
      </c>
      <c r="H52" s="76">
        <v>10</v>
      </c>
      <c r="I52" s="76">
        <v>70</v>
      </c>
      <c r="J52" s="76">
        <v>31900</v>
      </c>
      <c r="K52" s="64">
        <v>41000</v>
      </c>
      <c r="L52" s="40">
        <f t="shared" ref="L52:L83" si="2">J52/K52-100%</f>
        <v>-0.2219512195121951</v>
      </c>
      <c r="M52" s="41">
        <f>표3[[#This Row],[This Week]]-'TOAD(STR)'!H29-'RUTA(AO)'!F14</f>
        <v>11100</v>
      </c>
    </row>
    <row r="53" spans="2:13" ht="17.25" thickTop="1" x14ac:dyDescent="0.3">
      <c r="B53" s="28" t="s">
        <v>57</v>
      </c>
      <c r="C53" s="39" t="s">
        <v>54</v>
      </c>
      <c r="D53" s="19">
        <v>0</v>
      </c>
      <c r="E53" s="39" t="s">
        <v>15</v>
      </c>
      <c r="F53" s="39" t="s">
        <v>4</v>
      </c>
      <c r="G53" s="39">
        <v>90</v>
      </c>
      <c r="H53" s="39" t="s">
        <v>163</v>
      </c>
      <c r="I53" s="39" t="s">
        <v>162</v>
      </c>
      <c r="J53" s="39" t="s">
        <v>164</v>
      </c>
      <c r="K53" s="39" t="s">
        <v>131</v>
      </c>
      <c r="L53" s="29" t="e">
        <f t="shared" si="2"/>
        <v>#VALUE!</v>
      </c>
      <c r="M53" s="43" t="e">
        <f>표3[[#This Row],[This Week]]-'TOAD(STR)'!H30-'RUTA(AO)'!F12</f>
        <v>#VALUE!</v>
      </c>
    </row>
    <row r="54" spans="2:13" x14ac:dyDescent="0.3">
      <c r="B54" s="14" t="s">
        <v>57</v>
      </c>
      <c r="C54" s="33" t="s">
        <v>54</v>
      </c>
      <c r="D54" s="19">
        <v>0</v>
      </c>
      <c r="E54" s="33" t="s">
        <v>55</v>
      </c>
      <c r="F54" s="33" t="s">
        <v>17</v>
      </c>
      <c r="G54" s="33">
        <v>90</v>
      </c>
      <c r="H54" s="33" t="s">
        <v>164</v>
      </c>
      <c r="I54" s="33" t="s">
        <v>162</v>
      </c>
      <c r="J54" s="33" t="s">
        <v>163</v>
      </c>
      <c r="K54" s="33" t="s">
        <v>131</v>
      </c>
      <c r="L54" s="22" t="e">
        <f t="shared" si="2"/>
        <v>#VALUE!</v>
      </c>
      <c r="M54" s="43" t="e">
        <f>표3[[#This Row],[This Week]]-'TOAD(STR)'!H31-'RUTA(AO)'!F12</f>
        <v>#VALUE!</v>
      </c>
    </row>
    <row r="55" spans="2:13" x14ac:dyDescent="0.3">
      <c r="B55" s="14" t="s">
        <v>57</v>
      </c>
      <c r="C55" s="33" t="s">
        <v>54</v>
      </c>
      <c r="D55" s="19">
        <v>0</v>
      </c>
      <c r="E55" s="33" t="s">
        <v>15</v>
      </c>
      <c r="F55" s="33" t="s">
        <v>53</v>
      </c>
      <c r="G55" s="33">
        <v>90</v>
      </c>
      <c r="H55" s="33" t="s">
        <v>165</v>
      </c>
      <c r="I55" s="33" t="s">
        <v>162</v>
      </c>
      <c r="J55" s="33" t="s">
        <v>162</v>
      </c>
      <c r="K55" s="33" t="s">
        <v>131</v>
      </c>
      <c r="L55" s="22" t="e">
        <f t="shared" si="2"/>
        <v>#VALUE!</v>
      </c>
      <c r="M55" s="36" t="e">
        <f>표3[[#This Row],[This Week]]-'TOAD(RE)'!F24-'RUTA(AO)'!F12</f>
        <v>#VALUE!</v>
      </c>
    </row>
    <row r="56" spans="2:13" x14ac:dyDescent="0.3">
      <c r="B56" s="14" t="s">
        <v>57</v>
      </c>
      <c r="C56" s="33" t="s">
        <v>54</v>
      </c>
      <c r="D56" s="19">
        <v>0</v>
      </c>
      <c r="E56" s="33" t="s">
        <v>56</v>
      </c>
      <c r="F56" s="33" t="s">
        <v>4</v>
      </c>
      <c r="G56" s="33">
        <v>90</v>
      </c>
      <c r="H56" s="33" t="s">
        <v>164</v>
      </c>
      <c r="I56" s="33" t="s">
        <v>162</v>
      </c>
      <c r="J56" s="33" t="s">
        <v>162</v>
      </c>
      <c r="K56" s="33" t="s">
        <v>131</v>
      </c>
      <c r="L56" s="22" t="e">
        <f t="shared" si="2"/>
        <v>#VALUE!</v>
      </c>
      <c r="M56" s="36" t="e">
        <f>표3[[#This Row],[This Week]]-'TOAD(STR)'!H32-'RUTA(AO)'!F12</f>
        <v>#VALUE!</v>
      </c>
    </row>
    <row r="57" spans="2:13" x14ac:dyDescent="0.3">
      <c r="B57" s="14" t="s">
        <v>57</v>
      </c>
      <c r="C57" s="33" t="s">
        <v>54</v>
      </c>
      <c r="D57" s="19">
        <v>0</v>
      </c>
      <c r="E57" s="33" t="s">
        <v>12</v>
      </c>
      <c r="F57" s="33" t="s">
        <v>64</v>
      </c>
      <c r="G57" s="33">
        <v>90</v>
      </c>
      <c r="H57" s="33" t="s">
        <v>165</v>
      </c>
      <c r="I57" s="33" t="s">
        <v>166</v>
      </c>
      <c r="J57" s="33" t="s">
        <v>165</v>
      </c>
      <c r="K57" s="33" t="s">
        <v>131</v>
      </c>
      <c r="L57" s="22" t="e">
        <f t="shared" si="2"/>
        <v>#VALUE!</v>
      </c>
      <c r="M57" s="36" t="e">
        <f>표3[[#This Row],[This Week]]-'TOAD(STR)'!H33-'RUTA(AO)'!F12</f>
        <v>#VALUE!</v>
      </c>
    </row>
    <row r="58" spans="2:13" x14ac:dyDescent="0.3">
      <c r="B58" s="14" t="s">
        <v>57</v>
      </c>
      <c r="C58" s="33" t="s">
        <v>54</v>
      </c>
      <c r="D58" s="19">
        <v>0</v>
      </c>
      <c r="E58" s="33" t="s">
        <v>15</v>
      </c>
      <c r="F58" s="33" t="s">
        <v>4</v>
      </c>
      <c r="G58" s="33">
        <v>100</v>
      </c>
      <c r="H58" s="33" t="s">
        <v>166</v>
      </c>
      <c r="I58" s="33" t="s">
        <v>165</v>
      </c>
      <c r="J58" s="33" t="s">
        <v>162</v>
      </c>
      <c r="K58" s="33" t="s">
        <v>131</v>
      </c>
      <c r="L58" s="22" t="e">
        <f t="shared" si="2"/>
        <v>#VALUE!</v>
      </c>
      <c r="M58" s="36" t="e">
        <f>표3[[#This Row],[This Week]]-'TOAD(STR)'!H30-'RUTA(AO)'!F13</f>
        <v>#VALUE!</v>
      </c>
    </row>
    <row r="59" spans="2:13" x14ac:dyDescent="0.3">
      <c r="B59" s="14" t="s">
        <v>57</v>
      </c>
      <c r="C59" s="33" t="s">
        <v>54</v>
      </c>
      <c r="D59" s="19">
        <v>0</v>
      </c>
      <c r="E59" s="33" t="s">
        <v>55</v>
      </c>
      <c r="F59" s="33" t="s">
        <v>65</v>
      </c>
      <c r="G59" s="33">
        <v>100</v>
      </c>
      <c r="H59" s="33" t="s">
        <v>167</v>
      </c>
      <c r="I59" s="33" t="s">
        <v>167</v>
      </c>
      <c r="J59" s="33" t="s">
        <v>162</v>
      </c>
      <c r="K59" s="75">
        <v>45000</v>
      </c>
      <c r="L59" s="22" t="e">
        <f t="shared" si="2"/>
        <v>#VALUE!</v>
      </c>
      <c r="M59" s="36" t="e">
        <f>표3[[#This Row],[This Week]]-'TOAD(STR)'!H31-'RUTA(AO)'!F13</f>
        <v>#VALUE!</v>
      </c>
    </row>
    <row r="60" spans="2:13" x14ac:dyDescent="0.3">
      <c r="B60" s="14" t="s">
        <v>57</v>
      </c>
      <c r="C60" s="33" t="s">
        <v>54</v>
      </c>
      <c r="D60" s="19">
        <v>0</v>
      </c>
      <c r="E60" s="33" t="s">
        <v>15</v>
      </c>
      <c r="F60" s="33" t="s">
        <v>53</v>
      </c>
      <c r="G60" s="33">
        <v>100</v>
      </c>
      <c r="H60" s="33" t="s">
        <v>165</v>
      </c>
      <c r="I60" s="33" t="s">
        <v>165</v>
      </c>
      <c r="J60" s="33" t="s">
        <v>165</v>
      </c>
      <c r="K60" s="33" t="s">
        <v>131</v>
      </c>
      <c r="L60" s="22" t="e">
        <f t="shared" si="2"/>
        <v>#VALUE!</v>
      </c>
      <c r="M60" s="36" t="e">
        <f>표3[[#This Row],[This Week]]-'TOAD(RE)'!F24-'RUTA(AO)'!F13</f>
        <v>#VALUE!</v>
      </c>
    </row>
    <row r="61" spans="2:13" x14ac:dyDescent="0.3">
      <c r="B61" s="14" t="s">
        <v>57</v>
      </c>
      <c r="C61" s="33" t="s">
        <v>54</v>
      </c>
      <c r="D61" s="19">
        <v>0</v>
      </c>
      <c r="E61" s="33" t="s">
        <v>56</v>
      </c>
      <c r="F61" s="33" t="s">
        <v>4</v>
      </c>
      <c r="G61" s="33">
        <v>100</v>
      </c>
      <c r="H61" s="33" t="s">
        <v>162</v>
      </c>
      <c r="I61" s="33" t="s">
        <v>162</v>
      </c>
      <c r="J61" s="33" t="s">
        <v>162</v>
      </c>
      <c r="K61" s="33" t="s">
        <v>131</v>
      </c>
      <c r="L61" s="22" t="e">
        <f t="shared" si="2"/>
        <v>#VALUE!</v>
      </c>
      <c r="M61" s="36" t="e">
        <f>표3[[#This Row],[This Week]]-'TOAD(STR)'!H32-'RUTA(AO)'!F13</f>
        <v>#VALUE!</v>
      </c>
    </row>
    <row r="62" spans="2:13" x14ac:dyDescent="0.3">
      <c r="B62" s="14" t="s">
        <v>57</v>
      </c>
      <c r="C62" s="33" t="s">
        <v>54</v>
      </c>
      <c r="D62" s="19">
        <v>0</v>
      </c>
      <c r="E62" s="33" t="s">
        <v>12</v>
      </c>
      <c r="F62" s="33" t="s">
        <v>17</v>
      </c>
      <c r="G62" s="33">
        <v>100</v>
      </c>
      <c r="H62" s="33" t="s">
        <v>162</v>
      </c>
      <c r="I62" s="33" t="s">
        <v>164</v>
      </c>
      <c r="J62" s="33" t="s">
        <v>163</v>
      </c>
      <c r="K62" s="33" t="s">
        <v>133</v>
      </c>
      <c r="L62" s="22" t="e">
        <f t="shared" si="2"/>
        <v>#VALUE!</v>
      </c>
      <c r="M62" s="36" t="e">
        <f>표3[[#This Row],[This Week]]-'TOAD(STR)'!H33-'RUTA(AO)'!F13</f>
        <v>#VALUE!</v>
      </c>
    </row>
    <row r="63" spans="2:13" x14ac:dyDescent="0.3">
      <c r="B63" s="14" t="s">
        <v>57</v>
      </c>
      <c r="C63" s="33" t="s">
        <v>54</v>
      </c>
      <c r="D63" s="19">
        <v>0</v>
      </c>
      <c r="E63" s="33" t="s">
        <v>15</v>
      </c>
      <c r="F63" s="33" t="s">
        <v>4</v>
      </c>
      <c r="G63" s="33">
        <v>110</v>
      </c>
      <c r="H63" s="33" t="s">
        <v>163</v>
      </c>
      <c r="I63" s="33" t="s">
        <v>162</v>
      </c>
      <c r="J63" s="33" t="s">
        <v>164</v>
      </c>
      <c r="K63" s="33" t="s">
        <v>133</v>
      </c>
      <c r="L63" s="22" t="e">
        <f t="shared" si="2"/>
        <v>#VALUE!</v>
      </c>
      <c r="M63" s="36" t="e">
        <f>표3[[#This Row],[This Week]]-'TOAD(STR)'!H30-'RUTA(AO)'!F14</f>
        <v>#VALUE!</v>
      </c>
    </row>
    <row r="64" spans="2:13" x14ac:dyDescent="0.3">
      <c r="B64" s="14" t="s">
        <v>57</v>
      </c>
      <c r="C64" s="33" t="s">
        <v>54</v>
      </c>
      <c r="D64" s="19">
        <v>0</v>
      </c>
      <c r="E64" s="33" t="s">
        <v>55</v>
      </c>
      <c r="F64" s="33" t="s">
        <v>17</v>
      </c>
      <c r="G64" s="33">
        <v>110</v>
      </c>
      <c r="H64" s="33" t="s">
        <v>162</v>
      </c>
      <c r="I64" s="33" t="s">
        <v>163</v>
      </c>
      <c r="J64" s="33" t="s">
        <v>162</v>
      </c>
      <c r="K64" s="33" t="s">
        <v>131</v>
      </c>
      <c r="L64" s="22" t="e">
        <f t="shared" si="2"/>
        <v>#VALUE!</v>
      </c>
      <c r="M64" s="36" t="e">
        <f>표3[[#This Row],[This Week]]-'TOAD(STR)'!H31-'RUTA(AO)'!F14</f>
        <v>#VALUE!</v>
      </c>
    </row>
    <row r="65" spans="2:13" x14ac:dyDescent="0.3">
      <c r="B65" s="14" t="s">
        <v>57</v>
      </c>
      <c r="C65" s="33" t="s">
        <v>54</v>
      </c>
      <c r="D65" s="19">
        <v>0</v>
      </c>
      <c r="E65" s="33" t="s">
        <v>15</v>
      </c>
      <c r="F65" s="33" t="s">
        <v>53</v>
      </c>
      <c r="G65" s="33">
        <v>110</v>
      </c>
      <c r="H65" s="33" t="s">
        <v>162</v>
      </c>
      <c r="I65" s="33" t="s">
        <v>165</v>
      </c>
      <c r="J65" s="33" t="s">
        <v>162</v>
      </c>
      <c r="K65" s="33" t="s">
        <v>133</v>
      </c>
      <c r="L65" s="22" t="e">
        <f t="shared" si="2"/>
        <v>#VALUE!</v>
      </c>
      <c r="M65" s="36" t="e">
        <f>표3[[#This Row],[This Week]]-'TOAD(RE)'!F24-'RUTA(AO)'!F14</f>
        <v>#VALUE!</v>
      </c>
    </row>
    <row r="66" spans="2:13" x14ac:dyDescent="0.3">
      <c r="B66" s="14" t="s">
        <v>57</v>
      </c>
      <c r="C66" s="33" t="s">
        <v>54</v>
      </c>
      <c r="D66" s="15">
        <v>0</v>
      </c>
      <c r="E66" s="33" t="s">
        <v>56</v>
      </c>
      <c r="F66" s="33" t="s">
        <v>4</v>
      </c>
      <c r="G66" s="33">
        <v>110</v>
      </c>
      <c r="H66" s="33" t="s">
        <v>166</v>
      </c>
      <c r="I66" s="33" t="s">
        <v>162</v>
      </c>
      <c r="J66" s="33" t="s">
        <v>165</v>
      </c>
      <c r="K66" s="33" t="s">
        <v>131</v>
      </c>
      <c r="L66" s="22" t="e">
        <f t="shared" si="2"/>
        <v>#VALUE!</v>
      </c>
      <c r="M66" s="36" t="e">
        <f>표3[[#This Row],[This Week]]-'TOAD(STR)'!H32-'RUTA(AO)'!F14</f>
        <v>#VALUE!</v>
      </c>
    </row>
    <row r="67" spans="2:13" ht="17.25" thickBot="1" x14ac:dyDescent="0.35">
      <c r="B67" s="14" t="s">
        <v>57</v>
      </c>
      <c r="C67" s="33" t="s">
        <v>54</v>
      </c>
      <c r="D67" s="15">
        <v>0</v>
      </c>
      <c r="E67" s="33" t="s">
        <v>12</v>
      </c>
      <c r="F67" s="33" t="s">
        <v>17</v>
      </c>
      <c r="G67" s="33">
        <v>110</v>
      </c>
      <c r="H67" s="33" t="s">
        <v>163</v>
      </c>
      <c r="I67" s="33" t="s">
        <v>165</v>
      </c>
      <c r="J67" s="33" t="s">
        <v>162</v>
      </c>
      <c r="K67" s="33" t="s">
        <v>134</v>
      </c>
      <c r="L67" s="22" t="e">
        <f t="shared" si="2"/>
        <v>#VALUE!</v>
      </c>
      <c r="M67" s="36" t="e">
        <f>표3[[#This Row],[This Week]]-'TOAD(STR)'!H33-'RUTA(AO)'!F14</f>
        <v>#VALUE!</v>
      </c>
    </row>
    <row r="68" spans="2:13" ht="17.25" thickTop="1" x14ac:dyDescent="0.3">
      <c r="B68" s="12" t="s">
        <v>48</v>
      </c>
      <c r="C68" s="13" t="s">
        <v>47</v>
      </c>
      <c r="D68" s="13">
        <v>7</v>
      </c>
      <c r="E68" s="13" t="s">
        <v>15</v>
      </c>
      <c r="F68" s="13" t="s">
        <v>4</v>
      </c>
      <c r="G68" s="13">
        <v>90</v>
      </c>
      <c r="H68" s="74">
        <v>10</v>
      </c>
      <c r="I68" s="74">
        <v>70</v>
      </c>
      <c r="J68" s="74">
        <v>11000</v>
      </c>
      <c r="K68" s="74">
        <v>13300</v>
      </c>
      <c r="L68" s="21">
        <f t="shared" si="2"/>
        <v>-0.17293233082706772</v>
      </c>
      <c r="M68" s="35">
        <f>표3[[#This Row],[This Week]]-'TOAD(STR)'!H26-'RUTA(AO)'!F15</f>
        <v>4900</v>
      </c>
    </row>
    <row r="69" spans="2:13" x14ac:dyDescent="0.3">
      <c r="B69" s="14" t="s">
        <v>48</v>
      </c>
      <c r="C69" s="15" t="s">
        <v>47</v>
      </c>
      <c r="D69" s="15">
        <v>7</v>
      </c>
      <c r="E69" s="15" t="s">
        <v>15</v>
      </c>
      <c r="F69" s="15" t="s">
        <v>45</v>
      </c>
      <c r="G69" s="15">
        <v>90</v>
      </c>
      <c r="H69" s="33">
        <v>10</v>
      </c>
      <c r="I69" s="33">
        <v>70</v>
      </c>
      <c r="J69" s="33">
        <v>15500</v>
      </c>
      <c r="K69" s="33" t="s">
        <v>135</v>
      </c>
      <c r="L69" s="22" t="e">
        <f t="shared" si="2"/>
        <v>#VALUE!</v>
      </c>
      <c r="M69" s="36">
        <f>표3[[#This Row],[This Week]]-'TOAD(STR)'!H27-'RUTA(AO)'!F15</f>
        <v>7000</v>
      </c>
    </row>
    <row r="70" spans="2:13" x14ac:dyDescent="0.3">
      <c r="B70" s="14" t="s">
        <v>48</v>
      </c>
      <c r="C70" s="15" t="s">
        <v>47</v>
      </c>
      <c r="D70" s="15">
        <v>7</v>
      </c>
      <c r="E70" s="15" t="s">
        <v>12</v>
      </c>
      <c r="F70" s="15" t="s">
        <v>4</v>
      </c>
      <c r="G70" s="15">
        <v>90</v>
      </c>
      <c r="H70" s="33">
        <v>10</v>
      </c>
      <c r="I70" s="33">
        <v>70</v>
      </c>
      <c r="J70" s="33">
        <v>22500</v>
      </c>
      <c r="K70" s="33">
        <v>20000</v>
      </c>
      <c r="L70" s="22">
        <f t="shared" si="2"/>
        <v>0.125</v>
      </c>
      <c r="M70" s="36">
        <f>표3[[#This Row],[This Week]]-'TOAD(STR)'!H28-'RUTA(AO)'!F15</f>
        <v>5300</v>
      </c>
    </row>
    <row r="71" spans="2:13" x14ac:dyDescent="0.3">
      <c r="B71" s="14" t="s">
        <v>48</v>
      </c>
      <c r="C71" s="15" t="s">
        <v>47</v>
      </c>
      <c r="D71" s="15">
        <v>7</v>
      </c>
      <c r="E71" s="15" t="s">
        <v>46</v>
      </c>
      <c r="F71" s="15" t="s">
        <v>17</v>
      </c>
      <c r="G71" s="15">
        <v>90</v>
      </c>
      <c r="H71" s="33">
        <v>10</v>
      </c>
      <c r="I71" s="33">
        <v>70</v>
      </c>
      <c r="J71" s="55">
        <v>31000</v>
      </c>
      <c r="K71" s="33" t="s">
        <v>131</v>
      </c>
      <c r="L71" s="22" t="e">
        <f t="shared" si="2"/>
        <v>#VALUE!</v>
      </c>
      <c r="M71" s="45">
        <f>표3[[#This Row],[This Week]]-'TOAD(STR)'!H29-'RUTA(AO)'!F15</f>
        <v>12800</v>
      </c>
    </row>
    <row r="72" spans="2:13" x14ac:dyDescent="0.3">
      <c r="B72" s="14" t="s">
        <v>48</v>
      </c>
      <c r="C72" s="15" t="s">
        <v>47</v>
      </c>
      <c r="D72" s="15">
        <v>7</v>
      </c>
      <c r="E72" s="15" t="s">
        <v>8</v>
      </c>
      <c r="F72" s="15" t="s">
        <v>16</v>
      </c>
      <c r="G72" s="15">
        <v>100</v>
      </c>
      <c r="H72" s="33">
        <v>10</v>
      </c>
      <c r="I72" s="33">
        <v>70</v>
      </c>
      <c r="J72" s="33">
        <v>15000</v>
      </c>
      <c r="K72" s="55">
        <v>20000</v>
      </c>
      <c r="L72" s="22">
        <f t="shared" si="2"/>
        <v>-0.25</v>
      </c>
      <c r="M72" s="36">
        <f>표3[[#This Row],[This Week]]-'TOAD(STR)'!H26-'RUTA(AO)'!F16</f>
        <v>7400</v>
      </c>
    </row>
    <row r="73" spans="2:13" x14ac:dyDescent="0.3">
      <c r="B73" s="14" t="s">
        <v>48</v>
      </c>
      <c r="C73" s="15" t="s">
        <v>47</v>
      </c>
      <c r="D73" s="15">
        <v>7</v>
      </c>
      <c r="E73" s="15" t="s">
        <v>8</v>
      </c>
      <c r="F73" s="15" t="s">
        <v>6</v>
      </c>
      <c r="G73" s="15">
        <v>100</v>
      </c>
      <c r="H73" s="33">
        <v>10</v>
      </c>
      <c r="I73" s="33">
        <v>30</v>
      </c>
      <c r="J73" s="55">
        <v>26700</v>
      </c>
      <c r="K73" s="52">
        <v>23000</v>
      </c>
      <c r="L73" s="22">
        <f t="shared" si="2"/>
        <v>0.16086956521739126</v>
      </c>
      <c r="M73" s="36">
        <f>표3[[#This Row],[This Week]]-'TOAD(STR)'!H27-'RUTA(AO)'!F16</f>
        <v>16700</v>
      </c>
    </row>
    <row r="74" spans="2:13" x14ac:dyDescent="0.3">
      <c r="B74" s="14" t="s">
        <v>48</v>
      </c>
      <c r="C74" s="15" t="s">
        <v>47</v>
      </c>
      <c r="D74" s="15">
        <v>7</v>
      </c>
      <c r="E74" s="15" t="s">
        <v>7</v>
      </c>
      <c r="F74" s="15" t="s">
        <v>16</v>
      </c>
      <c r="G74" s="15">
        <v>100</v>
      </c>
      <c r="H74" s="33">
        <v>10</v>
      </c>
      <c r="I74" s="33">
        <v>30</v>
      </c>
      <c r="J74" s="52">
        <v>33300</v>
      </c>
      <c r="K74" s="55">
        <v>26600</v>
      </c>
      <c r="L74" s="22">
        <f t="shared" si="2"/>
        <v>0.25187969924812026</v>
      </c>
      <c r="M74" s="36">
        <f>표3[[#This Row],[This Week]]-'TOAD(STR)'!H28-'RUTA(AO)'!F16</f>
        <v>14600</v>
      </c>
    </row>
    <row r="75" spans="2:13" x14ac:dyDescent="0.3">
      <c r="B75" s="14" t="s">
        <v>48</v>
      </c>
      <c r="C75" s="15" t="s">
        <v>47</v>
      </c>
      <c r="D75" s="15">
        <v>7</v>
      </c>
      <c r="E75" s="15" t="s">
        <v>7</v>
      </c>
      <c r="F75" s="15" t="s">
        <v>6</v>
      </c>
      <c r="G75" s="15">
        <v>100</v>
      </c>
      <c r="H75" s="33">
        <v>10</v>
      </c>
      <c r="I75" s="33">
        <v>30</v>
      </c>
      <c r="J75" s="52">
        <v>44500</v>
      </c>
      <c r="K75" s="56">
        <v>35000</v>
      </c>
      <c r="L75" s="22">
        <f t="shared" si="2"/>
        <v>0.27142857142857135</v>
      </c>
      <c r="M75" s="36">
        <f>표3[[#This Row],[This Week]]-'TOAD(STR)'!H29-'RUTA(AO)'!F16</f>
        <v>24800</v>
      </c>
    </row>
    <row r="76" spans="2:13" x14ac:dyDescent="0.3">
      <c r="B76" s="14" t="s">
        <v>48</v>
      </c>
      <c r="C76" s="15" t="s">
        <v>47</v>
      </c>
      <c r="D76" s="15">
        <v>7</v>
      </c>
      <c r="E76" s="15" t="s">
        <v>8</v>
      </c>
      <c r="F76" s="15" t="s">
        <v>16</v>
      </c>
      <c r="G76" s="15">
        <v>110</v>
      </c>
      <c r="H76" s="33" t="s">
        <v>171</v>
      </c>
      <c r="I76" s="33" t="s">
        <v>163</v>
      </c>
      <c r="J76" s="33" t="s">
        <v>162</v>
      </c>
      <c r="K76" s="56">
        <v>22000</v>
      </c>
      <c r="L76" s="22" t="e">
        <f t="shared" si="2"/>
        <v>#VALUE!</v>
      </c>
      <c r="M76" s="36" t="e">
        <f>표3[[#This Row],[This Week]]-'TOAD(STR)'!H26-'RUTA(AO)'!F17</f>
        <v>#VALUE!</v>
      </c>
    </row>
    <row r="77" spans="2:13" x14ac:dyDescent="0.3">
      <c r="B77" s="14" t="s">
        <v>48</v>
      </c>
      <c r="C77" s="15" t="s">
        <v>47</v>
      </c>
      <c r="D77" s="15">
        <v>7</v>
      </c>
      <c r="E77" s="15" t="s">
        <v>8</v>
      </c>
      <c r="F77" s="15" t="s">
        <v>6</v>
      </c>
      <c r="G77" s="15">
        <v>110</v>
      </c>
      <c r="H77" s="33" t="s">
        <v>162</v>
      </c>
      <c r="I77" s="33" t="s">
        <v>162</v>
      </c>
      <c r="J77" s="33" t="s">
        <v>162</v>
      </c>
      <c r="K77" s="33" t="s">
        <v>136</v>
      </c>
      <c r="L77" s="22" t="e">
        <f t="shared" si="2"/>
        <v>#VALUE!</v>
      </c>
      <c r="M77" s="36" t="e">
        <f>표3[[#This Row],[This Week]]-'TOAD(STR)'!H27-'RUTA(AO)'!F17</f>
        <v>#VALUE!</v>
      </c>
    </row>
    <row r="78" spans="2:13" x14ac:dyDescent="0.3">
      <c r="B78" s="14" t="s">
        <v>48</v>
      </c>
      <c r="C78" s="15" t="s">
        <v>47</v>
      </c>
      <c r="D78" s="15">
        <v>7</v>
      </c>
      <c r="E78" s="15" t="s">
        <v>7</v>
      </c>
      <c r="F78" s="15" t="s">
        <v>16</v>
      </c>
      <c r="G78" s="15">
        <v>110</v>
      </c>
      <c r="H78" s="33">
        <v>10</v>
      </c>
      <c r="I78" s="33">
        <v>30</v>
      </c>
      <c r="J78" s="55">
        <v>45000</v>
      </c>
      <c r="K78" s="55">
        <v>32000</v>
      </c>
      <c r="L78" s="22">
        <f t="shared" si="2"/>
        <v>0.40625</v>
      </c>
      <c r="M78" s="43">
        <f>표3[[#This Row],[This Week]]-'TOAD(STR)'!H28-'RUTA(AO)'!F17</f>
        <v>20500</v>
      </c>
    </row>
    <row r="79" spans="2:13" ht="17.25" thickBot="1" x14ac:dyDescent="0.35">
      <c r="B79" s="37" t="s">
        <v>48</v>
      </c>
      <c r="C79" s="38" t="s">
        <v>47</v>
      </c>
      <c r="D79" s="38">
        <v>7</v>
      </c>
      <c r="E79" s="38" t="s">
        <v>7</v>
      </c>
      <c r="F79" s="38" t="s">
        <v>6</v>
      </c>
      <c r="G79" s="38">
        <v>110</v>
      </c>
      <c r="H79" s="76">
        <v>10</v>
      </c>
      <c r="I79" s="76">
        <v>30</v>
      </c>
      <c r="J79" s="64">
        <v>50000</v>
      </c>
      <c r="K79" s="64">
        <v>57700</v>
      </c>
      <c r="L79" s="40">
        <f t="shared" si="2"/>
        <v>-0.13344887348353551</v>
      </c>
      <c r="M79" s="41">
        <f>표3[[#This Row],[This Week]]-'TOAD(STR)'!H29-'RUTA(AO)'!F17</f>
        <v>24500</v>
      </c>
    </row>
    <row r="80" spans="2:13" ht="17.25" thickTop="1" x14ac:dyDescent="0.3">
      <c r="B80" s="28" t="s">
        <v>48</v>
      </c>
      <c r="C80" s="39" t="s">
        <v>54</v>
      </c>
      <c r="D80" s="19">
        <v>1</v>
      </c>
      <c r="E80" s="39" t="s">
        <v>15</v>
      </c>
      <c r="F80" s="39" t="s">
        <v>4</v>
      </c>
      <c r="G80" s="39">
        <v>90</v>
      </c>
      <c r="H80" s="39">
        <v>10</v>
      </c>
      <c r="I80" s="39">
        <v>70</v>
      </c>
      <c r="J80" s="90">
        <v>17000</v>
      </c>
      <c r="K80" s="39" t="s">
        <v>131</v>
      </c>
      <c r="L80" s="29" t="e">
        <f t="shared" si="2"/>
        <v>#VALUE!</v>
      </c>
      <c r="M80" s="43">
        <f>표3[[#This Row],[This Week]]-'TOAD(STR)'!H30-'RUTA(AO)'!F15</f>
        <v>10300</v>
      </c>
    </row>
    <row r="81" spans="2:13" x14ac:dyDescent="0.3">
      <c r="B81" s="14" t="s">
        <v>48</v>
      </c>
      <c r="C81" s="33" t="s">
        <v>54</v>
      </c>
      <c r="D81" s="19">
        <v>1</v>
      </c>
      <c r="E81" s="33" t="s">
        <v>55</v>
      </c>
      <c r="F81" s="33" t="s">
        <v>17</v>
      </c>
      <c r="G81" s="33">
        <v>90</v>
      </c>
      <c r="H81" s="33" t="s">
        <v>162</v>
      </c>
      <c r="I81" s="33" t="s">
        <v>163</v>
      </c>
      <c r="J81" s="33" t="s">
        <v>172</v>
      </c>
      <c r="K81" s="33" t="s">
        <v>131</v>
      </c>
      <c r="L81" s="22" t="e">
        <f t="shared" si="2"/>
        <v>#VALUE!</v>
      </c>
      <c r="M81" s="43" t="e">
        <f>표3[[#This Row],[This Week]]-'TOAD(STR)'!H31-'RUTA(AO)'!F15</f>
        <v>#VALUE!</v>
      </c>
    </row>
    <row r="82" spans="2:13" x14ac:dyDescent="0.3">
      <c r="B82" s="14" t="s">
        <v>48</v>
      </c>
      <c r="C82" s="33" t="s">
        <v>54</v>
      </c>
      <c r="D82" s="19">
        <v>1</v>
      </c>
      <c r="E82" s="33" t="s">
        <v>15</v>
      </c>
      <c r="F82" s="33" t="s">
        <v>53</v>
      </c>
      <c r="G82" s="33">
        <v>90</v>
      </c>
      <c r="H82" s="33" t="s">
        <v>172</v>
      </c>
      <c r="I82" s="33" t="s">
        <v>162</v>
      </c>
      <c r="J82" s="33" t="s">
        <v>163</v>
      </c>
      <c r="K82" s="33" t="s">
        <v>131</v>
      </c>
      <c r="L82" s="22" t="e">
        <f t="shared" si="2"/>
        <v>#VALUE!</v>
      </c>
      <c r="M82" s="36" t="e">
        <f>표3[[#This Row],[This Week]]-'TOAD(RE)'!F24-'RUTA(AO)'!F15</f>
        <v>#VALUE!</v>
      </c>
    </row>
    <row r="83" spans="2:13" x14ac:dyDescent="0.3">
      <c r="B83" s="14" t="s">
        <v>48</v>
      </c>
      <c r="C83" s="33" t="s">
        <v>54</v>
      </c>
      <c r="D83" s="19">
        <v>1</v>
      </c>
      <c r="E83" s="33" t="s">
        <v>56</v>
      </c>
      <c r="F83" s="33" t="s">
        <v>4</v>
      </c>
      <c r="G83" s="33">
        <v>90</v>
      </c>
      <c r="H83" s="33" t="s">
        <v>162</v>
      </c>
      <c r="I83" s="33" t="s">
        <v>163</v>
      </c>
      <c r="J83" s="33" t="s">
        <v>162</v>
      </c>
      <c r="K83" s="33" t="s">
        <v>131</v>
      </c>
      <c r="L83" s="22" t="e">
        <f t="shared" si="2"/>
        <v>#VALUE!</v>
      </c>
      <c r="M83" s="36" t="e">
        <f>표3[[#This Row],[This Week]]-'TOAD(STR)'!H32-'RUTA(AO)'!F15</f>
        <v>#VALUE!</v>
      </c>
    </row>
    <row r="84" spans="2:13" x14ac:dyDescent="0.3">
      <c r="B84" s="14" t="s">
        <v>48</v>
      </c>
      <c r="C84" s="33" t="s">
        <v>54</v>
      </c>
      <c r="D84" s="19">
        <v>1</v>
      </c>
      <c r="E84" s="33" t="s">
        <v>12</v>
      </c>
      <c r="F84" s="33" t="s">
        <v>64</v>
      </c>
      <c r="G84" s="33">
        <v>90</v>
      </c>
      <c r="H84" s="33" t="s">
        <v>162</v>
      </c>
      <c r="I84" s="33" t="s">
        <v>163</v>
      </c>
      <c r="J84" s="33" t="s">
        <v>162</v>
      </c>
      <c r="K84" s="33" t="s">
        <v>131</v>
      </c>
      <c r="L84" s="22" t="e">
        <f t="shared" ref="L84:L91" si="3">J84/K84-100%</f>
        <v>#VALUE!</v>
      </c>
      <c r="M84" s="36" t="e">
        <f>표3[[#This Row],[This Week]]-'TOAD(STR)'!H33-'RUTA(AO)'!F15</f>
        <v>#VALUE!</v>
      </c>
    </row>
    <row r="85" spans="2:13" x14ac:dyDescent="0.3">
      <c r="B85" s="14" t="s">
        <v>48</v>
      </c>
      <c r="C85" s="33" t="s">
        <v>54</v>
      </c>
      <c r="D85" s="19">
        <v>1</v>
      </c>
      <c r="E85" s="33" t="s">
        <v>15</v>
      </c>
      <c r="F85" s="33" t="s">
        <v>4</v>
      </c>
      <c r="G85" s="33">
        <v>100</v>
      </c>
      <c r="H85" s="33" t="s">
        <v>162</v>
      </c>
      <c r="I85" s="33" t="s">
        <v>162</v>
      </c>
      <c r="J85" s="33" t="s">
        <v>163</v>
      </c>
      <c r="K85" s="33" t="s">
        <v>131</v>
      </c>
      <c r="L85" s="22" t="e">
        <f t="shared" si="3"/>
        <v>#VALUE!</v>
      </c>
      <c r="M85" s="36" t="e">
        <f>표3[[#This Row],[This Week]]-'TOAD(STR)'!H30-'RUTA(AO)'!F16</f>
        <v>#VALUE!</v>
      </c>
    </row>
    <row r="86" spans="2:13" x14ac:dyDescent="0.3">
      <c r="B86" s="14" t="s">
        <v>48</v>
      </c>
      <c r="C86" s="33" t="s">
        <v>54</v>
      </c>
      <c r="D86" s="19">
        <v>1</v>
      </c>
      <c r="E86" s="33" t="s">
        <v>55</v>
      </c>
      <c r="F86" s="33" t="s">
        <v>65</v>
      </c>
      <c r="G86" s="33">
        <v>100</v>
      </c>
      <c r="H86" s="33" t="s">
        <v>162</v>
      </c>
      <c r="I86" s="33" t="s">
        <v>162</v>
      </c>
      <c r="J86" s="33" t="s">
        <v>162</v>
      </c>
      <c r="K86" s="33" t="s">
        <v>133</v>
      </c>
      <c r="L86" s="22" t="e">
        <f t="shared" si="3"/>
        <v>#VALUE!</v>
      </c>
      <c r="M86" s="36" t="e">
        <f>표3[[#This Row],[This Week]]-'TOAD(STR)'!H31-'RUTA(AO)'!F16</f>
        <v>#VALUE!</v>
      </c>
    </row>
    <row r="87" spans="2:13" x14ac:dyDescent="0.3">
      <c r="B87" s="14" t="s">
        <v>48</v>
      </c>
      <c r="C87" s="33" t="s">
        <v>54</v>
      </c>
      <c r="D87" s="19">
        <v>1</v>
      </c>
      <c r="E87" s="33" t="s">
        <v>15</v>
      </c>
      <c r="F87" s="33" t="s">
        <v>53</v>
      </c>
      <c r="G87" s="33">
        <v>100</v>
      </c>
      <c r="H87" s="33" t="s">
        <v>163</v>
      </c>
      <c r="I87" s="33" t="s">
        <v>162</v>
      </c>
      <c r="J87" s="33" t="s">
        <v>163</v>
      </c>
      <c r="K87" s="33" t="s">
        <v>131</v>
      </c>
      <c r="L87" s="22" t="e">
        <f t="shared" si="3"/>
        <v>#VALUE!</v>
      </c>
      <c r="M87" s="36" t="e">
        <f>표3[[#This Row],[This Week]]-'TOAD(RE)'!F24-'RUTA(AO)'!F16</f>
        <v>#VALUE!</v>
      </c>
    </row>
    <row r="88" spans="2:13" x14ac:dyDescent="0.3">
      <c r="B88" s="14" t="s">
        <v>48</v>
      </c>
      <c r="C88" s="33" t="s">
        <v>54</v>
      </c>
      <c r="D88" s="19">
        <v>1</v>
      </c>
      <c r="E88" s="33" t="s">
        <v>56</v>
      </c>
      <c r="F88" s="33" t="s">
        <v>4</v>
      </c>
      <c r="G88" s="33">
        <v>100</v>
      </c>
      <c r="H88" s="33" t="s">
        <v>163</v>
      </c>
      <c r="I88" s="33" t="s">
        <v>162</v>
      </c>
      <c r="J88" s="33" t="s">
        <v>162</v>
      </c>
      <c r="K88" s="33" t="s">
        <v>131</v>
      </c>
      <c r="L88" s="22" t="e">
        <f t="shared" si="3"/>
        <v>#VALUE!</v>
      </c>
      <c r="M88" s="36" t="e">
        <f>표3[[#This Row],[This Week]]-'TOAD(STR)'!H32-'RUTA(AO)'!F16</f>
        <v>#VALUE!</v>
      </c>
    </row>
    <row r="89" spans="2:13" x14ac:dyDescent="0.3">
      <c r="B89" s="14" t="s">
        <v>48</v>
      </c>
      <c r="C89" s="33" t="s">
        <v>54</v>
      </c>
      <c r="D89" s="19">
        <v>1</v>
      </c>
      <c r="E89" s="33" t="s">
        <v>12</v>
      </c>
      <c r="F89" s="33" t="s">
        <v>17</v>
      </c>
      <c r="G89" s="33">
        <v>100</v>
      </c>
      <c r="H89" s="33" t="s">
        <v>162</v>
      </c>
      <c r="I89" s="33" t="s">
        <v>173</v>
      </c>
      <c r="J89" s="33" t="s">
        <v>162</v>
      </c>
      <c r="K89" s="33" t="s">
        <v>131</v>
      </c>
      <c r="L89" s="22" t="e">
        <f t="shared" si="3"/>
        <v>#VALUE!</v>
      </c>
      <c r="M89" s="36" t="e">
        <f>표3[[#This Row],[This Week]]-'TOAD(STR)'!H33-'RUTA(AO)'!F16</f>
        <v>#VALUE!</v>
      </c>
    </row>
    <row r="90" spans="2:13" x14ac:dyDescent="0.3">
      <c r="B90" s="14" t="s">
        <v>48</v>
      </c>
      <c r="C90" s="33" t="s">
        <v>54</v>
      </c>
      <c r="D90" s="19">
        <v>1</v>
      </c>
      <c r="E90" s="33" t="s">
        <v>15</v>
      </c>
      <c r="F90" s="33" t="s">
        <v>4</v>
      </c>
      <c r="G90" s="33">
        <v>110</v>
      </c>
      <c r="H90" s="33" t="s">
        <v>162</v>
      </c>
      <c r="I90" s="33" t="s">
        <v>162</v>
      </c>
      <c r="J90" s="33" t="s">
        <v>172</v>
      </c>
      <c r="K90" s="33" t="s">
        <v>131</v>
      </c>
      <c r="L90" s="22" t="e">
        <f t="shared" si="3"/>
        <v>#VALUE!</v>
      </c>
      <c r="M90" s="36" t="e">
        <f>표3[[#This Row],[This Week]]-'TOAD(STR)'!H30-'RUTA(AO)'!F17</f>
        <v>#VALUE!</v>
      </c>
    </row>
    <row r="91" spans="2:13" x14ac:dyDescent="0.3">
      <c r="B91" s="14" t="s">
        <v>48</v>
      </c>
      <c r="C91" s="33" t="s">
        <v>54</v>
      </c>
      <c r="D91" s="19">
        <v>1</v>
      </c>
      <c r="E91" s="33" t="s">
        <v>55</v>
      </c>
      <c r="F91" s="33" t="s">
        <v>17</v>
      </c>
      <c r="G91" s="33">
        <v>110</v>
      </c>
      <c r="H91" s="33" t="s">
        <v>162</v>
      </c>
      <c r="I91" s="33" t="s">
        <v>163</v>
      </c>
      <c r="J91" s="33" t="s">
        <v>162</v>
      </c>
      <c r="K91" s="33" t="s">
        <v>133</v>
      </c>
      <c r="L91" s="22" t="e">
        <f t="shared" si="3"/>
        <v>#VALUE!</v>
      </c>
      <c r="M91" s="36" t="e">
        <f>표3[[#This Row],[This Week]]-'TOAD(STR)'!H31-'RUTA(AO)'!F17</f>
        <v>#VALUE!</v>
      </c>
    </row>
    <row r="92" spans="2:13" x14ac:dyDescent="0.3">
      <c r="B92" s="14" t="s">
        <v>48</v>
      </c>
      <c r="C92" s="33" t="s">
        <v>54</v>
      </c>
      <c r="D92" s="19">
        <v>1</v>
      </c>
      <c r="E92" s="33" t="s">
        <v>15</v>
      </c>
      <c r="F92" s="33" t="s">
        <v>53</v>
      </c>
      <c r="G92" s="33">
        <v>110</v>
      </c>
      <c r="H92" s="33" t="s">
        <v>162</v>
      </c>
      <c r="I92" s="33" t="s">
        <v>162</v>
      </c>
      <c r="J92" s="33" t="s">
        <v>163</v>
      </c>
      <c r="K92" s="33" t="s">
        <v>133</v>
      </c>
      <c r="L92" s="22" t="e">
        <f t="shared" ref="L92:L94" si="4">J92/K92-100%</f>
        <v>#VALUE!</v>
      </c>
      <c r="M92" s="36" t="e">
        <f>표3[[#This Row],[This Week]]-'TOAD(RE)'!F24-'RUTA(AO)'!F17</f>
        <v>#VALUE!</v>
      </c>
    </row>
    <row r="93" spans="2:13" x14ac:dyDescent="0.3">
      <c r="B93" s="14" t="s">
        <v>48</v>
      </c>
      <c r="C93" s="33" t="s">
        <v>54</v>
      </c>
      <c r="D93" s="19">
        <v>1</v>
      </c>
      <c r="E93" s="33" t="s">
        <v>56</v>
      </c>
      <c r="F93" s="33" t="s">
        <v>4</v>
      </c>
      <c r="G93" s="33">
        <v>110</v>
      </c>
      <c r="H93" s="33" t="s">
        <v>173</v>
      </c>
      <c r="I93" s="33" t="s">
        <v>162</v>
      </c>
      <c r="J93" s="33" t="s">
        <v>163</v>
      </c>
      <c r="K93" s="33" t="s">
        <v>131</v>
      </c>
      <c r="L93" s="22" t="e">
        <f t="shared" si="4"/>
        <v>#VALUE!</v>
      </c>
      <c r="M93" s="36" t="e">
        <f>표3[[#This Row],[This Week]]-'TOAD(STR)'!H32-'RUTA(AO)'!F17</f>
        <v>#VALUE!</v>
      </c>
    </row>
    <row r="94" spans="2:13" ht="17.25" thickBot="1" x14ac:dyDescent="0.35">
      <c r="B94" s="16" t="s">
        <v>48</v>
      </c>
      <c r="C94" s="34" t="s">
        <v>54</v>
      </c>
      <c r="D94" s="17">
        <v>1</v>
      </c>
      <c r="E94" s="34" t="s">
        <v>12</v>
      </c>
      <c r="F94" s="34" t="s">
        <v>17</v>
      </c>
      <c r="G94" s="34">
        <v>110</v>
      </c>
      <c r="H94" s="34" t="s">
        <v>162</v>
      </c>
      <c r="I94" s="34" t="s">
        <v>172</v>
      </c>
      <c r="J94" s="34" t="s">
        <v>172</v>
      </c>
      <c r="K94" s="34" t="s">
        <v>131</v>
      </c>
      <c r="L94" s="54" t="e">
        <f t="shared" si="4"/>
        <v>#VALUE!</v>
      </c>
      <c r="M94" s="44" t="e">
        <f>표3[[#This Row],[This Week]]-'TOAD(STR)'!H33-'RUTA(AO)'!F17</f>
        <v>#VALUE!</v>
      </c>
    </row>
    <row r="95" spans="2:13" ht="17.25" thickTop="1" x14ac:dyDescent="0.3">
      <c r="J95" s="88"/>
    </row>
    <row r="97" spans="5:5" x14ac:dyDescent="0.3">
      <c r="E97" s="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01"/>
  <sheetViews>
    <sheetView topLeftCell="A4" zoomScale="85" zoomScaleNormal="85" workbookViewId="0">
      <selection activeCell="O29" sqref="O29"/>
    </sheetView>
  </sheetViews>
  <sheetFormatPr defaultRowHeight="16.5" x14ac:dyDescent="0.3"/>
  <cols>
    <col min="2" max="2" width="17.625" customWidth="1"/>
    <col min="3" max="3" width="14.25" customWidth="1"/>
    <col min="4" max="4" width="13.125" style="5" customWidth="1"/>
    <col min="5" max="6" width="14.25" customWidth="1"/>
    <col min="7" max="8" width="10.25" customWidth="1"/>
    <col min="9" max="9" width="14.25" style="27" customWidth="1"/>
    <col min="10" max="10" width="16.625" style="27" customWidth="1"/>
    <col min="11" max="11" width="14.125" style="27" customWidth="1"/>
    <col min="12" max="12" width="13.625" style="53" customWidth="1"/>
    <col min="13" max="13" width="16.625" style="2" customWidth="1"/>
  </cols>
  <sheetData>
    <row r="4" spans="2:13" x14ac:dyDescent="0.3">
      <c r="B4" s="5"/>
    </row>
    <row r="5" spans="2:13" x14ac:dyDescent="0.3">
      <c r="B5" s="6"/>
    </row>
    <row r="7" spans="2:13" ht="17.25" thickBot="1" x14ac:dyDescent="0.35"/>
    <row r="8" spans="2:13" ht="18" thickTop="1" thickBot="1" x14ac:dyDescent="0.35">
      <c r="B8" s="8" t="s">
        <v>33</v>
      </c>
    </row>
    <row r="9" spans="2:13" ht="18" thickTop="1" thickBot="1" x14ac:dyDescent="0.35">
      <c r="B9" s="7">
        <f ca="1">NOW()</f>
        <v>44311.760716319448</v>
      </c>
    </row>
    <row r="10" spans="2:13" ht="17.25" thickTop="1" x14ac:dyDescent="0.3"/>
    <row r="12" spans="2:13" x14ac:dyDescent="0.3">
      <c r="B12" s="6"/>
    </row>
    <row r="13" spans="2:13" ht="17.25" thickBot="1" x14ac:dyDescent="0.35">
      <c r="B13" s="31" t="s">
        <v>23</v>
      </c>
      <c r="C13" s="25" t="s">
        <v>11</v>
      </c>
      <c r="D13" s="25" t="s">
        <v>29</v>
      </c>
      <c r="E13" s="25" t="s">
        <v>24</v>
      </c>
      <c r="F13" s="25" t="s">
        <v>25</v>
      </c>
      <c r="G13" s="25" t="s">
        <v>44</v>
      </c>
      <c r="H13" s="25" t="s">
        <v>137</v>
      </c>
      <c r="I13" s="25" t="s">
        <v>52</v>
      </c>
      <c r="J13" s="25" t="s">
        <v>26</v>
      </c>
      <c r="K13" s="25" t="s">
        <v>27</v>
      </c>
      <c r="L13" s="32" t="s">
        <v>28</v>
      </c>
      <c r="M13" s="42" t="s">
        <v>9</v>
      </c>
    </row>
    <row r="14" spans="2:13" ht="17.25" thickTop="1" x14ac:dyDescent="0.3">
      <c r="B14" s="12" t="s">
        <v>0</v>
      </c>
      <c r="C14" s="13" t="s">
        <v>58</v>
      </c>
      <c r="D14" s="13">
        <v>1</v>
      </c>
      <c r="E14" s="13" t="s">
        <v>15</v>
      </c>
      <c r="F14" s="13" t="s">
        <v>4</v>
      </c>
      <c r="G14" s="13">
        <v>90</v>
      </c>
      <c r="H14" s="74" t="s">
        <v>174</v>
      </c>
      <c r="I14" s="74" t="s">
        <v>174</v>
      </c>
      <c r="J14" s="74" t="s">
        <v>174</v>
      </c>
      <c r="K14" s="83">
        <v>18500</v>
      </c>
      <c r="L14" s="21" t="e">
        <f t="shared" ref="L14:L45" si="0">J14/K14-100%</f>
        <v>#VALUE!</v>
      </c>
      <c r="M14" s="35" t="e">
        <f>표3_6[[#This Row],[This Week]]-'TOAD(INT)'!H16-'RUTA(AO)'!F18</f>
        <v>#VALUE!</v>
      </c>
    </row>
    <row r="15" spans="2:13" x14ac:dyDescent="0.3">
      <c r="B15" s="14" t="s">
        <v>0</v>
      </c>
      <c r="C15" s="15" t="s">
        <v>58</v>
      </c>
      <c r="D15" s="15">
        <v>1</v>
      </c>
      <c r="E15" s="15" t="s">
        <v>15</v>
      </c>
      <c r="F15" s="15" t="s">
        <v>153</v>
      </c>
      <c r="G15" s="15">
        <v>90</v>
      </c>
      <c r="H15" s="33" t="s">
        <v>174</v>
      </c>
      <c r="I15" s="33" t="s">
        <v>174</v>
      </c>
      <c r="J15" s="33" t="s">
        <v>174</v>
      </c>
      <c r="K15" s="33">
        <v>12500</v>
      </c>
      <c r="L15" s="22" t="e">
        <f t="shared" si="0"/>
        <v>#VALUE!</v>
      </c>
      <c r="M15" s="36" t="e">
        <f>표3_6[[#This Row],[This Week]]-'TOAD(INT)'!H17-'RUTA(AO)'!F18</f>
        <v>#VALUE!</v>
      </c>
    </row>
    <row r="16" spans="2:13" ht="17.25" customHeight="1" x14ac:dyDescent="0.3">
      <c r="B16" s="14" t="s">
        <v>0</v>
      </c>
      <c r="C16" s="15" t="s">
        <v>58</v>
      </c>
      <c r="D16" s="15">
        <v>1</v>
      </c>
      <c r="E16" s="15" t="s">
        <v>12</v>
      </c>
      <c r="F16" s="15" t="s">
        <v>4</v>
      </c>
      <c r="G16" s="15">
        <v>90</v>
      </c>
      <c r="H16" s="33" t="s">
        <v>174</v>
      </c>
      <c r="I16" s="33" t="s">
        <v>174</v>
      </c>
      <c r="J16" s="33" t="s">
        <v>174</v>
      </c>
      <c r="K16" s="33" t="s">
        <v>138</v>
      </c>
      <c r="L16" s="22" t="e">
        <f t="shared" si="0"/>
        <v>#VALUE!</v>
      </c>
      <c r="M16" s="36" t="e">
        <f>표3_6[[#This Row],[This Week]]-'TOAD(INT)'!H18-'RUTA(AO)'!F18</f>
        <v>#VALUE!</v>
      </c>
    </row>
    <row r="17" spans="2:13" x14ac:dyDescent="0.3">
      <c r="B17" s="14" t="s">
        <v>0</v>
      </c>
      <c r="C17" s="15" t="s">
        <v>58</v>
      </c>
      <c r="D17" s="15">
        <v>1</v>
      </c>
      <c r="E17" s="15" t="s">
        <v>46</v>
      </c>
      <c r="F17" s="15" t="s">
        <v>153</v>
      </c>
      <c r="G17" s="15">
        <v>90</v>
      </c>
      <c r="H17" s="33" t="s">
        <v>174</v>
      </c>
      <c r="I17" s="33" t="s">
        <v>174</v>
      </c>
      <c r="J17" s="33" t="s">
        <v>174</v>
      </c>
      <c r="K17" s="33" t="s">
        <v>139</v>
      </c>
      <c r="L17" s="22" t="e">
        <f t="shared" si="0"/>
        <v>#VALUE!</v>
      </c>
      <c r="M17" s="36" t="e">
        <f>표3_6[[#This Row],[This Week]]-'TOAD(INT)'!H19-'RUTA(AO)'!F18</f>
        <v>#VALUE!</v>
      </c>
    </row>
    <row r="18" spans="2:13" x14ac:dyDescent="0.3">
      <c r="B18" s="14" t="s">
        <v>0</v>
      </c>
      <c r="C18" s="15" t="s">
        <v>58</v>
      </c>
      <c r="D18" s="15">
        <v>1</v>
      </c>
      <c r="E18" s="15" t="s">
        <v>8</v>
      </c>
      <c r="F18" s="15" t="s">
        <v>16</v>
      </c>
      <c r="G18" s="15">
        <v>100</v>
      </c>
      <c r="H18" s="33" t="s">
        <v>174</v>
      </c>
      <c r="I18" s="33" t="s">
        <v>174</v>
      </c>
      <c r="J18" s="33" t="s">
        <v>174</v>
      </c>
      <c r="K18" s="33" t="s">
        <v>138</v>
      </c>
      <c r="L18" s="22" t="e">
        <f t="shared" si="0"/>
        <v>#VALUE!</v>
      </c>
      <c r="M18" s="36" t="e">
        <f>표3_6[[#This Row],[This Week]]-'TOAD(INT)'!H16-'RUTA(AO)'!F19</f>
        <v>#VALUE!</v>
      </c>
    </row>
    <row r="19" spans="2:13" x14ac:dyDescent="0.3">
      <c r="B19" s="14" t="s">
        <v>0</v>
      </c>
      <c r="C19" s="15" t="s">
        <v>58</v>
      </c>
      <c r="D19" s="15">
        <v>1</v>
      </c>
      <c r="E19" s="15" t="s">
        <v>8</v>
      </c>
      <c r="F19" s="15" t="s">
        <v>153</v>
      </c>
      <c r="G19" s="15">
        <v>100</v>
      </c>
      <c r="H19" s="33" t="s">
        <v>174</v>
      </c>
      <c r="I19" s="33" t="s">
        <v>174</v>
      </c>
      <c r="J19" s="33" t="s">
        <v>174</v>
      </c>
      <c r="K19" s="33" t="s">
        <v>138</v>
      </c>
      <c r="L19" s="22" t="e">
        <f t="shared" si="0"/>
        <v>#VALUE!</v>
      </c>
      <c r="M19" s="36" t="e">
        <f>표3_6[[#This Row],[This Week]]-'TOAD(INT)'!H17-'RUTA(AO)'!F19</f>
        <v>#VALUE!</v>
      </c>
    </row>
    <row r="20" spans="2:13" x14ac:dyDescent="0.3">
      <c r="B20" s="14" t="s">
        <v>0</v>
      </c>
      <c r="C20" s="15" t="s">
        <v>58</v>
      </c>
      <c r="D20" s="15">
        <v>1</v>
      </c>
      <c r="E20" s="15" t="s">
        <v>7</v>
      </c>
      <c r="F20" s="15" t="s">
        <v>16</v>
      </c>
      <c r="G20" s="15">
        <v>100</v>
      </c>
      <c r="H20" s="33" t="s">
        <v>174</v>
      </c>
      <c r="I20" s="33" t="s">
        <v>174</v>
      </c>
      <c r="J20" s="33" t="s">
        <v>174</v>
      </c>
      <c r="K20" s="33" t="s">
        <v>138</v>
      </c>
      <c r="L20" s="22" t="e">
        <f t="shared" si="0"/>
        <v>#VALUE!</v>
      </c>
      <c r="M20" s="36" t="e">
        <f>표3_6[[#This Row],[This Week]]-'TOAD(INT)'!H18-'RUTA(AO)'!F19</f>
        <v>#VALUE!</v>
      </c>
    </row>
    <row r="21" spans="2:13" x14ac:dyDescent="0.3">
      <c r="B21" s="14" t="s">
        <v>0</v>
      </c>
      <c r="C21" s="15" t="s">
        <v>58</v>
      </c>
      <c r="D21" s="15">
        <v>1</v>
      </c>
      <c r="E21" s="15" t="s">
        <v>7</v>
      </c>
      <c r="F21" s="15" t="s">
        <v>153</v>
      </c>
      <c r="G21" s="15">
        <v>100</v>
      </c>
      <c r="H21" s="33" t="s">
        <v>174</v>
      </c>
      <c r="I21" s="33" t="s">
        <v>174</v>
      </c>
      <c r="J21" s="33" t="s">
        <v>174</v>
      </c>
      <c r="K21" s="33" t="s">
        <v>139</v>
      </c>
      <c r="L21" s="22" t="e">
        <f t="shared" si="0"/>
        <v>#VALUE!</v>
      </c>
      <c r="M21" s="36" t="e">
        <f>표3_6[[#This Row],[This Week]]-'TOAD(INT)'!H19-'RUTA(AO)'!F19</f>
        <v>#VALUE!</v>
      </c>
    </row>
    <row r="22" spans="2:13" x14ac:dyDescent="0.3">
      <c r="B22" s="14" t="s">
        <v>0</v>
      </c>
      <c r="C22" s="15" t="s">
        <v>58</v>
      </c>
      <c r="D22" s="15">
        <v>1</v>
      </c>
      <c r="E22" s="15" t="s">
        <v>8</v>
      </c>
      <c r="F22" s="15" t="s">
        <v>16</v>
      </c>
      <c r="G22" s="15">
        <v>110</v>
      </c>
      <c r="H22" s="33">
        <v>9</v>
      </c>
      <c r="I22" s="33">
        <v>70</v>
      </c>
      <c r="J22" s="75">
        <v>48900</v>
      </c>
      <c r="K22" s="33" t="s">
        <v>138</v>
      </c>
      <c r="L22" s="22" t="e">
        <f t="shared" si="0"/>
        <v>#VALUE!</v>
      </c>
      <c r="M22" s="36">
        <f>표3_6[[#This Row],[This Week]]-'TOAD(INT)'!H16-'RUTA(AO)'!F20</f>
        <v>40600</v>
      </c>
    </row>
    <row r="23" spans="2:13" x14ac:dyDescent="0.3">
      <c r="B23" s="14" t="s">
        <v>0</v>
      </c>
      <c r="C23" s="15" t="s">
        <v>58</v>
      </c>
      <c r="D23" s="15">
        <v>1</v>
      </c>
      <c r="E23" s="15" t="s">
        <v>8</v>
      </c>
      <c r="F23" s="15" t="s">
        <v>153</v>
      </c>
      <c r="G23" s="15">
        <v>110</v>
      </c>
      <c r="H23" s="33" t="s">
        <v>174</v>
      </c>
      <c r="I23" s="33" t="s">
        <v>174</v>
      </c>
      <c r="J23" s="33" t="s">
        <v>174</v>
      </c>
      <c r="K23" s="33">
        <v>19000</v>
      </c>
      <c r="L23" s="22" t="e">
        <f t="shared" si="0"/>
        <v>#VALUE!</v>
      </c>
      <c r="M23" s="36" t="e">
        <f>표3_6[[#This Row],[This Week]]-'TOAD(INT)'!H17-'RUTA(AO)'!F20</f>
        <v>#VALUE!</v>
      </c>
    </row>
    <row r="24" spans="2:13" x14ac:dyDescent="0.3">
      <c r="B24" s="14" t="s">
        <v>0</v>
      </c>
      <c r="C24" s="15" t="s">
        <v>58</v>
      </c>
      <c r="D24" s="15">
        <v>1</v>
      </c>
      <c r="E24" s="15" t="s">
        <v>7</v>
      </c>
      <c r="F24" s="15" t="s">
        <v>16</v>
      </c>
      <c r="G24" s="15">
        <v>110</v>
      </c>
      <c r="H24" s="33" t="s">
        <v>174</v>
      </c>
      <c r="I24" s="33" t="s">
        <v>174</v>
      </c>
      <c r="J24" s="33" t="s">
        <v>174</v>
      </c>
      <c r="K24" s="33" t="s">
        <v>138</v>
      </c>
      <c r="L24" s="22" t="e">
        <f t="shared" si="0"/>
        <v>#VALUE!</v>
      </c>
      <c r="M24" s="36" t="e">
        <f>표3_6[[#This Row],[This Week]]-'TOAD(INT)'!H18-'RUTA(AO)'!F20</f>
        <v>#VALUE!</v>
      </c>
    </row>
    <row r="25" spans="2:13" ht="17.25" thickBot="1" x14ac:dyDescent="0.35">
      <c r="B25" s="37" t="s">
        <v>0</v>
      </c>
      <c r="C25" s="38" t="s">
        <v>58</v>
      </c>
      <c r="D25" s="38">
        <v>1</v>
      </c>
      <c r="E25" s="38" t="s">
        <v>7</v>
      </c>
      <c r="F25" s="38" t="s">
        <v>153</v>
      </c>
      <c r="G25" s="38">
        <v>110</v>
      </c>
      <c r="H25" s="76" t="s">
        <v>174</v>
      </c>
      <c r="I25" s="76" t="s">
        <v>174</v>
      </c>
      <c r="J25" s="76" t="s">
        <v>174</v>
      </c>
      <c r="K25" s="76" t="s">
        <v>140</v>
      </c>
      <c r="L25" s="40" t="e">
        <f t="shared" si="0"/>
        <v>#VALUE!</v>
      </c>
      <c r="M25" s="41" t="e">
        <f>표3_6[[#This Row],[This Week]]-'TOAD(INT)'!H19-'RUTA(AO)'!F20</f>
        <v>#VALUE!</v>
      </c>
    </row>
    <row r="26" spans="2:13" ht="17.25" thickTop="1" x14ac:dyDescent="0.3">
      <c r="B26" s="28" t="s">
        <v>0</v>
      </c>
      <c r="C26" s="39" t="s">
        <v>59</v>
      </c>
      <c r="D26" s="19">
        <v>0</v>
      </c>
      <c r="E26" s="39" t="s">
        <v>15</v>
      </c>
      <c r="F26" s="39" t="s">
        <v>4</v>
      </c>
      <c r="G26" s="39">
        <v>90</v>
      </c>
      <c r="H26" s="39" t="s">
        <v>174</v>
      </c>
      <c r="I26" s="39" t="s">
        <v>174</v>
      </c>
      <c r="J26" s="39" t="s">
        <v>174</v>
      </c>
      <c r="K26" s="39" t="s">
        <v>138</v>
      </c>
      <c r="L26" s="29" t="e">
        <f t="shared" si="0"/>
        <v>#VALUE!</v>
      </c>
      <c r="M26" s="43" t="e">
        <f>표3_6[[#This Row],[This Week]]-'TOAD(INT)'!H20-'RUTA(AO)'!F18</f>
        <v>#VALUE!</v>
      </c>
    </row>
    <row r="27" spans="2:13" x14ac:dyDescent="0.3">
      <c r="B27" s="14" t="s">
        <v>0</v>
      </c>
      <c r="C27" s="33" t="s">
        <v>59</v>
      </c>
      <c r="D27" s="19">
        <v>0</v>
      </c>
      <c r="E27" s="33" t="s">
        <v>55</v>
      </c>
      <c r="F27" s="33" t="s">
        <v>153</v>
      </c>
      <c r="G27" s="33">
        <v>90</v>
      </c>
      <c r="H27" s="33" t="s">
        <v>174</v>
      </c>
      <c r="I27" s="33" t="s">
        <v>174</v>
      </c>
      <c r="J27" s="33" t="s">
        <v>174</v>
      </c>
      <c r="K27" s="33" t="s">
        <v>138</v>
      </c>
      <c r="L27" s="22" t="e">
        <f t="shared" si="0"/>
        <v>#VALUE!</v>
      </c>
      <c r="M27" s="36" t="e">
        <f>표3_6[[#This Row],[This Week]]-'TOAD(INT)'!H21-'RUTA(AO)'!F18</f>
        <v>#VALUE!</v>
      </c>
    </row>
    <row r="28" spans="2:13" x14ac:dyDescent="0.3">
      <c r="B28" s="14" t="s">
        <v>0</v>
      </c>
      <c r="C28" s="33" t="s">
        <v>59</v>
      </c>
      <c r="D28" s="19">
        <v>0</v>
      </c>
      <c r="E28" s="33" t="s">
        <v>15</v>
      </c>
      <c r="F28" s="33" t="s">
        <v>175</v>
      </c>
      <c r="G28" s="33">
        <v>90</v>
      </c>
      <c r="H28" s="33" t="s">
        <v>174</v>
      </c>
      <c r="I28" s="33" t="s">
        <v>174</v>
      </c>
      <c r="J28" s="33" t="s">
        <v>174</v>
      </c>
      <c r="K28" s="33" t="s">
        <v>138</v>
      </c>
      <c r="L28" s="22" t="e">
        <f t="shared" si="0"/>
        <v>#VALUE!</v>
      </c>
      <c r="M28" s="36" t="e">
        <f>표3_6[[#This Row],[This Week]]-'TOAD(RE)'!F17-'RUTA(AO)'!F18</f>
        <v>#VALUE!</v>
      </c>
    </row>
    <row r="29" spans="2:13" x14ac:dyDescent="0.3">
      <c r="B29" s="14" t="s">
        <v>0</v>
      </c>
      <c r="C29" s="33" t="s">
        <v>59</v>
      </c>
      <c r="D29" s="19">
        <v>0</v>
      </c>
      <c r="E29" s="33" t="s">
        <v>56</v>
      </c>
      <c r="F29" s="33" t="s">
        <v>4</v>
      </c>
      <c r="G29" s="33">
        <v>90</v>
      </c>
      <c r="H29" s="33" t="s">
        <v>174</v>
      </c>
      <c r="I29" s="33" t="s">
        <v>174</v>
      </c>
      <c r="J29" s="33" t="s">
        <v>174</v>
      </c>
      <c r="K29" s="33" t="s">
        <v>138</v>
      </c>
      <c r="L29" s="22" t="e">
        <f t="shared" si="0"/>
        <v>#VALUE!</v>
      </c>
      <c r="M29" s="36" t="e">
        <f>표3_6[[#This Row],[This Week]]-'TOAD(INT)'!H22-'RUTA(AO)'!F18</f>
        <v>#VALUE!</v>
      </c>
    </row>
    <row r="30" spans="2:13" x14ac:dyDescent="0.3">
      <c r="B30" s="14" t="s">
        <v>0</v>
      </c>
      <c r="C30" s="33" t="s">
        <v>59</v>
      </c>
      <c r="D30" s="19">
        <v>0</v>
      </c>
      <c r="E30" s="33" t="s">
        <v>12</v>
      </c>
      <c r="F30" s="33" t="s">
        <v>153</v>
      </c>
      <c r="G30" s="33">
        <v>90</v>
      </c>
      <c r="H30" s="33" t="s">
        <v>174</v>
      </c>
      <c r="I30" s="33" t="s">
        <v>174</v>
      </c>
      <c r="J30" s="33" t="s">
        <v>174</v>
      </c>
      <c r="K30" s="33" t="s">
        <v>138</v>
      </c>
      <c r="L30" s="22" t="e">
        <f t="shared" si="0"/>
        <v>#VALUE!</v>
      </c>
      <c r="M30" s="36" t="e">
        <f>표3_6[[#This Row],[This Week]]-'TOAD(INT)'!H23-'RUTA(AO)'!F18</f>
        <v>#VALUE!</v>
      </c>
    </row>
    <row r="31" spans="2:13" x14ac:dyDescent="0.3">
      <c r="B31" s="14" t="s">
        <v>0</v>
      </c>
      <c r="C31" s="33" t="s">
        <v>59</v>
      </c>
      <c r="D31" s="19">
        <v>0</v>
      </c>
      <c r="E31" s="33" t="s">
        <v>15</v>
      </c>
      <c r="F31" s="33" t="s">
        <v>4</v>
      </c>
      <c r="G31" s="33">
        <v>100</v>
      </c>
      <c r="H31" s="33" t="s">
        <v>174</v>
      </c>
      <c r="I31" s="33" t="s">
        <v>174</v>
      </c>
      <c r="J31" s="33" t="s">
        <v>174</v>
      </c>
      <c r="K31" s="33">
        <v>27800</v>
      </c>
      <c r="L31" s="22" t="e">
        <f t="shared" si="0"/>
        <v>#VALUE!</v>
      </c>
      <c r="M31" s="36" t="e">
        <f>표3_6[[#This Row],[This Week]]-'TOAD(INT)'!H20-'RUTA(AO)'!F19</f>
        <v>#VALUE!</v>
      </c>
    </row>
    <row r="32" spans="2:13" x14ac:dyDescent="0.3">
      <c r="B32" s="14" t="s">
        <v>0</v>
      </c>
      <c r="C32" s="33" t="s">
        <v>59</v>
      </c>
      <c r="D32" s="19">
        <v>0</v>
      </c>
      <c r="E32" s="33" t="s">
        <v>55</v>
      </c>
      <c r="F32" s="33" t="s">
        <v>153</v>
      </c>
      <c r="G32" s="33">
        <v>100</v>
      </c>
      <c r="H32" s="33" t="s">
        <v>174</v>
      </c>
      <c r="I32" s="33" t="s">
        <v>174</v>
      </c>
      <c r="J32" s="33" t="s">
        <v>174</v>
      </c>
      <c r="K32" s="33" t="s">
        <v>138</v>
      </c>
      <c r="L32" s="22" t="e">
        <f t="shared" si="0"/>
        <v>#VALUE!</v>
      </c>
      <c r="M32" s="36" t="e">
        <f>표3_6[[#This Row],[This Week]]-'TOAD(INT)'!H21-'RUTA(AO)'!F19</f>
        <v>#VALUE!</v>
      </c>
    </row>
    <row r="33" spans="2:13" x14ac:dyDescent="0.3">
      <c r="B33" s="14" t="s">
        <v>0</v>
      </c>
      <c r="C33" s="33" t="s">
        <v>59</v>
      </c>
      <c r="D33" s="19">
        <v>0</v>
      </c>
      <c r="E33" s="33" t="s">
        <v>15</v>
      </c>
      <c r="F33" s="33" t="s">
        <v>175</v>
      </c>
      <c r="G33" s="33">
        <v>100</v>
      </c>
      <c r="H33" s="33" t="s">
        <v>174</v>
      </c>
      <c r="I33" s="33" t="s">
        <v>174</v>
      </c>
      <c r="J33" s="33" t="s">
        <v>174</v>
      </c>
      <c r="K33" s="33" t="s">
        <v>138</v>
      </c>
      <c r="L33" s="22" t="e">
        <f t="shared" si="0"/>
        <v>#VALUE!</v>
      </c>
      <c r="M33" s="36" t="e">
        <f>표3_6[[#This Row],[This Week]]-'TOAD(RE)'!F17-'RUTA(AO)'!F19</f>
        <v>#VALUE!</v>
      </c>
    </row>
    <row r="34" spans="2:13" x14ac:dyDescent="0.3">
      <c r="B34" s="14" t="s">
        <v>0</v>
      </c>
      <c r="C34" s="33" t="s">
        <v>59</v>
      </c>
      <c r="D34" s="19">
        <v>0</v>
      </c>
      <c r="E34" s="33" t="s">
        <v>56</v>
      </c>
      <c r="F34" s="33" t="s">
        <v>4</v>
      </c>
      <c r="G34" s="33">
        <v>100</v>
      </c>
      <c r="H34" s="33" t="s">
        <v>174</v>
      </c>
      <c r="I34" s="33" t="s">
        <v>174</v>
      </c>
      <c r="J34" s="33" t="s">
        <v>174</v>
      </c>
      <c r="K34" s="33" t="s">
        <v>138</v>
      </c>
      <c r="L34" s="22" t="e">
        <f t="shared" si="0"/>
        <v>#VALUE!</v>
      </c>
      <c r="M34" s="36" t="e">
        <f>표3_6[[#This Row],[This Week]]-'TOAD(INT)'!H22-'RUTA(AO)'!F19</f>
        <v>#VALUE!</v>
      </c>
    </row>
    <row r="35" spans="2:13" x14ac:dyDescent="0.3">
      <c r="B35" s="14" t="s">
        <v>0</v>
      </c>
      <c r="C35" s="33" t="s">
        <v>59</v>
      </c>
      <c r="D35" s="19">
        <v>0</v>
      </c>
      <c r="E35" s="33" t="s">
        <v>12</v>
      </c>
      <c r="F35" s="33" t="s">
        <v>153</v>
      </c>
      <c r="G35" s="33">
        <v>100</v>
      </c>
      <c r="H35" s="33" t="s">
        <v>174</v>
      </c>
      <c r="I35" s="33" t="s">
        <v>174</v>
      </c>
      <c r="J35" s="33" t="s">
        <v>174</v>
      </c>
      <c r="K35" s="33" t="s">
        <v>138</v>
      </c>
      <c r="L35" s="22" t="e">
        <f t="shared" si="0"/>
        <v>#VALUE!</v>
      </c>
      <c r="M35" s="36" t="e">
        <f>표3_6[[#This Row],[This Week]]-'TOAD(INT)'!H23-'RUTA(AO)'!F19</f>
        <v>#VALUE!</v>
      </c>
    </row>
    <row r="36" spans="2:13" x14ac:dyDescent="0.3">
      <c r="B36" s="14" t="s">
        <v>0</v>
      </c>
      <c r="C36" s="33" t="s">
        <v>59</v>
      </c>
      <c r="D36" s="19">
        <v>0</v>
      </c>
      <c r="E36" s="33" t="s">
        <v>15</v>
      </c>
      <c r="F36" s="33" t="s">
        <v>4</v>
      </c>
      <c r="G36" s="33">
        <v>110</v>
      </c>
      <c r="H36" s="33" t="s">
        <v>174</v>
      </c>
      <c r="I36" s="33" t="s">
        <v>174</v>
      </c>
      <c r="J36" s="33" t="s">
        <v>174</v>
      </c>
      <c r="K36" s="33" t="s">
        <v>138</v>
      </c>
      <c r="L36" s="22" t="e">
        <f t="shared" si="0"/>
        <v>#VALUE!</v>
      </c>
      <c r="M36" s="36" t="e">
        <f>표3_6[[#This Row],[This Week]]-'TOAD(INT)'!H20-'RUTA(AO)'!F20</f>
        <v>#VALUE!</v>
      </c>
    </row>
    <row r="37" spans="2:13" x14ac:dyDescent="0.3">
      <c r="B37" s="14" t="s">
        <v>0</v>
      </c>
      <c r="C37" s="33" t="s">
        <v>59</v>
      </c>
      <c r="D37" s="19">
        <v>0</v>
      </c>
      <c r="E37" s="33" t="s">
        <v>55</v>
      </c>
      <c r="F37" s="33" t="s">
        <v>153</v>
      </c>
      <c r="G37" s="33">
        <v>110</v>
      </c>
      <c r="H37" s="33" t="s">
        <v>174</v>
      </c>
      <c r="I37" s="33" t="s">
        <v>174</v>
      </c>
      <c r="J37" s="33" t="s">
        <v>174</v>
      </c>
      <c r="K37" s="33" t="s">
        <v>138</v>
      </c>
      <c r="L37" s="22" t="e">
        <f t="shared" si="0"/>
        <v>#VALUE!</v>
      </c>
      <c r="M37" s="36" t="e">
        <f>표3_6[[#This Row],[This Week]]-'TOAD(INT)'!H21-'RUTA(AO)'!F20</f>
        <v>#VALUE!</v>
      </c>
    </row>
    <row r="38" spans="2:13" x14ac:dyDescent="0.3">
      <c r="B38" s="14" t="s">
        <v>0</v>
      </c>
      <c r="C38" s="33" t="s">
        <v>59</v>
      </c>
      <c r="D38" s="19">
        <v>0</v>
      </c>
      <c r="E38" s="33" t="s">
        <v>15</v>
      </c>
      <c r="F38" s="33" t="s">
        <v>175</v>
      </c>
      <c r="G38" s="33">
        <v>110</v>
      </c>
      <c r="H38" s="33" t="s">
        <v>174</v>
      </c>
      <c r="I38" s="33" t="s">
        <v>174</v>
      </c>
      <c r="J38" s="33" t="s">
        <v>174</v>
      </c>
      <c r="K38" s="33" t="s">
        <v>138</v>
      </c>
      <c r="L38" s="22" t="e">
        <f t="shared" si="0"/>
        <v>#VALUE!</v>
      </c>
      <c r="M38" s="36" t="e">
        <f>표3_6[[#This Row],[This Week]]-'TOAD(RE)'!F17-'RUTA(AO)'!F20</f>
        <v>#VALUE!</v>
      </c>
    </row>
    <row r="39" spans="2:13" x14ac:dyDescent="0.3">
      <c r="B39" s="14" t="s">
        <v>0</v>
      </c>
      <c r="C39" s="33" t="s">
        <v>59</v>
      </c>
      <c r="D39" s="19">
        <v>0</v>
      </c>
      <c r="E39" s="33" t="s">
        <v>56</v>
      </c>
      <c r="F39" s="33" t="s">
        <v>4</v>
      </c>
      <c r="G39" s="33">
        <v>110</v>
      </c>
      <c r="H39" s="33" t="s">
        <v>174</v>
      </c>
      <c r="I39" s="33" t="s">
        <v>174</v>
      </c>
      <c r="J39" s="33" t="s">
        <v>174</v>
      </c>
      <c r="K39" s="33" t="s">
        <v>138</v>
      </c>
      <c r="L39" s="22" t="e">
        <f t="shared" si="0"/>
        <v>#VALUE!</v>
      </c>
      <c r="M39" s="36" t="e">
        <f>표3_6[[#This Row],[This Week]]-'TOAD(INT)'!H22-'RUTA(AO)'!F20</f>
        <v>#VALUE!</v>
      </c>
    </row>
    <row r="40" spans="2:13" ht="17.25" thickBot="1" x14ac:dyDescent="0.35">
      <c r="B40" s="14" t="s">
        <v>0</v>
      </c>
      <c r="C40" s="33" t="s">
        <v>59</v>
      </c>
      <c r="D40" s="15">
        <v>0</v>
      </c>
      <c r="E40" s="33" t="s">
        <v>12</v>
      </c>
      <c r="F40" s="33" t="s">
        <v>153</v>
      </c>
      <c r="G40" s="33">
        <v>110</v>
      </c>
      <c r="H40" s="33" t="s">
        <v>174</v>
      </c>
      <c r="I40" s="33" t="s">
        <v>174</v>
      </c>
      <c r="J40" s="33" t="s">
        <v>174</v>
      </c>
      <c r="K40" s="33" t="s">
        <v>138</v>
      </c>
      <c r="L40" s="22" t="e">
        <f t="shared" si="0"/>
        <v>#VALUE!</v>
      </c>
      <c r="M40" s="36" t="e">
        <f>표3_6[[#This Row],[This Week]]-'TOAD(INT)'!H23-'RUTA(AO)'!F20</f>
        <v>#VALUE!</v>
      </c>
    </row>
    <row r="41" spans="2:13" ht="17.25" thickTop="1" x14ac:dyDescent="0.3">
      <c r="B41" s="12" t="s">
        <v>57</v>
      </c>
      <c r="C41" s="13" t="s">
        <v>58</v>
      </c>
      <c r="D41" s="13">
        <v>2</v>
      </c>
      <c r="E41" s="13" t="s">
        <v>15</v>
      </c>
      <c r="F41" s="13" t="s">
        <v>4</v>
      </c>
      <c r="G41" s="13">
        <v>90</v>
      </c>
      <c r="H41" s="74">
        <v>10</v>
      </c>
      <c r="I41" s="74">
        <v>70</v>
      </c>
      <c r="J41" s="74">
        <v>12000</v>
      </c>
      <c r="K41" s="74">
        <v>12500</v>
      </c>
      <c r="L41" s="21">
        <f t="shared" si="0"/>
        <v>-4.0000000000000036E-2</v>
      </c>
      <c r="M41" s="35">
        <f>표3_6[[#This Row],[This Week]]-'TOAD(INT)'!H26-'RUTA(AO)'!F21</f>
        <v>7000</v>
      </c>
    </row>
    <row r="42" spans="2:13" x14ac:dyDescent="0.3">
      <c r="B42" s="14" t="s">
        <v>57</v>
      </c>
      <c r="C42" s="15" t="s">
        <v>58</v>
      </c>
      <c r="D42" s="15">
        <v>2</v>
      </c>
      <c r="E42" s="15" t="s">
        <v>15</v>
      </c>
      <c r="F42" s="15" t="s">
        <v>153</v>
      </c>
      <c r="G42" s="15">
        <v>90</v>
      </c>
      <c r="H42" s="33">
        <v>10</v>
      </c>
      <c r="I42" s="33">
        <v>70</v>
      </c>
      <c r="J42" s="56">
        <v>17000</v>
      </c>
      <c r="K42" s="55">
        <v>17900</v>
      </c>
      <c r="L42" s="22">
        <f t="shared" si="0"/>
        <v>-5.027932960893855E-2</v>
      </c>
      <c r="M42" s="36">
        <f>표3_6[[#This Row],[This Week]]-'TOAD(INT)'!H27-'RUTA(AO)'!F21</f>
        <v>11500</v>
      </c>
    </row>
    <row r="43" spans="2:13" x14ac:dyDescent="0.3">
      <c r="B43" s="14" t="s">
        <v>57</v>
      </c>
      <c r="C43" s="15" t="s">
        <v>58</v>
      </c>
      <c r="D43" s="15">
        <v>2</v>
      </c>
      <c r="E43" s="15" t="s">
        <v>12</v>
      </c>
      <c r="F43" s="15" t="s">
        <v>4</v>
      </c>
      <c r="G43" s="15">
        <v>90</v>
      </c>
      <c r="H43" s="33" t="s">
        <v>174</v>
      </c>
      <c r="I43" s="33" t="s">
        <v>174</v>
      </c>
      <c r="J43" s="33" t="s">
        <v>176</v>
      </c>
      <c r="K43" s="33" t="s">
        <v>138</v>
      </c>
      <c r="L43" s="22" t="e">
        <f t="shared" si="0"/>
        <v>#VALUE!</v>
      </c>
      <c r="M43" s="36" t="e">
        <f>표3_6[[#This Row],[This Week]]-'TOAD(INT)'!H28-'RUTA(AO)'!F21</f>
        <v>#VALUE!</v>
      </c>
    </row>
    <row r="44" spans="2:13" x14ac:dyDescent="0.3">
      <c r="B44" s="14" t="s">
        <v>57</v>
      </c>
      <c r="C44" s="15" t="s">
        <v>58</v>
      </c>
      <c r="D44" s="15">
        <v>2</v>
      </c>
      <c r="E44" s="15" t="s">
        <v>46</v>
      </c>
      <c r="F44" s="15" t="s">
        <v>153</v>
      </c>
      <c r="G44" s="15">
        <v>90</v>
      </c>
      <c r="H44" s="33">
        <v>10</v>
      </c>
      <c r="I44" s="33">
        <v>70</v>
      </c>
      <c r="J44" s="56">
        <v>32900</v>
      </c>
      <c r="K44" s="55">
        <v>32900</v>
      </c>
      <c r="L44" s="22">
        <f t="shared" si="0"/>
        <v>0</v>
      </c>
      <c r="M44" s="36">
        <f>표3_6[[#This Row],[This Week]]-'TOAD(INT)'!H29-'RUTA(AO)'!F21</f>
        <v>14900</v>
      </c>
    </row>
    <row r="45" spans="2:13" x14ac:dyDescent="0.3">
      <c r="B45" s="14" t="s">
        <v>57</v>
      </c>
      <c r="C45" s="15" t="s">
        <v>58</v>
      </c>
      <c r="D45" s="15">
        <v>2</v>
      </c>
      <c r="E45" s="15" t="s">
        <v>8</v>
      </c>
      <c r="F45" s="15" t="s">
        <v>16</v>
      </c>
      <c r="G45" s="15">
        <v>100</v>
      </c>
      <c r="H45" s="33" t="s">
        <v>174</v>
      </c>
      <c r="I45" s="33" t="s">
        <v>174</v>
      </c>
      <c r="J45" s="33" t="s">
        <v>174</v>
      </c>
      <c r="K45" s="33">
        <v>13000</v>
      </c>
      <c r="L45" s="22" t="e">
        <f t="shared" si="0"/>
        <v>#VALUE!</v>
      </c>
      <c r="M45" s="36" t="e">
        <f>표3_6[[#This Row],[This Week]]-'TOAD(INT)'!H26-'RUTA(AO)'!F22</f>
        <v>#VALUE!</v>
      </c>
    </row>
    <row r="46" spans="2:13" x14ac:dyDescent="0.3">
      <c r="B46" s="14" t="s">
        <v>57</v>
      </c>
      <c r="C46" s="15" t="s">
        <v>58</v>
      </c>
      <c r="D46" s="15">
        <v>2</v>
      </c>
      <c r="E46" s="15" t="s">
        <v>8</v>
      </c>
      <c r="F46" s="15" t="s">
        <v>153</v>
      </c>
      <c r="G46" s="15">
        <v>100</v>
      </c>
      <c r="H46" s="33">
        <v>10</v>
      </c>
      <c r="I46" s="33">
        <v>70</v>
      </c>
      <c r="J46" s="56">
        <v>26000</v>
      </c>
      <c r="K46" s="56">
        <v>27000</v>
      </c>
      <c r="L46" s="22">
        <f t="shared" ref="L46:L77" si="1">J46/K46-100%</f>
        <v>-3.703703703703709E-2</v>
      </c>
      <c r="M46" s="36">
        <f>표3_6[[#This Row],[This Week]]-'TOAD(INT)'!H27-'RUTA(AO)'!F22</f>
        <v>19200</v>
      </c>
    </row>
    <row r="47" spans="2:13" x14ac:dyDescent="0.3">
      <c r="B47" s="14" t="s">
        <v>57</v>
      </c>
      <c r="C47" s="15" t="s">
        <v>58</v>
      </c>
      <c r="D47" s="15">
        <v>2</v>
      </c>
      <c r="E47" s="15" t="s">
        <v>7</v>
      </c>
      <c r="F47" s="15" t="s">
        <v>16</v>
      </c>
      <c r="G47" s="15">
        <v>100</v>
      </c>
      <c r="H47" s="33" t="s">
        <v>177</v>
      </c>
      <c r="I47" s="33" t="s">
        <v>178</v>
      </c>
      <c r="J47" s="33" t="s">
        <v>174</v>
      </c>
      <c r="K47" s="33">
        <v>25000</v>
      </c>
      <c r="L47" s="22" t="e">
        <f t="shared" si="1"/>
        <v>#VALUE!</v>
      </c>
      <c r="M47" s="36" t="e">
        <f>표3_6[[#This Row],[This Week]]-'TOAD(INT)'!H28-'RUTA(AO)'!F22</f>
        <v>#VALUE!</v>
      </c>
    </row>
    <row r="48" spans="2:13" x14ac:dyDescent="0.3">
      <c r="B48" s="14" t="s">
        <v>57</v>
      </c>
      <c r="C48" s="15" t="s">
        <v>58</v>
      </c>
      <c r="D48" s="15">
        <v>2</v>
      </c>
      <c r="E48" s="15" t="s">
        <v>7</v>
      </c>
      <c r="F48" s="15" t="s">
        <v>153</v>
      </c>
      <c r="G48" s="15">
        <v>100</v>
      </c>
      <c r="H48" s="33" t="s">
        <v>174</v>
      </c>
      <c r="I48" s="33" t="s">
        <v>174</v>
      </c>
      <c r="J48" s="33" t="s">
        <v>174</v>
      </c>
      <c r="K48" s="33" t="s">
        <v>138</v>
      </c>
      <c r="L48" s="22" t="e">
        <f t="shared" si="1"/>
        <v>#VALUE!</v>
      </c>
      <c r="M48" s="36" t="e">
        <f>표3_6[[#This Row],[This Week]]-'TOAD(INT)'!H29-'RUTA(AO)'!F22</f>
        <v>#VALUE!</v>
      </c>
    </row>
    <row r="49" spans="2:13" x14ac:dyDescent="0.3">
      <c r="B49" s="14" t="s">
        <v>57</v>
      </c>
      <c r="C49" s="15" t="s">
        <v>58</v>
      </c>
      <c r="D49" s="15">
        <v>2</v>
      </c>
      <c r="E49" s="15" t="s">
        <v>8</v>
      </c>
      <c r="F49" s="15" t="s">
        <v>16</v>
      </c>
      <c r="G49" s="15">
        <v>110</v>
      </c>
      <c r="H49" s="33" t="s">
        <v>177</v>
      </c>
      <c r="I49" s="33" t="s">
        <v>176</v>
      </c>
      <c r="J49" s="33" t="s">
        <v>179</v>
      </c>
      <c r="K49" s="33" t="s">
        <v>138</v>
      </c>
      <c r="L49" s="22" t="e">
        <f t="shared" si="1"/>
        <v>#VALUE!</v>
      </c>
      <c r="M49" s="36" t="e">
        <f>표3_6[[#This Row],[This Week]]-'TOAD(INT)'!H26-'RUTA(AO)'!F23</f>
        <v>#VALUE!</v>
      </c>
    </row>
    <row r="50" spans="2:13" x14ac:dyDescent="0.3">
      <c r="B50" s="14" t="s">
        <v>57</v>
      </c>
      <c r="C50" s="15" t="s">
        <v>58</v>
      </c>
      <c r="D50" s="15">
        <v>2</v>
      </c>
      <c r="E50" s="15" t="s">
        <v>8</v>
      </c>
      <c r="F50" s="15" t="s">
        <v>153</v>
      </c>
      <c r="G50" s="15">
        <v>110</v>
      </c>
      <c r="H50" s="33">
        <v>10</v>
      </c>
      <c r="I50" s="33">
        <v>70</v>
      </c>
      <c r="J50" s="33">
        <v>19500</v>
      </c>
      <c r="K50" s="56">
        <v>35900</v>
      </c>
      <c r="L50" s="22">
        <f t="shared" si="1"/>
        <v>-0.45682451253481893</v>
      </c>
      <c r="M50" s="36">
        <f>표3_6[[#This Row],[This Week]]-'TOAD(INT)'!H27-'RUTA(AO)'!F23</f>
        <v>10500</v>
      </c>
    </row>
    <row r="51" spans="2:13" x14ac:dyDescent="0.3">
      <c r="B51" s="28" t="s">
        <v>57</v>
      </c>
      <c r="C51" s="19" t="s">
        <v>58</v>
      </c>
      <c r="D51" s="19">
        <v>2</v>
      </c>
      <c r="E51" s="19" t="s">
        <v>7</v>
      </c>
      <c r="F51" s="19" t="s">
        <v>16</v>
      </c>
      <c r="G51" s="19">
        <v>110</v>
      </c>
      <c r="H51" s="39">
        <v>10</v>
      </c>
      <c r="I51" s="39">
        <v>30</v>
      </c>
      <c r="J51" s="60">
        <v>59700</v>
      </c>
      <c r="K51" s="39" t="s">
        <v>138</v>
      </c>
      <c r="L51" s="29" t="e">
        <f t="shared" si="1"/>
        <v>#VALUE!</v>
      </c>
      <c r="M51" s="43">
        <f>표3_6[[#This Row],[This Week]]-'TOAD(INT)'!H28-'RUTA(AO)'!F23</f>
        <v>40900</v>
      </c>
    </row>
    <row r="52" spans="2:13" ht="17.25" thickBot="1" x14ac:dyDescent="0.35">
      <c r="B52" s="46" t="s">
        <v>57</v>
      </c>
      <c r="C52" s="47" t="s">
        <v>58</v>
      </c>
      <c r="D52" s="47">
        <v>2</v>
      </c>
      <c r="E52" s="47" t="s">
        <v>7</v>
      </c>
      <c r="F52" s="47" t="s">
        <v>153</v>
      </c>
      <c r="G52" s="47">
        <v>110</v>
      </c>
      <c r="H52" s="77" t="s">
        <v>174</v>
      </c>
      <c r="I52" s="77" t="s">
        <v>177</v>
      </c>
      <c r="J52" s="77" t="s">
        <v>174</v>
      </c>
      <c r="K52" s="77" t="s">
        <v>138</v>
      </c>
      <c r="L52" s="58" t="e">
        <f t="shared" si="1"/>
        <v>#VALUE!</v>
      </c>
      <c r="M52" s="49" t="e">
        <f>표3_6[[#This Row],[This Week]]-'TOAD(INT)'!H29-'RUTA(AO)'!F23</f>
        <v>#VALUE!</v>
      </c>
    </row>
    <row r="53" spans="2:13" ht="17.25" thickTop="1" x14ac:dyDescent="0.3">
      <c r="B53" s="28" t="s">
        <v>57</v>
      </c>
      <c r="C53" s="39" t="s">
        <v>59</v>
      </c>
      <c r="D53" s="19">
        <v>2</v>
      </c>
      <c r="E53" s="39" t="s">
        <v>15</v>
      </c>
      <c r="F53" s="39" t="s">
        <v>4</v>
      </c>
      <c r="G53" s="39">
        <v>90</v>
      </c>
      <c r="H53" s="39" t="s">
        <v>174</v>
      </c>
      <c r="I53" s="39" t="s">
        <v>174</v>
      </c>
      <c r="J53" s="39" t="s">
        <v>174</v>
      </c>
      <c r="K53" s="39">
        <v>14000</v>
      </c>
      <c r="L53" s="29" t="e">
        <f t="shared" si="1"/>
        <v>#VALUE!</v>
      </c>
      <c r="M53" s="43" t="e">
        <f>표3_6[[#This Row],[This Week]]-'TOAD(INT)'!H30-'RUTA(AO)'!F21</f>
        <v>#VALUE!</v>
      </c>
    </row>
    <row r="54" spans="2:13" x14ac:dyDescent="0.3">
      <c r="B54" s="14" t="s">
        <v>57</v>
      </c>
      <c r="C54" s="33" t="s">
        <v>59</v>
      </c>
      <c r="D54" s="19">
        <v>2</v>
      </c>
      <c r="E54" s="33" t="s">
        <v>55</v>
      </c>
      <c r="F54" s="33" t="s">
        <v>153</v>
      </c>
      <c r="G54" s="33">
        <v>90</v>
      </c>
      <c r="H54" s="33">
        <v>10</v>
      </c>
      <c r="I54" s="33">
        <v>70</v>
      </c>
      <c r="J54" s="55">
        <v>24500</v>
      </c>
      <c r="K54" s="55">
        <v>24500</v>
      </c>
      <c r="L54" s="22">
        <f t="shared" si="1"/>
        <v>0</v>
      </c>
      <c r="M54" s="36">
        <f>표3_6[[#This Row],[This Week]]-'TOAD(INT)'!H31-'RUTA(AO)'!F21</f>
        <v>15000</v>
      </c>
    </row>
    <row r="55" spans="2:13" x14ac:dyDescent="0.3">
      <c r="B55" s="14" t="s">
        <v>57</v>
      </c>
      <c r="C55" s="33" t="s">
        <v>59</v>
      </c>
      <c r="D55" s="19">
        <v>2</v>
      </c>
      <c r="E55" s="33" t="s">
        <v>55</v>
      </c>
      <c r="F55" s="33" t="s">
        <v>175</v>
      </c>
      <c r="G55" s="33">
        <v>90</v>
      </c>
      <c r="H55" s="33">
        <v>10</v>
      </c>
      <c r="I55" s="33">
        <v>30</v>
      </c>
      <c r="J55" s="55">
        <v>70000</v>
      </c>
      <c r="K55" s="55">
        <v>50000</v>
      </c>
      <c r="L55" s="59">
        <f t="shared" si="1"/>
        <v>0.39999999999999991</v>
      </c>
      <c r="M55" s="36">
        <f>표3_6[[#This Row],[This Week]]-'TOAD(RE)'!F25-'RUTA(AO)'!F21</f>
        <v>54700</v>
      </c>
    </row>
    <row r="56" spans="2:13" x14ac:dyDescent="0.3">
      <c r="B56" s="14" t="s">
        <v>57</v>
      </c>
      <c r="C56" s="33" t="s">
        <v>59</v>
      </c>
      <c r="D56" s="19">
        <v>2</v>
      </c>
      <c r="E56" s="33" t="s">
        <v>56</v>
      </c>
      <c r="F56" s="33" t="s">
        <v>4</v>
      </c>
      <c r="G56" s="33">
        <v>90</v>
      </c>
      <c r="H56" s="33" t="s">
        <v>174</v>
      </c>
      <c r="I56" s="33" t="s">
        <v>174</v>
      </c>
      <c r="J56" s="33" t="s">
        <v>174</v>
      </c>
      <c r="K56" s="33" t="s">
        <v>138</v>
      </c>
      <c r="L56" s="22" t="e">
        <f t="shared" si="1"/>
        <v>#VALUE!</v>
      </c>
      <c r="M56" s="36" t="e">
        <f>표3_6[[#This Row],[This Week]]-'TOAD(INT)'!H32-'RUTA(AO)'!F21</f>
        <v>#VALUE!</v>
      </c>
    </row>
    <row r="57" spans="2:13" x14ac:dyDescent="0.3">
      <c r="B57" s="14" t="s">
        <v>57</v>
      </c>
      <c r="C57" s="33" t="s">
        <v>59</v>
      </c>
      <c r="D57" s="19">
        <v>2</v>
      </c>
      <c r="E57" s="33" t="s">
        <v>12</v>
      </c>
      <c r="F57" s="33" t="s">
        <v>153</v>
      </c>
      <c r="G57" s="33">
        <v>90</v>
      </c>
      <c r="H57" s="33" t="s">
        <v>174</v>
      </c>
      <c r="I57" s="33" t="s">
        <v>174</v>
      </c>
      <c r="J57" s="33" t="s">
        <v>174</v>
      </c>
      <c r="K57" s="33" t="s">
        <v>138</v>
      </c>
      <c r="L57" s="22" t="e">
        <f t="shared" si="1"/>
        <v>#VALUE!</v>
      </c>
      <c r="M57" s="36" t="e">
        <f>표3_6[[#This Row],[This Week]]-'TOAD(INT)'!H33-'RUTA(AO)'!F21</f>
        <v>#VALUE!</v>
      </c>
    </row>
    <row r="58" spans="2:13" x14ac:dyDescent="0.3">
      <c r="B58" s="14" t="s">
        <v>57</v>
      </c>
      <c r="C58" s="33" t="s">
        <v>59</v>
      </c>
      <c r="D58" s="19">
        <v>2</v>
      </c>
      <c r="E58" s="33" t="s">
        <v>15</v>
      </c>
      <c r="F58" s="33" t="s">
        <v>4</v>
      </c>
      <c r="G58" s="33">
        <v>100</v>
      </c>
      <c r="H58" s="33" t="s">
        <v>174</v>
      </c>
      <c r="I58" s="33" t="s">
        <v>174</v>
      </c>
      <c r="J58" s="33" t="s">
        <v>174</v>
      </c>
      <c r="K58" s="33" t="s">
        <v>138</v>
      </c>
      <c r="L58" s="22" t="e">
        <f t="shared" si="1"/>
        <v>#VALUE!</v>
      </c>
      <c r="M58" s="36" t="e">
        <f>표3_6[[#This Row],[This Week]]-'TOAD(INT)'!H30-'RUTA(AO)'!F22</f>
        <v>#VALUE!</v>
      </c>
    </row>
    <row r="59" spans="2:13" x14ac:dyDescent="0.3">
      <c r="B59" s="14" t="s">
        <v>57</v>
      </c>
      <c r="C59" s="33" t="s">
        <v>59</v>
      </c>
      <c r="D59" s="19">
        <v>2</v>
      </c>
      <c r="E59" s="33" t="s">
        <v>55</v>
      </c>
      <c r="F59" s="33" t="s">
        <v>153</v>
      </c>
      <c r="G59" s="33">
        <v>100</v>
      </c>
      <c r="H59" s="33">
        <v>10</v>
      </c>
      <c r="I59" s="33">
        <v>30</v>
      </c>
      <c r="J59" s="55">
        <v>34700</v>
      </c>
      <c r="K59" s="55">
        <v>33900</v>
      </c>
      <c r="L59" s="22">
        <f t="shared" si="1"/>
        <v>2.3598820058997161E-2</v>
      </c>
      <c r="M59" s="36">
        <f>표3_6[[#This Row],[This Week]]-'TOAD(INT)'!H31-'RUTA(AO)'!F22</f>
        <v>23900</v>
      </c>
    </row>
    <row r="60" spans="2:13" x14ac:dyDescent="0.3">
      <c r="B60" s="14" t="s">
        <v>57</v>
      </c>
      <c r="C60" s="33" t="s">
        <v>59</v>
      </c>
      <c r="D60" s="19">
        <v>2</v>
      </c>
      <c r="E60" s="33" t="s">
        <v>15</v>
      </c>
      <c r="F60" s="33" t="s">
        <v>175</v>
      </c>
      <c r="G60" s="33">
        <v>100</v>
      </c>
      <c r="H60" s="33">
        <v>10</v>
      </c>
      <c r="I60" s="33">
        <v>30</v>
      </c>
      <c r="J60" s="52">
        <v>41900</v>
      </c>
      <c r="K60" s="52">
        <v>41900</v>
      </c>
      <c r="L60" s="22">
        <f t="shared" si="1"/>
        <v>0</v>
      </c>
      <c r="M60" s="36">
        <f>표3_6[[#This Row],[This Week]]-'TOAD(RE)'!F25-'RUTA(AO)'!F22</f>
        <v>25300</v>
      </c>
    </row>
    <row r="61" spans="2:13" x14ac:dyDescent="0.3">
      <c r="B61" s="14" t="s">
        <v>57</v>
      </c>
      <c r="C61" s="33" t="s">
        <v>59</v>
      </c>
      <c r="D61" s="19">
        <v>2</v>
      </c>
      <c r="E61" s="33" t="s">
        <v>56</v>
      </c>
      <c r="F61" s="33" t="s">
        <v>4</v>
      </c>
      <c r="G61" s="33">
        <v>100</v>
      </c>
      <c r="H61" s="33">
        <v>10</v>
      </c>
      <c r="I61" s="33">
        <v>70</v>
      </c>
      <c r="J61" s="55">
        <v>90000</v>
      </c>
      <c r="K61" s="33" t="s">
        <v>138</v>
      </c>
      <c r="L61" s="22" t="e">
        <f t="shared" si="1"/>
        <v>#VALUE!</v>
      </c>
      <c r="M61" s="36">
        <f>표3_6[[#This Row],[This Week]]-'TOAD(INT)'!H32-'RUTA(AO)'!F22</f>
        <v>56700</v>
      </c>
    </row>
    <row r="62" spans="2:13" x14ac:dyDescent="0.3">
      <c r="B62" s="14" t="s">
        <v>57</v>
      </c>
      <c r="C62" s="33" t="s">
        <v>59</v>
      </c>
      <c r="D62" s="19">
        <v>2</v>
      </c>
      <c r="E62" s="33" t="s">
        <v>12</v>
      </c>
      <c r="F62" s="33" t="s">
        <v>153</v>
      </c>
      <c r="G62" s="33">
        <v>100</v>
      </c>
      <c r="H62" s="33" t="s">
        <v>174</v>
      </c>
      <c r="I62" s="33" t="s">
        <v>174</v>
      </c>
      <c r="J62" s="33" t="s">
        <v>174</v>
      </c>
      <c r="K62" s="33" t="s">
        <v>138</v>
      </c>
      <c r="L62" s="22" t="e">
        <f t="shared" si="1"/>
        <v>#VALUE!</v>
      </c>
      <c r="M62" s="36" t="e">
        <f>표3_6[[#This Row],[This Week]]-'TOAD(INT)'!H33-'RUTA(AO)'!F22</f>
        <v>#VALUE!</v>
      </c>
    </row>
    <row r="63" spans="2:13" x14ac:dyDescent="0.3">
      <c r="B63" s="14" t="s">
        <v>57</v>
      </c>
      <c r="C63" s="33" t="s">
        <v>59</v>
      </c>
      <c r="D63" s="19">
        <v>2</v>
      </c>
      <c r="E63" s="33" t="s">
        <v>15</v>
      </c>
      <c r="F63" s="33" t="s">
        <v>4</v>
      </c>
      <c r="G63" s="33">
        <v>110</v>
      </c>
      <c r="H63" s="33" t="s">
        <v>174</v>
      </c>
      <c r="I63" s="33" t="s">
        <v>174</v>
      </c>
      <c r="J63" s="33" t="s">
        <v>174</v>
      </c>
      <c r="K63" s="33" t="s">
        <v>138</v>
      </c>
      <c r="L63" s="22" t="e">
        <f t="shared" si="1"/>
        <v>#VALUE!</v>
      </c>
      <c r="M63" s="36" t="e">
        <f>표3_6[[#This Row],[This Week]]-'TOAD(INT)'!H30-'RUTA(AO)'!F23</f>
        <v>#VALUE!</v>
      </c>
    </row>
    <row r="64" spans="2:13" x14ac:dyDescent="0.3">
      <c r="B64" s="14" t="s">
        <v>57</v>
      </c>
      <c r="C64" s="33" t="s">
        <v>59</v>
      </c>
      <c r="D64" s="19">
        <v>2</v>
      </c>
      <c r="E64" s="33" t="s">
        <v>55</v>
      </c>
      <c r="F64" s="33" t="s">
        <v>153</v>
      </c>
      <c r="G64" s="33">
        <v>110</v>
      </c>
      <c r="H64" s="33" t="s">
        <v>174</v>
      </c>
      <c r="I64" s="33" t="s">
        <v>174</v>
      </c>
      <c r="J64" s="33" t="s">
        <v>174</v>
      </c>
      <c r="K64" s="33" t="s">
        <v>138</v>
      </c>
      <c r="L64" s="22" t="e">
        <f t="shared" si="1"/>
        <v>#VALUE!</v>
      </c>
      <c r="M64" s="36" t="e">
        <f>표3_6[[#This Row],[This Week]]-'TOAD(INT)'!H31-'RUTA(AO)'!F23</f>
        <v>#VALUE!</v>
      </c>
    </row>
    <row r="65" spans="2:13" x14ac:dyDescent="0.3">
      <c r="B65" s="14" t="s">
        <v>57</v>
      </c>
      <c r="C65" s="33" t="s">
        <v>59</v>
      </c>
      <c r="D65" s="19">
        <v>2</v>
      </c>
      <c r="E65" s="33" t="s">
        <v>15</v>
      </c>
      <c r="F65" s="33" t="s">
        <v>175</v>
      </c>
      <c r="G65" s="33">
        <v>110</v>
      </c>
      <c r="H65" s="33" t="s">
        <v>174</v>
      </c>
      <c r="I65" s="33" t="s">
        <v>174</v>
      </c>
      <c r="J65" s="33" t="s">
        <v>174</v>
      </c>
      <c r="K65" s="33" t="s">
        <v>138</v>
      </c>
      <c r="L65" s="22" t="e">
        <f t="shared" si="1"/>
        <v>#VALUE!</v>
      </c>
      <c r="M65" s="36" t="e">
        <f>표3_6[[#This Row],[This Week]]-'TOAD(RE)'!F25-'RUTA(AO)'!F23</f>
        <v>#VALUE!</v>
      </c>
    </row>
    <row r="66" spans="2:13" x14ac:dyDescent="0.3">
      <c r="B66" s="14" t="s">
        <v>57</v>
      </c>
      <c r="C66" s="33" t="s">
        <v>59</v>
      </c>
      <c r="D66" s="19">
        <v>2</v>
      </c>
      <c r="E66" s="33" t="s">
        <v>56</v>
      </c>
      <c r="F66" s="33" t="s">
        <v>4</v>
      </c>
      <c r="G66" s="33">
        <v>110</v>
      </c>
      <c r="H66" s="33" t="s">
        <v>174</v>
      </c>
      <c r="I66" s="33" t="s">
        <v>174</v>
      </c>
      <c r="J66" s="33" t="s">
        <v>174</v>
      </c>
      <c r="K66" s="33" t="s">
        <v>138</v>
      </c>
      <c r="L66" s="22" t="e">
        <f t="shared" si="1"/>
        <v>#VALUE!</v>
      </c>
      <c r="M66" s="36" t="e">
        <f>표3_6[[#This Row],[This Week]]-'TOAD(INT)'!H32-'RUTA(AO)'!F23</f>
        <v>#VALUE!</v>
      </c>
    </row>
    <row r="67" spans="2:13" ht="17.25" thickBot="1" x14ac:dyDescent="0.35">
      <c r="B67" s="14" t="s">
        <v>57</v>
      </c>
      <c r="C67" s="33" t="s">
        <v>59</v>
      </c>
      <c r="D67" s="15">
        <v>2</v>
      </c>
      <c r="E67" s="33" t="s">
        <v>12</v>
      </c>
      <c r="F67" s="33" t="s">
        <v>153</v>
      </c>
      <c r="G67" s="33">
        <v>110</v>
      </c>
      <c r="H67" s="33" t="s">
        <v>174</v>
      </c>
      <c r="I67" s="33" t="s">
        <v>174</v>
      </c>
      <c r="J67" s="33" t="s">
        <v>174</v>
      </c>
      <c r="K67" s="33" t="s">
        <v>138</v>
      </c>
      <c r="L67" s="22" t="e">
        <f t="shared" si="1"/>
        <v>#VALUE!</v>
      </c>
      <c r="M67" s="36" t="e">
        <f>표3_6[[#This Row],[This Week]]-'TOAD(INT)'!H33-'RUTA(AO)'!F23</f>
        <v>#VALUE!</v>
      </c>
    </row>
    <row r="68" spans="2:13" ht="17.25" thickTop="1" x14ac:dyDescent="0.3">
      <c r="B68" s="12" t="s">
        <v>48</v>
      </c>
      <c r="C68" s="13" t="s">
        <v>58</v>
      </c>
      <c r="D68" s="13">
        <v>2</v>
      </c>
      <c r="E68" s="13" t="s">
        <v>15</v>
      </c>
      <c r="F68" s="13" t="s">
        <v>4</v>
      </c>
      <c r="G68" s="13">
        <v>90</v>
      </c>
      <c r="H68" s="74" t="s">
        <v>174</v>
      </c>
      <c r="I68" s="74" t="s">
        <v>174</v>
      </c>
      <c r="J68" s="74" t="s">
        <v>174</v>
      </c>
      <c r="K68" s="74">
        <v>13000</v>
      </c>
      <c r="L68" s="21" t="e">
        <f t="shared" si="1"/>
        <v>#VALUE!</v>
      </c>
      <c r="M68" s="35" t="e">
        <f>표3_6[[#This Row],[This Week]]-'TOAD(INT)'!H26-'RUTA(AO)'!F24</f>
        <v>#VALUE!</v>
      </c>
    </row>
    <row r="69" spans="2:13" x14ac:dyDescent="0.3">
      <c r="B69" s="14" t="s">
        <v>48</v>
      </c>
      <c r="C69" s="15" t="s">
        <v>58</v>
      </c>
      <c r="D69" s="15">
        <v>2</v>
      </c>
      <c r="E69" s="15" t="s">
        <v>15</v>
      </c>
      <c r="F69" s="15" t="s">
        <v>153</v>
      </c>
      <c r="G69" s="15">
        <v>90</v>
      </c>
      <c r="H69" s="33">
        <v>10</v>
      </c>
      <c r="I69" s="33">
        <v>70</v>
      </c>
      <c r="J69" s="33">
        <v>15000</v>
      </c>
      <c r="K69" s="33">
        <v>14000</v>
      </c>
      <c r="L69" s="22">
        <f t="shared" si="1"/>
        <v>7.1428571428571397E-2</v>
      </c>
      <c r="M69" s="36">
        <f>표3_6[[#This Row],[This Week]]-'TOAD(INT)'!H27-'RUTA(AO)'!F24</f>
        <v>7500</v>
      </c>
    </row>
    <row r="70" spans="2:13" x14ac:dyDescent="0.3">
      <c r="B70" s="14" t="s">
        <v>48</v>
      </c>
      <c r="C70" s="15" t="s">
        <v>58</v>
      </c>
      <c r="D70" s="15">
        <v>2</v>
      </c>
      <c r="E70" s="15" t="s">
        <v>12</v>
      </c>
      <c r="F70" s="15" t="s">
        <v>4</v>
      </c>
      <c r="G70" s="15">
        <v>90</v>
      </c>
      <c r="H70" s="33" t="s">
        <v>174</v>
      </c>
      <c r="I70" s="33" t="s">
        <v>174</v>
      </c>
      <c r="J70" s="33" t="s">
        <v>174</v>
      </c>
      <c r="K70" s="33" t="s">
        <v>141</v>
      </c>
      <c r="L70" s="22" t="e">
        <f t="shared" si="1"/>
        <v>#VALUE!</v>
      </c>
      <c r="M70" s="36" t="e">
        <f>표3_6[[#This Row],[This Week]]-'TOAD(INT)'!H28-'RUTA(AO)'!F24</f>
        <v>#VALUE!</v>
      </c>
    </row>
    <row r="71" spans="2:13" x14ac:dyDescent="0.3">
      <c r="B71" s="14" t="s">
        <v>48</v>
      </c>
      <c r="C71" s="15" t="s">
        <v>58</v>
      </c>
      <c r="D71" s="15">
        <v>2</v>
      </c>
      <c r="E71" s="15" t="s">
        <v>46</v>
      </c>
      <c r="F71" s="15" t="s">
        <v>153</v>
      </c>
      <c r="G71" s="15">
        <v>90</v>
      </c>
      <c r="H71" s="33" t="s">
        <v>174</v>
      </c>
      <c r="I71" s="33" t="s">
        <v>174</v>
      </c>
      <c r="J71" s="33" t="s">
        <v>174</v>
      </c>
      <c r="K71" s="33" t="s">
        <v>138</v>
      </c>
      <c r="L71" s="22" t="e">
        <f t="shared" si="1"/>
        <v>#VALUE!</v>
      </c>
      <c r="M71" s="36" t="e">
        <f>표3_6[[#This Row],[This Week]]-'TOAD(INT)'!H29-'RUTA(AO)'!F24</f>
        <v>#VALUE!</v>
      </c>
    </row>
    <row r="72" spans="2:13" x14ac:dyDescent="0.3">
      <c r="B72" s="14" t="s">
        <v>48</v>
      </c>
      <c r="C72" s="15" t="s">
        <v>58</v>
      </c>
      <c r="D72" s="15">
        <v>2</v>
      </c>
      <c r="E72" s="15" t="s">
        <v>8</v>
      </c>
      <c r="F72" s="15" t="s">
        <v>16</v>
      </c>
      <c r="G72" s="15">
        <v>100</v>
      </c>
      <c r="H72" s="33" t="s">
        <v>174</v>
      </c>
      <c r="I72" s="33" t="s">
        <v>174</v>
      </c>
      <c r="J72" s="33" t="s">
        <v>174</v>
      </c>
      <c r="K72" s="56">
        <v>20000</v>
      </c>
      <c r="L72" s="22" t="e">
        <f t="shared" si="1"/>
        <v>#VALUE!</v>
      </c>
      <c r="M72" s="36" t="e">
        <f>표3_6[[#This Row],[This Week]]-'TOAD(INT)'!H26-'RUTA(AO)'!F25</f>
        <v>#VALUE!</v>
      </c>
    </row>
    <row r="73" spans="2:13" x14ac:dyDescent="0.3">
      <c r="B73" s="14" t="s">
        <v>48</v>
      </c>
      <c r="C73" s="15" t="s">
        <v>58</v>
      </c>
      <c r="D73" s="15">
        <v>2</v>
      </c>
      <c r="E73" s="15" t="s">
        <v>8</v>
      </c>
      <c r="F73" s="15" t="s">
        <v>153</v>
      </c>
      <c r="G73" s="15">
        <v>100</v>
      </c>
      <c r="H73" s="33" t="s">
        <v>174</v>
      </c>
      <c r="I73" s="33" t="s">
        <v>174</v>
      </c>
      <c r="J73" s="33" t="s">
        <v>174</v>
      </c>
      <c r="K73" s="33" t="s">
        <v>138</v>
      </c>
      <c r="L73" s="22" t="e">
        <f t="shared" si="1"/>
        <v>#VALUE!</v>
      </c>
      <c r="M73" s="36" t="e">
        <f>표3_6[[#This Row],[This Week]]-'TOAD(INT)'!H27-'RUTA(AO)'!F25</f>
        <v>#VALUE!</v>
      </c>
    </row>
    <row r="74" spans="2:13" x14ac:dyDescent="0.3">
      <c r="B74" s="14" t="s">
        <v>48</v>
      </c>
      <c r="C74" s="15" t="s">
        <v>58</v>
      </c>
      <c r="D74" s="15">
        <v>2</v>
      </c>
      <c r="E74" s="15" t="s">
        <v>7</v>
      </c>
      <c r="F74" s="15" t="s">
        <v>16</v>
      </c>
      <c r="G74" s="15">
        <v>100</v>
      </c>
      <c r="H74" s="33">
        <v>10</v>
      </c>
      <c r="I74" s="33" t="s">
        <v>180</v>
      </c>
      <c r="J74" s="52">
        <v>75500</v>
      </c>
      <c r="K74" s="33">
        <v>43000</v>
      </c>
      <c r="L74" s="22">
        <f t="shared" si="1"/>
        <v>0.7558139534883721</v>
      </c>
      <c r="M74" s="36">
        <f>표3_6[[#This Row],[This Week]]-'TOAD(INT)'!H28-'RUTA(AO)'!F25</f>
        <v>56700</v>
      </c>
    </row>
    <row r="75" spans="2:13" x14ac:dyDescent="0.3">
      <c r="B75" s="14" t="s">
        <v>48</v>
      </c>
      <c r="C75" s="15" t="s">
        <v>58</v>
      </c>
      <c r="D75" s="15">
        <v>2</v>
      </c>
      <c r="E75" s="15" t="s">
        <v>7</v>
      </c>
      <c r="F75" s="15" t="s">
        <v>153</v>
      </c>
      <c r="G75" s="15">
        <v>100</v>
      </c>
      <c r="H75" s="33" t="s">
        <v>174</v>
      </c>
      <c r="I75" s="33" t="s">
        <v>174</v>
      </c>
      <c r="J75" s="33" t="s">
        <v>174</v>
      </c>
      <c r="K75" s="52">
        <v>41100</v>
      </c>
      <c r="L75" s="22" t="e">
        <f t="shared" si="1"/>
        <v>#VALUE!</v>
      </c>
      <c r="M75" s="36" t="e">
        <f>표3_6[[#This Row],[This Week]]-'TOAD(INT)'!H29-'RUTA(AO)'!F25</f>
        <v>#VALUE!</v>
      </c>
    </row>
    <row r="76" spans="2:13" x14ac:dyDescent="0.3">
      <c r="B76" s="14" t="s">
        <v>48</v>
      </c>
      <c r="C76" s="15" t="s">
        <v>58</v>
      </c>
      <c r="D76" s="15">
        <v>2</v>
      </c>
      <c r="E76" s="15" t="s">
        <v>8</v>
      </c>
      <c r="F76" s="15" t="s">
        <v>16</v>
      </c>
      <c r="G76" s="15">
        <v>110</v>
      </c>
      <c r="H76" s="33" t="s">
        <v>174</v>
      </c>
      <c r="I76" s="33" t="s">
        <v>174</v>
      </c>
      <c r="J76" s="33" t="s">
        <v>174</v>
      </c>
      <c r="K76" s="33" t="s">
        <v>138</v>
      </c>
      <c r="L76" s="22" t="e">
        <f t="shared" si="1"/>
        <v>#VALUE!</v>
      </c>
      <c r="M76" s="36" t="e">
        <f>표3_6[[#This Row],[This Week]]-'TOAD(INT)'!H26-'RUTA(AO)'!F26</f>
        <v>#VALUE!</v>
      </c>
    </row>
    <row r="77" spans="2:13" x14ac:dyDescent="0.3">
      <c r="B77" s="14" t="s">
        <v>48</v>
      </c>
      <c r="C77" s="15" t="s">
        <v>58</v>
      </c>
      <c r="D77" s="15">
        <v>2</v>
      </c>
      <c r="E77" s="15" t="s">
        <v>8</v>
      </c>
      <c r="F77" s="15" t="s">
        <v>153</v>
      </c>
      <c r="G77" s="15">
        <v>110</v>
      </c>
      <c r="H77" s="33" t="s">
        <v>174</v>
      </c>
      <c r="I77" s="33" t="s">
        <v>174</v>
      </c>
      <c r="J77" s="33" t="s">
        <v>174</v>
      </c>
      <c r="K77" s="33" t="s">
        <v>138</v>
      </c>
      <c r="L77" s="22" t="e">
        <f t="shared" si="1"/>
        <v>#VALUE!</v>
      </c>
      <c r="M77" s="36" t="e">
        <f>표3_6[[#This Row],[This Week]]-'TOAD(INT)'!H27-'RUTA(AO)'!F26</f>
        <v>#VALUE!</v>
      </c>
    </row>
    <row r="78" spans="2:13" x14ac:dyDescent="0.3">
      <c r="B78" s="14" t="s">
        <v>48</v>
      </c>
      <c r="C78" s="15" t="s">
        <v>58</v>
      </c>
      <c r="D78" s="15">
        <v>2</v>
      </c>
      <c r="E78" s="15" t="s">
        <v>7</v>
      </c>
      <c r="F78" s="15" t="s">
        <v>16</v>
      </c>
      <c r="G78" s="15">
        <v>110</v>
      </c>
      <c r="H78" s="33" t="s">
        <v>174</v>
      </c>
      <c r="I78" s="33" t="s">
        <v>174</v>
      </c>
      <c r="J78" s="33" t="s">
        <v>174</v>
      </c>
      <c r="K78" s="33" t="s">
        <v>138</v>
      </c>
      <c r="L78" s="22" t="e">
        <f t="shared" ref="L78:L94" si="2">J78/K78-100%</f>
        <v>#VALUE!</v>
      </c>
      <c r="M78" s="36" t="e">
        <f>표3_6[[#This Row],[This Week]]-'TOAD(INT)'!H28-'RUTA(AO)'!F26</f>
        <v>#VALUE!</v>
      </c>
    </row>
    <row r="79" spans="2:13" ht="17.25" thickBot="1" x14ac:dyDescent="0.35">
      <c r="B79" s="37" t="s">
        <v>48</v>
      </c>
      <c r="C79" s="38" t="s">
        <v>58</v>
      </c>
      <c r="D79" s="38">
        <v>2</v>
      </c>
      <c r="E79" s="38" t="s">
        <v>7</v>
      </c>
      <c r="F79" s="38" t="s">
        <v>153</v>
      </c>
      <c r="G79" s="38">
        <v>110</v>
      </c>
      <c r="H79" s="76" t="s">
        <v>174</v>
      </c>
      <c r="I79" s="76" t="s">
        <v>174</v>
      </c>
      <c r="J79" s="76" t="s">
        <v>174</v>
      </c>
      <c r="K79" s="76" t="s">
        <v>139</v>
      </c>
      <c r="L79" s="40" t="e">
        <f t="shared" si="2"/>
        <v>#VALUE!</v>
      </c>
      <c r="M79" s="41" t="e">
        <f>표3_6[[#This Row],[This Week]]-'TOAD(INT)'!H29-'RUTA(AO)'!F26</f>
        <v>#VALUE!</v>
      </c>
    </row>
    <row r="80" spans="2:13" ht="17.25" thickTop="1" x14ac:dyDescent="0.3">
      <c r="B80" s="28" t="s">
        <v>48</v>
      </c>
      <c r="C80" s="39" t="s">
        <v>59</v>
      </c>
      <c r="D80" s="19">
        <v>1</v>
      </c>
      <c r="E80" s="39" t="s">
        <v>15</v>
      </c>
      <c r="F80" s="39" t="s">
        <v>4</v>
      </c>
      <c r="G80" s="39">
        <v>90</v>
      </c>
      <c r="H80" s="39" t="s">
        <v>174</v>
      </c>
      <c r="I80" s="39" t="s">
        <v>174</v>
      </c>
      <c r="J80" s="39" t="s">
        <v>174</v>
      </c>
      <c r="K80" s="39" t="s">
        <v>138</v>
      </c>
      <c r="L80" s="29" t="e">
        <f t="shared" si="2"/>
        <v>#VALUE!</v>
      </c>
      <c r="M80" s="43" t="e">
        <f>표3_6[[#This Row],[This Week]]-'TOAD(INT)'!H30-'RUTA(AO)'!F24</f>
        <v>#VALUE!</v>
      </c>
    </row>
    <row r="81" spans="2:13" x14ac:dyDescent="0.3">
      <c r="B81" s="14" t="s">
        <v>48</v>
      </c>
      <c r="C81" s="33" t="s">
        <v>59</v>
      </c>
      <c r="D81" s="19">
        <v>1</v>
      </c>
      <c r="E81" s="33" t="s">
        <v>55</v>
      </c>
      <c r="F81" s="33" t="s">
        <v>153</v>
      </c>
      <c r="G81" s="33">
        <v>90</v>
      </c>
      <c r="H81" s="33">
        <v>10</v>
      </c>
      <c r="I81" s="33">
        <v>70</v>
      </c>
      <c r="J81" s="55">
        <v>24700</v>
      </c>
      <c r="K81" s="55">
        <v>24700</v>
      </c>
      <c r="L81" s="22">
        <f t="shared" si="2"/>
        <v>0</v>
      </c>
      <c r="M81" s="36">
        <f>표3_6[[#This Row],[This Week]]-'TOAD(INT)'!H31-'RUTA(AO)'!F24</f>
        <v>13200</v>
      </c>
    </row>
    <row r="82" spans="2:13" x14ac:dyDescent="0.3">
      <c r="B82" s="14" t="s">
        <v>48</v>
      </c>
      <c r="C82" s="33" t="s">
        <v>59</v>
      </c>
      <c r="D82" s="19">
        <v>1</v>
      </c>
      <c r="E82" s="33" t="s">
        <v>15</v>
      </c>
      <c r="F82" s="33" t="s">
        <v>175</v>
      </c>
      <c r="G82" s="33">
        <v>90</v>
      </c>
      <c r="H82" s="33">
        <v>10</v>
      </c>
      <c r="I82" s="33">
        <v>30</v>
      </c>
      <c r="J82" s="55">
        <v>65900</v>
      </c>
      <c r="K82" s="55">
        <v>65900</v>
      </c>
      <c r="L82" s="22">
        <f t="shared" si="2"/>
        <v>0</v>
      </c>
      <c r="M82" s="36">
        <f>표3_6[[#This Row],[This Week]]-'TOAD(RE)'!F25-'RUTA(AO)'!F24</f>
        <v>48600</v>
      </c>
    </row>
    <row r="83" spans="2:13" x14ac:dyDescent="0.3">
      <c r="B83" s="14" t="s">
        <v>48</v>
      </c>
      <c r="C83" s="33" t="s">
        <v>59</v>
      </c>
      <c r="D83" s="19">
        <v>1</v>
      </c>
      <c r="E83" s="33" t="s">
        <v>56</v>
      </c>
      <c r="F83" s="33" t="s">
        <v>4</v>
      </c>
      <c r="G83" s="33">
        <v>90</v>
      </c>
      <c r="H83" s="33" t="s">
        <v>174</v>
      </c>
      <c r="I83" s="33" t="s">
        <v>174</v>
      </c>
      <c r="J83" s="33" t="s">
        <v>174</v>
      </c>
      <c r="K83" s="33" t="s">
        <v>142</v>
      </c>
      <c r="L83" s="22" t="e">
        <f t="shared" si="2"/>
        <v>#VALUE!</v>
      </c>
      <c r="M83" s="36" t="e">
        <f>표3_6[[#This Row],[This Week]]-'TOAD(INT)'!H32-'RUTA(AO)'!F24</f>
        <v>#VALUE!</v>
      </c>
    </row>
    <row r="84" spans="2:13" x14ac:dyDescent="0.3">
      <c r="B84" s="14" t="s">
        <v>48</v>
      </c>
      <c r="C84" s="33" t="s">
        <v>59</v>
      </c>
      <c r="D84" s="19">
        <v>1</v>
      </c>
      <c r="E84" s="33" t="s">
        <v>12</v>
      </c>
      <c r="F84" s="33" t="s">
        <v>153</v>
      </c>
      <c r="G84" s="33">
        <v>90</v>
      </c>
      <c r="H84" s="33" t="s">
        <v>174</v>
      </c>
      <c r="I84" s="33" t="s">
        <v>174</v>
      </c>
      <c r="J84" s="33" t="s">
        <v>174</v>
      </c>
      <c r="K84" s="33" t="s">
        <v>138</v>
      </c>
      <c r="L84" s="22" t="e">
        <f t="shared" si="2"/>
        <v>#VALUE!</v>
      </c>
      <c r="M84" s="36" t="e">
        <f>표3_6[[#This Row],[This Week]]-'TOAD(INT)'!H33-'RUTA(AO)'!F24</f>
        <v>#VALUE!</v>
      </c>
    </row>
    <row r="85" spans="2:13" x14ac:dyDescent="0.3">
      <c r="B85" s="14" t="s">
        <v>48</v>
      </c>
      <c r="C85" s="33" t="s">
        <v>59</v>
      </c>
      <c r="D85" s="19">
        <v>1</v>
      </c>
      <c r="E85" s="33" t="s">
        <v>15</v>
      </c>
      <c r="F85" s="33" t="s">
        <v>4</v>
      </c>
      <c r="G85" s="33">
        <v>100</v>
      </c>
      <c r="H85" s="33" t="s">
        <v>174</v>
      </c>
      <c r="I85" s="33" t="s">
        <v>174</v>
      </c>
      <c r="J85" s="33" t="s">
        <v>174</v>
      </c>
      <c r="K85" s="33" t="s">
        <v>138</v>
      </c>
      <c r="L85" s="22" t="e">
        <f t="shared" si="2"/>
        <v>#VALUE!</v>
      </c>
      <c r="M85" s="36" t="e">
        <f>표3_6[[#This Row],[This Week]]-'TOAD(INT)'!H30-'RUTA(AO)'!F25</f>
        <v>#VALUE!</v>
      </c>
    </row>
    <row r="86" spans="2:13" x14ac:dyDescent="0.3">
      <c r="B86" s="14" t="s">
        <v>48</v>
      </c>
      <c r="C86" s="33" t="s">
        <v>59</v>
      </c>
      <c r="D86" s="19">
        <v>1</v>
      </c>
      <c r="E86" s="33" t="s">
        <v>55</v>
      </c>
      <c r="F86" s="33" t="s">
        <v>153</v>
      </c>
      <c r="G86" s="33">
        <v>100</v>
      </c>
      <c r="H86" s="33" t="s">
        <v>174</v>
      </c>
      <c r="I86" s="33" t="s">
        <v>174</v>
      </c>
      <c r="J86" s="33" t="s">
        <v>174</v>
      </c>
      <c r="K86" s="33">
        <v>22000</v>
      </c>
      <c r="L86" s="22" t="e">
        <f t="shared" si="2"/>
        <v>#VALUE!</v>
      </c>
      <c r="M86" s="36" t="e">
        <f>표3_6[[#This Row],[This Week]]-'TOAD(INT)'!H31-'RUTA(AO)'!F25</f>
        <v>#VALUE!</v>
      </c>
    </row>
    <row r="87" spans="2:13" x14ac:dyDescent="0.3">
      <c r="B87" s="14" t="s">
        <v>48</v>
      </c>
      <c r="C87" s="33" t="s">
        <v>59</v>
      </c>
      <c r="D87" s="19">
        <v>1</v>
      </c>
      <c r="E87" s="33" t="s">
        <v>15</v>
      </c>
      <c r="F87" s="33" t="s">
        <v>175</v>
      </c>
      <c r="G87" s="33">
        <v>100</v>
      </c>
      <c r="H87" s="33">
        <v>10</v>
      </c>
      <c r="I87" s="33" t="s">
        <v>180</v>
      </c>
      <c r="J87" s="52">
        <v>46800</v>
      </c>
      <c r="K87" s="52">
        <v>47900</v>
      </c>
      <c r="L87" s="22">
        <f t="shared" si="2"/>
        <v>-2.2964509394572064E-2</v>
      </c>
      <c r="M87" s="36">
        <f>표3_6[[#This Row],[This Week]]-'TOAD(RE)'!F25-'RUTA(AO)'!F25</f>
        <v>28000</v>
      </c>
    </row>
    <row r="88" spans="2:13" x14ac:dyDescent="0.3">
      <c r="B88" s="14" t="s">
        <v>48</v>
      </c>
      <c r="C88" s="33" t="s">
        <v>59</v>
      </c>
      <c r="D88" s="19">
        <v>1</v>
      </c>
      <c r="E88" s="33" t="s">
        <v>56</v>
      </c>
      <c r="F88" s="33" t="s">
        <v>4</v>
      </c>
      <c r="G88" s="33">
        <v>100</v>
      </c>
      <c r="H88" s="33" t="s">
        <v>174</v>
      </c>
      <c r="I88" s="33" t="s">
        <v>174</v>
      </c>
      <c r="J88" s="33" t="s">
        <v>174</v>
      </c>
      <c r="K88" s="33" t="s">
        <v>139</v>
      </c>
      <c r="L88" s="22" t="e">
        <f t="shared" si="2"/>
        <v>#VALUE!</v>
      </c>
      <c r="M88" s="36" t="e">
        <f>표3_6[[#This Row],[This Week]]-'TOAD(INT)'!H32-'RUTA(AO)'!F25</f>
        <v>#VALUE!</v>
      </c>
    </row>
    <row r="89" spans="2:13" x14ac:dyDescent="0.3">
      <c r="B89" s="14" t="s">
        <v>48</v>
      </c>
      <c r="C89" s="33" t="s">
        <v>59</v>
      </c>
      <c r="D89" s="19">
        <v>1</v>
      </c>
      <c r="E89" s="33" t="s">
        <v>12</v>
      </c>
      <c r="F89" s="33" t="s">
        <v>153</v>
      </c>
      <c r="G89" s="33">
        <v>100</v>
      </c>
      <c r="H89" s="33" t="s">
        <v>174</v>
      </c>
      <c r="I89" s="33" t="s">
        <v>174</v>
      </c>
      <c r="J89" s="33" t="s">
        <v>174</v>
      </c>
      <c r="K89" s="33" t="s">
        <v>138</v>
      </c>
      <c r="L89" s="22" t="e">
        <f t="shared" si="2"/>
        <v>#VALUE!</v>
      </c>
      <c r="M89" s="36" t="e">
        <f>표3_6[[#This Row],[This Week]]-'TOAD(INT)'!H33-'RUTA(AO)'!F25</f>
        <v>#VALUE!</v>
      </c>
    </row>
    <row r="90" spans="2:13" x14ac:dyDescent="0.3">
      <c r="B90" s="14" t="s">
        <v>48</v>
      </c>
      <c r="C90" s="33" t="s">
        <v>59</v>
      </c>
      <c r="D90" s="19">
        <v>1</v>
      </c>
      <c r="E90" s="33" t="s">
        <v>15</v>
      </c>
      <c r="F90" s="33" t="s">
        <v>4</v>
      </c>
      <c r="G90" s="33">
        <v>110</v>
      </c>
      <c r="H90" s="33" t="s">
        <v>174</v>
      </c>
      <c r="I90" s="33" t="s">
        <v>174</v>
      </c>
      <c r="J90" s="33" t="s">
        <v>174</v>
      </c>
      <c r="K90" s="33" t="s">
        <v>138</v>
      </c>
      <c r="L90" s="22" t="e">
        <f t="shared" si="2"/>
        <v>#VALUE!</v>
      </c>
      <c r="M90" s="36" t="e">
        <f>표3_6[[#This Row],[This Week]]-'TOAD(INT)'!H30-'RUTA(AO)'!F26</f>
        <v>#VALUE!</v>
      </c>
    </row>
    <row r="91" spans="2:13" x14ac:dyDescent="0.3">
      <c r="B91" s="14" t="s">
        <v>48</v>
      </c>
      <c r="C91" s="33" t="s">
        <v>59</v>
      </c>
      <c r="D91" s="19">
        <v>1</v>
      </c>
      <c r="E91" s="33" t="s">
        <v>55</v>
      </c>
      <c r="F91" s="33" t="s">
        <v>153</v>
      </c>
      <c r="G91" s="33">
        <v>110</v>
      </c>
      <c r="H91" s="33" t="s">
        <v>174</v>
      </c>
      <c r="I91" s="33" t="s">
        <v>174</v>
      </c>
      <c r="J91" s="33" t="s">
        <v>174</v>
      </c>
      <c r="K91" s="33">
        <v>26000</v>
      </c>
      <c r="L91" s="22" t="e">
        <f t="shared" si="2"/>
        <v>#VALUE!</v>
      </c>
      <c r="M91" s="36" t="e">
        <f>표3_6[[#This Row],[This Week]]-'TOAD(INT)'!H31-'RUTA(AO)'!F26</f>
        <v>#VALUE!</v>
      </c>
    </row>
    <row r="92" spans="2:13" x14ac:dyDescent="0.3">
      <c r="B92" s="14" t="s">
        <v>48</v>
      </c>
      <c r="C92" s="33" t="s">
        <v>59</v>
      </c>
      <c r="D92" s="19">
        <v>1</v>
      </c>
      <c r="E92" s="33" t="s">
        <v>15</v>
      </c>
      <c r="F92" s="33" t="s">
        <v>175</v>
      </c>
      <c r="G92" s="33">
        <v>110</v>
      </c>
      <c r="H92" s="33" t="s">
        <v>174</v>
      </c>
      <c r="I92" s="33" t="s">
        <v>174</v>
      </c>
      <c r="J92" s="33" t="s">
        <v>174</v>
      </c>
      <c r="K92" s="52">
        <v>53200</v>
      </c>
      <c r="L92" s="22" t="e">
        <f t="shared" si="2"/>
        <v>#VALUE!</v>
      </c>
      <c r="M92" s="36" t="e">
        <f>표3_6[[#This Row],[This Week]]-'TOAD(RE)'!F25-'RUTA(AO)'!F26</f>
        <v>#VALUE!</v>
      </c>
    </row>
    <row r="93" spans="2:13" x14ac:dyDescent="0.3">
      <c r="B93" s="14" t="s">
        <v>48</v>
      </c>
      <c r="C93" s="33" t="s">
        <v>59</v>
      </c>
      <c r="D93" s="15">
        <v>1</v>
      </c>
      <c r="E93" s="33" t="s">
        <v>56</v>
      </c>
      <c r="F93" s="33" t="s">
        <v>4</v>
      </c>
      <c r="G93" s="33">
        <v>110</v>
      </c>
      <c r="H93" s="33" t="s">
        <v>174</v>
      </c>
      <c r="I93" s="33" t="s">
        <v>174</v>
      </c>
      <c r="J93" s="33" t="s">
        <v>174</v>
      </c>
      <c r="K93" s="33" t="s">
        <v>138</v>
      </c>
      <c r="L93" s="22" t="e">
        <f t="shared" si="2"/>
        <v>#VALUE!</v>
      </c>
      <c r="M93" s="36" t="e">
        <f>표3_6[[#This Row],[This Week]]-'TOAD(INT)'!H32-'RUTA(AO)'!F26</f>
        <v>#VALUE!</v>
      </c>
    </row>
    <row r="94" spans="2:13" ht="17.25" thickBot="1" x14ac:dyDescent="0.35">
      <c r="B94" s="16" t="s">
        <v>48</v>
      </c>
      <c r="C94" s="34" t="s">
        <v>59</v>
      </c>
      <c r="D94" s="17">
        <v>1</v>
      </c>
      <c r="E94" s="34" t="s">
        <v>12</v>
      </c>
      <c r="F94" s="34" t="s">
        <v>153</v>
      </c>
      <c r="G94" s="34">
        <v>110</v>
      </c>
      <c r="H94" s="34" t="s">
        <v>174</v>
      </c>
      <c r="I94" s="34" t="s">
        <v>174</v>
      </c>
      <c r="J94" s="34" t="s">
        <v>174</v>
      </c>
      <c r="K94" s="34" t="s">
        <v>138</v>
      </c>
      <c r="L94" s="54" t="e">
        <f t="shared" si="2"/>
        <v>#VALUE!</v>
      </c>
      <c r="M94" s="44" t="e">
        <f>표3_6[[#This Row],[This Week]]-'TOAD(INT)'!H33-'RUTA(AO)'!F26</f>
        <v>#VALUE!</v>
      </c>
    </row>
    <row r="95" spans="2:13" ht="17.25" thickTop="1" x14ac:dyDescent="0.3"/>
    <row r="101" spans="7:7" x14ac:dyDescent="0.3">
      <c r="G101" t="s">
        <v>130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95"/>
  <sheetViews>
    <sheetView topLeftCell="B28" zoomScale="85" zoomScaleNormal="85" workbookViewId="0">
      <selection activeCell="I14" sqref="I14"/>
    </sheetView>
  </sheetViews>
  <sheetFormatPr defaultRowHeight="16.5" x14ac:dyDescent="0.3"/>
  <cols>
    <col min="2" max="2" width="19" customWidth="1"/>
    <col min="3" max="3" width="15.25" customWidth="1"/>
    <col min="4" max="4" width="11" style="5" customWidth="1"/>
    <col min="5" max="8" width="13.5" customWidth="1"/>
    <col min="9" max="9" width="13.5" style="27" customWidth="1"/>
    <col min="10" max="11" width="15.25" style="27" customWidth="1"/>
    <col min="12" max="12" width="15.25" style="53" customWidth="1"/>
    <col min="13" max="13" width="16.625" style="61" customWidth="1"/>
  </cols>
  <sheetData>
    <row r="4" spans="2:13" x14ac:dyDescent="0.3">
      <c r="B4" s="5"/>
    </row>
    <row r="5" spans="2:13" x14ac:dyDescent="0.3">
      <c r="B5" s="6"/>
    </row>
    <row r="7" spans="2:13" ht="17.25" thickBot="1" x14ac:dyDescent="0.35"/>
    <row r="8" spans="2:13" ht="18" thickTop="1" thickBot="1" x14ac:dyDescent="0.35">
      <c r="B8" s="8" t="s">
        <v>33</v>
      </c>
    </row>
    <row r="9" spans="2:13" ht="18" thickTop="1" thickBot="1" x14ac:dyDescent="0.35">
      <c r="B9" s="7">
        <f ca="1">NOW()</f>
        <v>44311.760716319448</v>
      </c>
    </row>
    <row r="10" spans="2:13" ht="17.25" thickTop="1" x14ac:dyDescent="0.3"/>
    <row r="12" spans="2:13" x14ac:dyDescent="0.3">
      <c r="B12" s="6"/>
    </row>
    <row r="13" spans="2:13" ht="17.25" thickBot="1" x14ac:dyDescent="0.35">
      <c r="B13" s="31" t="s">
        <v>23</v>
      </c>
      <c r="C13" s="25" t="s">
        <v>11</v>
      </c>
      <c r="D13" s="25" t="s">
        <v>29</v>
      </c>
      <c r="E13" s="25" t="s">
        <v>24</v>
      </c>
      <c r="F13" s="25" t="s">
        <v>25</v>
      </c>
      <c r="G13" s="25" t="s">
        <v>44</v>
      </c>
      <c r="H13" s="25" t="s">
        <v>137</v>
      </c>
      <c r="I13" s="25" t="s">
        <v>52</v>
      </c>
      <c r="J13" s="25" t="s">
        <v>26</v>
      </c>
      <c r="K13" s="25" t="s">
        <v>27</v>
      </c>
      <c r="L13" s="32" t="s">
        <v>28</v>
      </c>
      <c r="M13" s="63" t="s">
        <v>9</v>
      </c>
    </row>
    <row r="14" spans="2:13" ht="17.25" thickTop="1" x14ac:dyDescent="0.3">
      <c r="B14" s="12" t="s">
        <v>0</v>
      </c>
      <c r="C14" s="13" t="s">
        <v>60</v>
      </c>
      <c r="D14" s="13">
        <v>4</v>
      </c>
      <c r="E14" s="13" t="s">
        <v>15</v>
      </c>
      <c r="F14" s="13" t="s">
        <v>4</v>
      </c>
      <c r="G14" s="13">
        <v>90</v>
      </c>
      <c r="H14" s="74">
        <v>10</v>
      </c>
      <c r="I14" s="74">
        <v>70</v>
      </c>
      <c r="J14" s="74">
        <v>12000</v>
      </c>
      <c r="K14" s="74">
        <v>10500</v>
      </c>
      <c r="L14" s="21">
        <f t="shared" ref="L14:L45" si="0">J14/K14-100%</f>
        <v>0.14285714285714279</v>
      </c>
      <c r="M14" s="35">
        <f>표3_67[[#This Row],[This Week]]-'TOAD(DEX)'!H16-'RUTA(AO)'!F27</f>
        <v>5200</v>
      </c>
    </row>
    <row r="15" spans="2:13" x14ac:dyDescent="0.3">
      <c r="B15" s="14" t="s">
        <v>0</v>
      </c>
      <c r="C15" s="15" t="s">
        <v>60</v>
      </c>
      <c r="D15" s="15">
        <v>4</v>
      </c>
      <c r="E15" s="15" t="s">
        <v>15</v>
      </c>
      <c r="F15" s="15" t="s">
        <v>153</v>
      </c>
      <c r="G15" s="15">
        <v>90</v>
      </c>
      <c r="H15" s="33" t="s">
        <v>174</v>
      </c>
      <c r="I15" s="33" t="s">
        <v>174</v>
      </c>
      <c r="J15" s="33" t="s">
        <v>174</v>
      </c>
      <c r="K15" s="33" t="s">
        <v>138</v>
      </c>
      <c r="L15" s="22" t="e">
        <f t="shared" si="0"/>
        <v>#VALUE!</v>
      </c>
      <c r="M15" s="36" t="e">
        <f>표3_67[[#This Row],[This Week]]-'TOAD(DEX)'!H17-'RUTA(AO)'!F27</f>
        <v>#VALUE!</v>
      </c>
    </row>
    <row r="16" spans="2:13" ht="17.25" customHeight="1" x14ac:dyDescent="0.3">
      <c r="B16" s="14" t="s">
        <v>0</v>
      </c>
      <c r="C16" s="15" t="s">
        <v>60</v>
      </c>
      <c r="D16" s="15">
        <v>4</v>
      </c>
      <c r="E16" s="15" t="s">
        <v>12</v>
      </c>
      <c r="F16" s="15" t="s">
        <v>4</v>
      </c>
      <c r="G16" s="15">
        <v>90</v>
      </c>
      <c r="H16" s="33">
        <v>10</v>
      </c>
      <c r="I16" s="33">
        <v>70</v>
      </c>
      <c r="J16" s="33">
        <v>17900</v>
      </c>
      <c r="K16" s="33">
        <v>17900</v>
      </c>
      <c r="L16" s="22">
        <f t="shared" si="0"/>
        <v>0</v>
      </c>
      <c r="M16" s="36">
        <f>표3_67[[#This Row],[This Week]]-'TOAD(DEX)'!H18-'RUTA(AO)'!F27</f>
        <v>5600</v>
      </c>
    </row>
    <row r="17" spans="2:13" x14ac:dyDescent="0.3">
      <c r="B17" s="14" t="s">
        <v>0</v>
      </c>
      <c r="C17" s="15" t="s">
        <v>60</v>
      </c>
      <c r="D17" s="15">
        <v>4</v>
      </c>
      <c r="E17" s="15" t="s">
        <v>46</v>
      </c>
      <c r="F17" s="15" t="s">
        <v>153</v>
      </c>
      <c r="G17" s="15">
        <v>90</v>
      </c>
      <c r="H17" s="33">
        <v>10</v>
      </c>
      <c r="I17" s="33">
        <v>30</v>
      </c>
      <c r="J17" s="33">
        <v>30200</v>
      </c>
      <c r="K17" s="33">
        <v>27500</v>
      </c>
      <c r="L17" s="22">
        <f t="shared" si="0"/>
        <v>9.8181818181818148E-2</v>
      </c>
      <c r="M17" s="36" t="e">
        <f>표3_67[[#This Row],[This Week]]-'TOAD(DEX)'!H19-'RUTA(AO)'!F27</f>
        <v>#VALUE!</v>
      </c>
    </row>
    <row r="18" spans="2:13" x14ac:dyDescent="0.3">
      <c r="B18" s="14" t="s">
        <v>0</v>
      </c>
      <c r="C18" s="15" t="s">
        <v>60</v>
      </c>
      <c r="D18" s="15">
        <v>4</v>
      </c>
      <c r="E18" s="15" t="s">
        <v>8</v>
      </c>
      <c r="F18" s="15" t="s">
        <v>16</v>
      </c>
      <c r="G18" s="15">
        <v>100</v>
      </c>
      <c r="H18" s="33" t="s">
        <v>174</v>
      </c>
      <c r="I18" s="33" t="s">
        <v>174</v>
      </c>
      <c r="J18" s="33" t="s">
        <v>174</v>
      </c>
      <c r="K18" s="33">
        <v>15000</v>
      </c>
      <c r="L18" s="22" t="e">
        <f t="shared" si="0"/>
        <v>#VALUE!</v>
      </c>
      <c r="M18" s="36" t="e">
        <f>표3_67[[#This Row],[This Week]]-'TOAD(DEX)'!H16-'RUTA(AO)'!F28</f>
        <v>#VALUE!</v>
      </c>
    </row>
    <row r="19" spans="2:13" x14ac:dyDescent="0.3">
      <c r="B19" s="14" t="s">
        <v>0</v>
      </c>
      <c r="C19" s="15" t="s">
        <v>60</v>
      </c>
      <c r="D19" s="15">
        <v>4</v>
      </c>
      <c r="E19" s="15" t="s">
        <v>8</v>
      </c>
      <c r="F19" s="15" t="s">
        <v>153</v>
      </c>
      <c r="G19" s="15">
        <v>100</v>
      </c>
      <c r="H19" s="33" t="s">
        <v>174</v>
      </c>
      <c r="I19" s="33" t="s">
        <v>174</v>
      </c>
      <c r="J19" s="33" t="s">
        <v>174</v>
      </c>
      <c r="K19" s="33" t="s">
        <v>144</v>
      </c>
      <c r="L19" s="22" t="e">
        <f t="shared" si="0"/>
        <v>#VALUE!</v>
      </c>
      <c r="M19" s="36" t="e">
        <f>표3_67[[#This Row],[This Week]]-'TOAD(DEX)'!H17-'RUTA(AO)'!F28</f>
        <v>#VALUE!</v>
      </c>
    </row>
    <row r="20" spans="2:13" x14ac:dyDescent="0.3">
      <c r="B20" s="14" t="s">
        <v>0</v>
      </c>
      <c r="C20" s="15" t="s">
        <v>60</v>
      </c>
      <c r="D20" s="15">
        <v>4</v>
      </c>
      <c r="E20" s="15" t="s">
        <v>7</v>
      </c>
      <c r="F20" s="15" t="s">
        <v>16</v>
      </c>
      <c r="G20" s="15">
        <v>100</v>
      </c>
      <c r="H20" s="33">
        <v>10</v>
      </c>
      <c r="I20" s="33">
        <v>70</v>
      </c>
      <c r="J20" s="33">
        <v>23000</v>
      </c>
      <c r="K20" s="33">
        <v>10000</v>
      </c>
      <c r="L20" s="22">
        <f t="shared" si="0"/>
        <v>1.2999999999999998</v>
      </c>
      <c r="M20" s="36">
        <f>표3_67[[#This Row],[This Week]]-'TOAD(DEX)'!H18-'RUTA(AO)'!F28</f>
        <v>9100</v>
      </c>
    </row>
    <row r="21" spans="2:13" x14ac:dyDescent="0.3">
      <c r="B21" s="14" t="s">
        <v>0</v>
      </c>
      <c r="C21" s="15" t="s">
        <v>60</v>
      </c>
      <c r="D21" s="15">
        <v>4</v>
      </c>
      <c r="E21" s="15" t="s">
        <v>7</v>
      </c>
      <c r="F21" s="15" t="s">
        <v>153</v>
      </c>
      <c r="G21" s="15">
        <v>100</v>
      </c>
      <c r="H21" s="33" t="s">
        <v>181</v>
      </c>
      <c r="I21" s="33" t="s">
        <v>174</v>
      </c>
      <c r="J21" s="33" t="s">
        <v>182</v>
      </c>
      <c r="K21" s="33" t="s">
        <v>138</v>
      </c>
      <c r="L21" s="22" t="e">
        <f t="shared" si="0"/>
        <v>#VALUE!</v>
      </c>
      <c r="M21" s="36" t="e">
        <f>표3_67[[#This Row],[This Week]]-'TOAD(DEX)'!H19-'RUTA(AO)'!F28</f>
        <v>#VALUE!</v>
      </c>
    </row>
    <row r="22" spans="2:13" x14ac:dyDescent="0.3">
      <c r="B22" s="14" t="s">
        <v>0</v>
      </c>
      <c r="C22" s="15" t="s">
        <v>60</v>
      </c>
      <c r="D22" s="15">
        <v>4</v>
      </c>
      <c r="E22" s="15" t="s">
        <v>8</v>
      </c>
      <c r="F22" s="15" t="s">
        <v>16</v>
      </c>
      <c r="G22" s="15">
        <v>110</v>
      </c>
      <c r="H22" s="33" t="s">
        <v>182</v>
      </c>
      <c r="I22" s="33" t="s">
        <v>182</v>
      </c>
      <c r="J22" s="33" t="s">
        <v>174</v>
      </c>
      <c r="K22" s="33">
        <v>18200</v>
      </c>
      <c r="L22" s="22" t="e">
        <f t="shared" si="0"/>
        <v>#VALUE!</v>
      </c>
      <c r="M22" s="36" t="e">
        <f>표3_67[[#This Row],[This Week]]-'TOAD(DEX)'!H16-'RUTA(AO)'!F29</f>
        <v>#VALUE!</v>
      </c>
    </row>
    <row r="23" spans="2:13" x14ac:dyDescent="0.3">
      <c r="B23" s="14" t="s">
        <v>0</v>
      </c>
      <c r="C23" s="15" t="s">
        <v>60</v>
      </c>
      <c r="D23" s="15">
        <v>4</v>
      </c>
      <c r="E23" s="15" t="s">
        <v>8</v>
      </c>
      <c r="F23" s="15" t="s">
        <v>153</v>
      </c>
      <c r="G23" s="15">
        <v>110</v>
      </c>
      <c r="H23" s="33" t="s">
        <v>174</v>
      </c>
      <c r="I23" s="33" t="s">
        <v>174</v>
      </c>
      <c r="J23" s="33" t="s">
        <v>182</v>
      </c>
      <c r="K23" s="33" t="s">
        <v>143</v>
      </c>
      <c r="L23" s="22" t="e">
        <f t="shared" si="0"/>
        <v>#VALUE!</v>
      </c>
      <c r="M23" s="36" t="e">
        <f>표3_67[[#This Row],[This Week]]-'TOAD(DEX)'!H17-'RUTA(AO)'!F29</f>
        <v>#VALUE!</v>
      </c>
    </row>
    <row r="24" spans="2:13" x14ac:dyDescent="0.3">
      <c r="B24" s="14" t="s">
        <v>0</v>
      </c>
      <c r="C24" s="15" t="s">
        <v>60</v>
      </c>
      <c r="D24" s="15">
        <v>4</v>
      </c>
      <c r="E24" s="15" t="s">
        <v>7</v>
      </c>
      <c r="F24" s="15" t="s">
        <v>16</v>
      </c>
      <c r="G24" s="15">
        <v>110</v>
      </c>
      <c r="H24" s="33">
        <v>10</v>
      </c>
      <c r="I24" s="33">
        <v>70</v>
      </c>
      <c r="J24" s="33">
        <v>20000</v>
      </c>
      <c r="K24" s="33">
        <v>25500</v>
      </c>
      <c r="L24" s="22">
        <f t="shared" si="0"/>
        <v>-0.21568627450980393</v>
      </c>
      <c r="M24" s="36">
        <f>표3_67[[#This Row],[This Week]]-'TOAD(DEX)'!H18-'RUTA(AO)'!F29</f>
        <v>4000</v>
      </c>
    </row>
    <row r="25" spans="2:13" ht="17.25" thickBot="1" x14ac:dyDescent="0.35">
      <c r="B25" s="37" t="s">
        <v>0</v>
      </c>
      <c r="C25" s="38" t="s">
        <v>60</v>
      </c>
      <c r="D25" s="38">
        <v>4</v>
      </c>
      <c r="E25" s="38" t="s">
        <v>7</v>
      </c>
      <c r="F25" s="38" t="s">
        <v>153</v>
      </c>
      <c r="G25" s="38">
        <v>110</v>
      </c>
      <c r="H25" s="76">
        <v>10</v>
      </c>
      <c r="I25" s="76">
        <v>30</v>
      </c>
      <c r="J25" s="76">
        <v>61100</v>
      </c>
      <c r="K25" s="64">
        <v>61100</v>
      </c>
      <c r="L25" s="40">
        <f t="shared" si="0"/>
        <v>0</v>
      </c>
      <c r="M25" s="41" t="e">
        <f>표3_67[[#This Row],[This Week]]-'TOAD(DEX)'!H19-'RUTA(AO)'!F29</f>
        <v>#VALUE!</v>
      </c>
    </row>
    <row r="26" spans="2:13" ht="17.25" thickTop="1" x14ac:dyDescent="0.3">
      <c r="B26" s="28" t="s">
        <v>0</v>
      </c>
      <c r="C26" s="39" t="s">
        <v>61</v>
      </c>
      <c r="D26" s="62">
        <v>1</v>
      </c>
      <c r="E26" s="39" t="s">
        <v>15</v>
      </c>
      <c r="F26" s="39" t="s">
        <v>4</v>
      </c>
      <c r="G26" s="39">
        <v>90</v>
      </c>
      <c r="H26" s="39" t="s">
        <v>174</v>
      </c>
      <c r="I26" s="39" t="s">
        <v>174</v>
      </c>
      <c r="J26" s="39" t="s">
        <v>174</v>
      </c>
      <c r="K26" s="39" t="s">
        <v>138</v>
      </c>
      <c r="L26" s="29" t="e">
        <f t="shared" si="0"/>
        <v>#VALUE!</v>
      </c>
      <c r="M26" s="43" t="e">
        <f>표3_67[[#This Row],[This Week]]-'TOAD(DEX)'!H20-'RUTA(AO)'!F27</f>
        <v>#VALUE!</v>
      </c>
    </row>
    <row r="27" spans="2:13" x14ac:dyDescent="0.3">
      <c r="B27" s="14" t="s">
        <v>0</v>
      </c>
      <c r="C27" s="33" t="s">
        <v>61</v>
      </c>
      <c r="D27" s="62">
        <v>1</v>
      </c>
      <c r="E27" s="33" t="s">
        <v>55</v>
      </c>
      <c r="F27" s="33" t="s">
        <v>153</v>
      </c>
      <c r="G27" s="33">
        <v>90</v>
      </c>
      <c r="H27" s="39" t="s">
        <v>174</v>
      </c>
      <c r="I27" s="39" t="s">
        <v>174</v>
      </c>
      <c r="J27" s="39" t="s">
        <v>174</v>
      </c>
      <c r="K27" s="39" t="s">
        <v>138</v>
      </c>
      <c r="L27" s="22" t="e">
        <f t="shared" si="0"/>
        <v>#VALUE!</v>
      </c>
      <c r="M27" s="36" t="e">
        <f>표3_67[[#This Row],[This Week]]-'TOAD(DEX)'!H21-'RUTA(AO)'!F27</f>
        <v>#VALUE!</v>
      </c>
    </row>
    <row r="28" spans="2:13" x14ac:dyDescent="0.3">
      <c r="B28" s="14" t="s">
        <v>0</v>
      </c>
      <c r="C28" s="33" t="s">
        <v>61</v>
      </c>
      <c r="D28" s="62">
        <v>1</v>
      </c>
      <c r="E28" s="33" t="s">
        <v>15</v>
      </c>
      <c r="F28" s="33" t="s">
        <v>175</v>
      </c>
      <c r="G28" s="33">
        <v>90</v>
      </c>
      <c r="H28" s="39" t="s">
        <v>174</v>
      </c>
      <c r="I28" s="39" t="s">
        <v>174</v>
      </c>
      <c r="J28" s="39" t="s">
        <v>174</v>
      </c>
      <c r="K28" s="39" t="s">
        <v>138</v>
      </c>
      <c r="L28" s="22" t="e">
        <f t="shared" si="0"/>
        <v>#VALUE!</v>
      </c>
      <c r="M28" s="36" t="e">
        <f>표3_67[[#This Row],[This Week]]-'TOAD(RE)'!F16-'RUTA(AO)'!F27</f>
        <v>#VALUE!</v>
      </c>
    </row>
    <row r="29" spans="2:13" x14ac:dyDescent="0.3">
      <c r="B29" s="14" t="s">
        <v>0</v>
      </c>
      <c r="C29" s="33" t="s">
        <v>61</v>
      </c>
      <c r="D29" s="62">
        <v>1</v>
      </c>
      <c r="E29" s="33" t="s">
        <v>56</v>
      </c>
      <c r="F29" s="33" t="s">
        <v>4</v>
      </c>
      <c r="G29" s="33">
        <v>90</v>
      </c>
      <c r="H29" s="39">
        <v>10</v>
      </c>
      <c r="I29" s="39">
        <v>70</v>
      </c>
      <c r="J29" s="39">
        <v>20000</v>
      </c>
      <c r="K29" s="39" t="s">
        <v>138</v>
      </c>
      <c r="L29" s="22" t="e">
        <f t="shared" si="0"/>
        <v>#VALUE!</v>
      </c>
      <c r="M29" s="36" t="e">
        <f>표3_67[[#This Row],[This Week]]-'TOAD(DEX)'!H22-'RUTA(AO)'!F27</f>
        <v>#VALUE!</v>
      </c>
    </row>
    <row r="30" spans="2:13" x14ac:dyDescent="0.3">
      <c r="B30" s="14" t="s">
        <v>0</v>
      </c>
      <c r="C30" s="33" t="s">
        <v>61</v>
      </c>
      <c r="D30" s="62">
        <v>1</v>
      </c>
      <c r="E30" s="33" t="s">
        <v>12</v>
      </c>
      <c r="F30" s="33" t="s">
        <v>153</v>
      </c>
      <c r="G30" s="33">
        <v>90</v>
      </c>
      <c r="H30" s="39" t="s">
        <v>174</v>
      </c>
      <c r="I30" s="39" t="s">
        <v>174</v>
      </c>
      <c r="J30" s="39" t="s">
        <v>174</v>
      </c>
      <c r="K30" s="39" t="s">
        <v>138</v>
      </c>
      <c r="L30" s="22" t="e">
        <f t="shared" si="0"/>
        <v>#VALUE!</v>
      </c>
      <c r="M30" s="36" t="e">
        <f>표3_67[[#This Row],[This Week]]-'TOAD(DEX)'!H23-'RUTA(AO)'!F27</f>
        <v>#VALUE!</v>
      </c>
    </row>
    <row r="31" spans="2:13" x14ac:dyDescent="0.3">
      <c r="B31" s="14" t="s">
        <v>0</v>
      </c>
      <c r="C31" s="33" t="s">
        <v>61</v>
      </c>
      <c r="D31" s="62">
        <v>1</v>
      </c>
      <c r="E31" s="33" t="s">
        <v>15</v>
      </c>
      <c r="F31" s="33" t="s">
        <v>4</v>
      </c>
      <c r="G31" s="33">
        <v>100</v>
      </c>
      <c r="H31" s="39" t="s">
        <v>174</v>
      </c>
      <c r="I31" s="39" t="s">
        <v>174</v>
      </c>
      <c r="J31" s="39" t="s">
        <v>174</v>
      </c>
      <c r="K31" s="39" t="s">
        <v>138</v>
      </c>
      <c r="L31" s="22" t="e">
        <f t="shared" si="0"/>
        <v>#VALUE!</v>
      </c>
      <c r="M31" s="36" t="e">
        <f>표3_67[[#This Row],[This Week]]-'TOAD(DEX)'!H20-'RUTA(AO)'!F28</f>
        <v>#VALUE!</v>
      </c>
    </row>
    <row r="32" spans="2:13" x14ac:dyDescent="0.3">
      <c r="B32" s="14" t="s">
        <v>0</v>
      </c>
      <c r="C32" s="33" t="s">
        <v>61</v>
      </c>
      <c r="D32" s="62">
        <v>1</v>
      </c>
      <c r="E32" s="33" t="s">
        <v>55</v>
      </c>
      <c r="F32" s="33" t="s">
        <v>153</v>
      </c>
      <c r="G32" s="33">
        <v>100</v>
      </c>
      <c r="H32" s="33" t="s">
        <v>174</v>
      </c>
      <c r="I32" s="33" t="s">
        <v>174</v>
      </c>
      <c r="J32" s="33" t="s">
        <v>174</v>
      </c>
      <c r="K32" s="33" t="s">
        <v>138</v>
      </c>
      <c r="L32" s="22" t="e">
        <f t="shared" si="0"/>
        <v>#VALUE!</v>
      </c>
      <c r="M32" s="36" t="e">
        <f>표3_67[[#This Row],[This Week]]-'TOAD(DEX)'!H21-'RUTA(AO)'!F28</f>
        <v>#VALUE!</v>
      </c>
    </row>
    <row r="33" spans="2:13" x14ac:dyDescent="0.3">
      <c r="B33" s="14" t="s">
        <v>0</v>
      </c>
      <c r="C33" s="33" t="s">
        <v>61</v>
      </c>
      <c r="D33" s="62">
        <v>1</v>
      </c>
      <c r="E33" s="33" t="s">
        <v>15</v>
      </c>
      <c r="F33" s="33" t="s">
        <v>175</v>
      </c>
      <c r="G33" s="33">
        <v>100</v>
      </c>
      <c r="H33" s="33" t="s">
        <v>174</v>
      </c>
      <c r="I33" s="33" t="s">
        <v>174</v>
      </c>
      <c r="J33" s="33" t="s">
        <v>174</v>
      </c>
      <c r="K33" s="33" t="s">
        <v>138</v>
      </c>
      <c r="L33" s="22" t="e">
        <f t="shared" si="0"/>
        <v>#VALUE!</v>
      </c>
      <c r="M33" s="36" t="e">
        <f>표3_67[[#This Row],[This Week]]-'TOAD(RE)'!F16-'RUTA(AO)'!F28</f>
        <v>#VALUE!</v>
      </c>
    </row>
    <row r="34" spans="2:13" x14ac:dyDescent="0.3">
      <c r="B34" s="14" t="s">
        <v>0</v>
      </c>
      <c r="C34" s="33" t="s">
        <v>61</v>
      </c>
      <c r="D34" s="62">
        <v>1</v>
      </c>
      <c r="E34" s="33" t="s">
        <v>56</v>
      </c>
      <c r="F34" s="33" t="s">
        <v>4</v>
      </c>
      <c r="G34" s="33">
        <v>100</v>
      </c>
      <c r="H34" s="33" t="s">
        <v>174</v>
      </c>
      <c r="I34" s="33" t="s">
        <v>174</v>
      </c>
      <c r="J34" s="33" t="s">
        <v>174</v>
      </c>
      <c r="K34" s="33" t="s">
        <v>138</v>
      </c>
      <c r="L34" s="22" t="e">
        <f t="shared" si="0"/>
        <v>#VALUE!</v>
      </c>
      <c r="M34" s="36" t="e">
        <f>표3_67[[#This Row],[This Week]]-'TOAD(DEX)'!H22-'RUTA(AO)'!F28</f>
        <v>#VALUE!</v>
      </c>
    </row>
    <row r="35" spans="2:13" x14ac:dyDescent="0.3">
      <c r="B35" s="14" t="s">
        <v>0</v>
      </c>
      <c r="C35" s="33" t="s">
        <v>61</v>
      </c>
      <c r="D35" s="62">
        <v>1</v>
      </c>
      <c r="E35" s="33" t="s">
        <v>12</v>
      </c>
      <c r="F35" s="33" t="s">
        <v>153</v>
      </c>
      <c r="G35" s="33">
        <v>100</v>
      </c>
      <c r="H35" s="33" t="s">
        <v>174</v>
      </c>
      <c r="I35" s="33" t="s">
        <v>174</v>
      </c>
      <c r="J35" s="33" t="s">
        <v>174</v>
      </c>
      <c r="K35" s="33" t="s">
        <v>138</v>
      </c>
      <c r="L35" s="22" t="e">
        <f t="shared" si="0"/>
        <v>#VALUE!</v>
      </c>
      <c r="M35" s="36" t="e">
        <f>표3_67[[#This Row],[This Week]]-'TOAD(DEX)'!H23-'RUTA(AO)'!F28</f>
        <v>#VALUE!</v>
      </c>
    </row>
    <row r="36" spans="2:13" x14ac:dyDescent="0.3">
      <c r="B36" s="14" t="s">
        <v>0</v>
      </c>
      <c r="C36" s="33" t="s">
        <v>61</v>
      </c>
      <c r="D36" s="62">
        <v>1</v>
      </c>
      <c r="E36" s="33" t="s">
        <v>15</v>
      </c>
      <c r="F36" s="33" t="s">
        <v>4</v>
      </c>
      <c r="G36" s="33">
        <v>110</v>
      </c>
      <c r="H36" s="33" t="s">
        <v>174</v>
      </c>
      <c r="I36" s="33" t="s">
        <v>174</v>
      </c>
      <c r="J36" s="33" t="s">
        <v>174</v>
      </c>
      <c r="K36" s="33" t="s">
        <v>138</v>
      </c>
      <c r="L36" s="22" t="e">
        <f t="shared" si="0"/>
        <v>#VALUE!</v>
      </c>
      <c r="M36" s="36" t="e">
        <f>표3_67[[#This Row],[This Week]]-'TOAD(DEX)'!H20-'RUTA(AO)'!F29</f>
        <v>#VALUE!</v>
      </c>
    </row>
    <row r="37" spans="2:13" x14ac:dyDescent="0.3">
      <c r="B37" s="14" t="s">
        <v>0</v>
      </c>
      <c r="C37" s="33" t="s">
        <v>61</v>
      </c>
      <c r="D37" s="62">
        <v>1</v>
      </c>
      <c r="E37" s="33" t="s">
        <v>55</v>
      </c>
      <c r="F37" s="33" t="s">
        <v>153</v>
      </c>
      <c r="G37" s="33">
        <v>110</v>
      </c>
      <c r="H37" s="33" t="s">
        <v>174</v>
      </c>
      <c r="I37" s="33" t="s">
        <v>174</v>
      </c>
      <c r="J37" s="33" t="s">
        <v>174</v>
      </c>
      <c r="K37" s="33" t="s">
        <v>138</v>
      </c>
      <c r="L37" s="22" t="e">
        <f t="shared" si="0"/>
        <v>#VALUE!</v>
      </c>
      <c r="M37" s="36" t="e">
        <f>표3_67[[#This Row],[This Week]]-'TOAD(DEX)'!H21-'RUTA(AO)'!F29</f>
        <v>#VALUE!</v>
      </c>
    </row>
    <row r="38" spans="2:13" x14ac:dyDescent="0.3">
      <c r="B38" s="14" t="s">
        <v>0</v>
      </c>
      <c r="C38" s="33" t="s">
        <v>61</v>
      </c>
      <c r="D38" s="62">
        <v>1</v>
      </c>
      <c r="E38" s="33" t="s">
        <v>15</v>
      </c>
      <c r="F38" s="33" t="s">
        <v>175</v>
      </c>
      <c r="G38" s="33">
        <v>110</v>
      </c>
      <c r="H38" s="33" t="s">
        <v>174</v>
      </c>
      <c r="I38" s="33" t="s">
        <v>174</v>
      </c>
      <c r="J38" s="33" t="s">
        <v>174</v>
      </c>
      <c r="K38" s="33" t="s">
        <v>138</v>
      </c>
      <c r="L38" s="22" t="e">
        <f t="shared" si="0"/>
        <v>#VALUE!</v>
      </c>
      <c r="M38" s="36" t="e">
        <f>표3_67[[#This Row],[This Week]]-'TOAD(RE)'!F16-'RUTA(AO)'!F29</f>
        <v>#VALUE!</v>
      </c>
    </row>
    <row r="39" spans="2:13" x14ac:dyDescent="0.3">
      <c r="B39" s="14" t="s">
        <v>0</v>
      </c>
      <c r="C39" s="33" t="s">
        <v>61</v>
      </c>
      <c r="D39" s="62">
        <v>1</v>
      </c>
      <c r="E39" s="33" t="s">
        <v>56</v>
      </c>
      <c r="F39" s="33" t="s">
        <v>4</v>
      </c>
      <c r="G39" s="33">
        <v>110</v>
      </c>
      <c r="H39" s="33" t="s">
        <v>174</v>
      </c>
      <c r="I39" s="33" t="s">
        <v>174</v>
      </c>
      <c r="J39" s="33" t="s">
        <v>174</v>
      </c>
      <c r="K39" s="33" t="s">
        <v>138</v>
      </c>
      <c r="L39" s="22" t="e">
        <f t="shared" si="0"/>
        <v>#VALUE!</v>
      </c>
      <c r="M39" s="36" t="e">
        <f>표3_67[[#This Row],[This Week]]-'TOAD(DEX)'!H22-'RUTA(AO)'!F29</f>
        <v>#VALUE!</v>
      </c>
    </row>
    <row r="40" spans="2:13" ht="17.25" thickBot="1" x14ac:dyDescent="0.35">
      <c r="B40" s="14" t="s">
        <v>0</v>
      </c>
      <c r="C40" s="33" t="s">
        <v>61</v>
      </c>
      <c r="D40" s="62">
        <v>1</v>
      </c>
      <c r="E40" s="33" t="s">
        <v>12</v>
      </c>
      <c r="F40" s="33" t="s">
        <v>153</v>
      </c>
      <c r="G40" s="33">
        <v>110</v>
      </c>
      <c r="H40" s="33" t="s">
        <v>174</v>
      </c>
      <c r="I40" s="33" t="s">
        <v>174</v>
      </c>
      <c r="J40" s="33" t="s">
        <v>174</v>
      </c>
      <c r="K40" s="33" t="s">
        <v>138</v>
      </c>
      <c r="L40" s="22" t="e">
        <f t="shared" si="0"/>
        <v>#VALUE!</v>
      </c>
      <c r="M40" s="36" t="e">
        <f>표3_67[[#This Row],[This Week]]-'TOAD(DEX)'!H23-'RUTA(AO)'!F29</f>
        <v>#VALUE!</v>
      </c>
    </row>
    <row r="41" spans="2:13" ht="17.25" thickTop="1" x14ac:dyDescent="0.3">
      <c r="B41" s="12" t="s">
        <v>57</v>
      </c>
      <c r="C41" s="13" t="s">
        <v>60</v>
      </c>
      <c r="D41" s="13">
        <v>3</v>
      </c>
      <c r="E41" s="13" t="s">
        <v>15</v>
      </c>
      <c r="F41" s="13" t="s">
        <v>4</v>
      </c>
      <c r="G41" s="13">
        <v>90</v>
      </c>
      <c r="H41" s="74" t="s">
        <v>174</v>
      </c>
      <c r="I41" s="74" t="s">
        <v>174</v>
      </c>
      <c r="J41" s="74" t="s">
        <v>174</v>
      </c>
      <c r="K41" s="74">
        <v>14000</v>
      </c>
      <c r="L41" s="21" t="e">
        <f t="shared" si="0"/>
        <v>#VALUE!</v>
      </c>
      <c r="M41" s="35" t="e">
        <f>표3_67[[#This Row],[This Week]]-'TOAD(DEX)'!$H$26-'RUTA(AO)'!F30</f>
        <v>#VALUE!</v>
      </c>
    </row>
    <row r="42" spans="2:13" x14ac:dyDescent="0.3">
      <c r="B42" s="14" t="s">
        <v>57</v>
      </c>
      <c r="C42" s="15" t="s">
        <v>60</v>
      </c>
      <c r="D42" s="15">
        <v>3</v>
      </c>
      <c r="E42" s="15" t="s">
        <v>15</v>
      </c>
      <c r="F42" s="15" t="s">
        <v>153</v>
      </c>
      <c r="G42" s="15">
        <v>90</v>
      </c>
      <c r="H42" s="33">
        <v>10</v>
      </c>
      <c r="I42" s="33">
        <v>70</v>
      </c>
      <c r="J42" s="33">
        <v>11600</v>
      </c>
      <c r="K42" s="33" t="s">
        <v>138</v>
      </c>
      <c r="L42" s="22" t="e">
        <f t="shared" si="0"/>
        <v>#VALUE!</v>
      </c>
      <c r="M42" s="36">
        <f>표3_67[[#This Row],[This Week]]-'TOAD(DEX)'!$H$27-'RUTA(AO)'!F30</f>
        <v>4100</v>
      </c>
    </row>
    <row r="43" spans="2:13" x14ac:dyDescent="0.3">
      <c r="B43" s="14" t="s">
        <v>57</v>
      </c>
      <c r="C43" s="15" t="s">
        <v>60</v>
      </c>
      <c r="D43" s="15">
        <v>3</v>
      </c>
      <c r="E43" s="15" t="s">
        <v>12</v>
      </c>
      <c r="F43" s="15" t="s">
        <v>4</v>
      </c>
      <c r="G43" s="15">
        <v>90</v>
      </c>
      <c r="H43" s="33">
        <v>10</v>
      </c>
      <c r="I43" s="33">
        <v>70</v>
      </c>
      <c r="J43" s="33">
        <v>19700</v>
      </c>
      <c r="K43" s="33">
        <v>20000</v>
      </c>
      <c r="L43" s="22">
        <f t="shared" si="0"/>
        <v>-1.5000000000000013E-2</v>
      </c>
      <c r="M43" s="36">
        <f>표3_67[[#This Row],[This Week]]-'TOAD(DEX)'!$H$28-'RUTA(AO)'!F30</f>
        <v>10100</v>
      </c>
    </row>
    <row r="44" spans="2:13" x14ac:dyDescent="0.3">
      <c r="B44" s="14" t="s">
        <v>57</v>
      </c>
      <c r="C44" s="15" t="s">
        <v>60</v>
      </c>
      <c r="D44" s="15">
        <v>3</v>
      </c>
      <c r="E44" s="15" t="s">
        <v>46</v>
      </c>
      <c r="F44" s="15" t="s">
        <v>153</v>
      </c>
      <c r="G44" s="15">
        <v>90</v>
      </c>
      <c r="H44" s="33">
        <v>10</v>
      </c>
      <c r="I44" s="33">
        <v>30</v>
      </c>
      <c r="J44" s="52">
        <v>64900</v>
      </c>
      <c r="K44" s="33" t="s">
        <v>138</v>
      </c>
      <c r="L44" s="22" t="e">
        <f t="shared" si="0"/>
        <v>#VALUE!</v>
      </c>
      <c r="M44" s="36">
        <f>표3_67[[#This Row],[This Week]]-'TOAD(DEX)'!$H$29-'RUTA(AO)'!F30</f>
        <v>55100</v>
      </c>
    </row>
    <row r="45" spans="2:13" x14ac:dyDescent="0.3">
      <c r="B45" s="14" t="s">
        <v>57</v>
      </c>
      <c r="C45" s="15" t="s">
        <v>60</v>
      </c>
      <c r="D45" s="15">
        <v>3</v>
      </c>
      <c r="E45" s="15" t="s">
        <v>8</v>
      </c>
      <c r="F45" s="15" t="s">
        <v>16</v>
      </c>
      <c r="G45" s="15">
        <v>100</v>
      </c>
      <c r="H45" s="33" t="s">
        <v>174</v>
      </c>
      <c r="I45" s="33" t="s">
        <v>174</v>
      </c>
      <c r="J45" s="33" t="s">
        <v>174</v>
      </c>
      <c r="K45" s="33" t="s">
        <v>138</v>
      </c>
      <c r="L45" s="22" t="e">
        <f t="shared" si="0"/>
        <v>#VALUE!</v>
      </c>
      <c r="M45" s="43" t="e">
        <f>표3_67[[#This Row],[This Week]]-'TOAD(DEX)'!$H$26-'RUTA(AO)'!F31</f>
        <v>#VALUE!</v>
      </c>
    </row>
    <row r="46" spans="2:13" x14ac:dyDescent="0.3">
      <c r="B46" s="14" t="s">
        <v>57</v>
      </c>
      <c r="C46" s="15" t="s">
        <v>60</v>
      </c>
      <c r="D46" s="15">
        <v>3</v>
      </c>
      <c r="E46" s="15" t="s">
        <v>8</v>
      </c>
      <c r="F46" s="15" t="s">
        <v>153</v>
      </c>
      <c r="G46" s="15">
        <v>100</v>
      </c>
      <c r="H46" s="33" t="s">
        <v>174</v>
      </c>
      <c r="I46" s="33" t="s">
        <v>174</v>
      </c>
      <c r="J46" s="33" t="s">
        <v>174</v>
      </c>
      <c r="K46" s="33" t="s">
        <v>138</v>
      </c>
      <c r="L46" s="22" t="e">
        <f t="shared" ref="L46:L77" si="1">J46/K46-100%</f>
        <v>#VALUE!</v>
      </c>
      <c r="M46" s="36" t="e">
        <f>표3_67[[#This Row],[This Week]]-'TOAD(DEX)'!$H$27-'RUTA(AO)'!F31</f>
        <v>#VALUE!</v>
      </c>
    </row>
    <row r="47" spans="2:13" x14ac:dyDescent="0.3">
      <c r="B47" s="14" t="s">
        <v>57</v>
      </c>
      <c r="C47" s="15" t="s">
        <v>60</v>
      </c>
      <c r="D47" s="15">
        <v>3</v>
      </c>
      <c r="E47" s="15" t="s">
        <v>7</v>
      </c>
      <c r="F47" s="15" t="s">
        <v>16</v>
      </c>
      <c r="G47" s="15">
        <v>100</v>
      </c>
      <c r="H47" s="33">
        <v>10</v>
      </c>
      <c r="I47" s="33">
        <v>70</v>
      </c>
      <c r="J47" s="56">
        <v>27900</v>
      </c>
      <c r="K47" s="55">
        <v>27000</v>
      </c>
      <c r="L47" s="22">
        <f t="shared" si="1"/>
        <v>3.3333333333333437E-2</v>
      </c>
      <c r="M47" s="36">
        <f>표3_67[[#This Row],[This Week]]-'TOAD(DEX)'!$H$28-'RUTA(AO)'!F31</f>
        <v>14200</v>
      </c>
    </row>
    <row r="48" spans="2:13" x14ac:dyDescent="0.3">
      <c r="B48" s="14" t="s">
        <v>57</v>
      </c>
      <c r="C48" s="15" t="s">
        <v>60</v>
      </c>
      <c r="D48" s="15">
        <v>3</v>
      </c>
      <c r="E48" s="15" t="s">
        <v>7</v>
      </c>
      <c r="F48" s="15" t="s">
        <v>153</v>
      </c>
      <c r="G48" s="15">
        <v>100</v>
      </c>
      <c r="H48" s="33">
        <v>10</v>
      </c>
      <c r="I48" s="33">
        <v>30</v>
      </c>
      <c r="J48" s="52">
        <v>34900</v>
      </c>
      <c r="K48" s="55">
        <v>36100</v>
      </c>
      <c r="L48" s="22">
        <f t="shared" si="1"/>
        <v>-3.3240997229916913E-2</v>
      </c>
      <c r="M48" s="36">
        <f>표3_67[[#This Row],[This Week]]-'TOAD(DEX)'!$H$29-'RUTA(AO)'!F31</f>
        <v>21000</v>
      </c>
    </row>
    <row r="49" spans="2:13" x14ac:dyDescent="0.3">
      <c r="B49" s="14" t="s">
        <v>57</v>
      </c>
      <c r="C49" s="15" t="s">
        <v>60</v>
      </c>
      <c r="D49" s="15">
        <v>3</v>
      </c>
      <c r="E49" s="15" t="s">
        <v>8</v>
      </c>
      <c r="F49" s="15" t="s">
        <v>16</v>
      </c>
      <c r="G49" s="15">
        <v>110</v>
      </c>
      <c r="H49" s="33">
        <v>10</v>
      </c>
      <c r="I49" s="33">
        <v>30</v>
      </c>
      <c r="J49" s="55">
        <v>24300</v>
      </c>
      <c r="K49" s="33">
        <v>24300</v>
      </c>
      <c r="L49" s="22">
        <f t="shared" si="1"/>
        <v>0</v>
      </c>
      <c r="M49" s="36">
        <f>표3_67[[#This Row],[This Week]]-'TOAD(DEX)'!$H$26-'RUTA(AO)'!F32</f>
        <v>8000</v>
      </c>
    </row>
    <row r="50" spans="2:13" x14ac:dyDescent="0.3">
      <c r="B50" s="14" t="s">
        <v>57</v>
      </c>
      <c r="C50" s="15" t="s">
        <v>60</v>
      </c>
      <c r="D50" s="15">
        <v>3</v>
      </c>
      <c r="E50" s="15" t="s">
        <v>8</v>
      </c>
      <c r="F50" s="15" t="s">
        <v>153</v>
      </c>
      <c r="G50" s="15">
        <v>110</v>
      </c>
      <c r="H50" s="33" t="s">
        <v>174</v>
      </c>
      <c r="I50" s="33" t="s">
        <v>174</v>
      </c>
      <c r="J50" s="33" t="s">
        <v>174</v>
      </c>
      <c r="K50" s="33" t="s">
        <v>138</v>
      </c>
      <c r="L50" s="22" t="e">
        <f t="shared" si="1"/>
        <v>#VALUE!</v>
      </c>
      <c r="M50" s="36" t="e">
        <f>표3_67[[#This Row],[This Week]]-'TOAD(DEX)'!$H$27-'RUTA(AO)'!F32</f>
        <v>#VALUE!</v>
      </c>
    </row>
    <row r="51" spans="2:13" x14ac:dyDescent="0.3">
      <c r="B51" s="28" t="s">
        <v>57</v>
      </c>
      <c r="C51" s="19" t="s">
        <v>60</v>
      </c>
      <c r="D51" s="15">
        <v>3</v>
      </c>
      <c r="E51" s="19" t="s">
        <v>7</v>
      </c>
      <c r="F51" s="19" t="s">
        <v>16</v>
      </c>
      <c r="G51" s="19">
        <v>110</v>
      </c>
      <c r="H51" s="39">
        <v>9</v>
      </c>
      <c r="I51" s="33">
        <v>30</v>
      </c>
      <c r="J51" s="55">
        <v>99000</v>
      </c>
      <c r="K51" s="33" t="s">
        <v>138</v>
      </c>
      <c r="L51" s="29" t="e">
        <f t="shared" si="1"/>
        <v>#VALUE!</v>
      </c>
      <c r="M51" s="43">
        <f>표3_67[[#This Row],[This Week]]-'TOAD(DEX)'!$H$28-'RUTA(AO)'!F32</f>
        <v>79700</v>
      </c>
    </row>
    <row r="52" spans="2:13" ht="17.25" thickBot="1" x14ac:dyDescent="0.35">
      <c r="B52" s="37" t="s">
        <v>57</v>
      </c>
      <c r="C52" s="38" t="s">
        <v>60</v>
      </c>
      <c r="D52" s="78">
        <v>3</v>
      </c>
      <c r="E52" s="38" t="s">
        <v>7</v>
      </c>
      <c r="F52" s="38" t="s">
        <v>153</v>
      </c>
      <c r="G52" s="38">
        <v>110</v>
      </c>
      <c r="H52" s="76" t="s">
        <v>174</v>
      </c>
      <c r="I52" s="76" t="s">
        <v>174</v>
      </c>
      <c r="J52" s="76" t="s">
        <v>174</v>
      </c>
      <c r="K52" s="64">
        <v>35000</v>
      </c>
      <c r="L52" s="40" t="e">
        <f t="shared" si="1"/>
        <v>#VALUE!</v>
      </c>
      <c r="M52" s="41" t="e">
        <f>표3_67[[#This Row],[This Week]]-'TOAD(DEX)'!$H$29-'RUTA(AO)'!F32</f>
        <v>#VALUE!</v>
      </c>
    </row>
    <row r="53" spans="2:13" ht="17.25" thickTop="1" x14ac:dyDescent="0.3">
      <c r="B53" s="28" t="s">
        <v>57</v>
      </c>
      <c r="C53" s="39" t="s">
        <v>61</v>
      </c>
      <c r="D53" s="19">
        <v>1</v>
      </c>
      <c r="E53" s="39" t="s">
        <v>15</v>
      </c>
      <c r="F53" s="39" t="s">
        <v>4</v>
      </c>
      <c r="G53" s="39">
        <v>90</v>
      </c>
      <c r="H53" s="39" t="s">
        <v>177</v>
      </c>
      <c r="I53" s="39" t="s">
        <v>177</v>
      </c>
      <c r="J53" s="39" t="s">
        <v>174</v>
      </c>
      <c r="K53" s="39" t="s">
        <v>138</v>
      </c>
      <c r="L53" s="29" t="e">
        <f t="shared" si="1"/>
        <v>#VALUE!</v>
      </c>
      <c r="M53" s="43" t="e">
        <f>표3_67[[#This Row],[This Week]]-'TOAD(DEX)'!$H$30-'RUTA(AO)'!F30</f>
        <v>#VALUE!</v>
      </c>
    </row>
    <row r="54" spans="2:13" x14ac:dyDescent="0.3">
      <c r="B54" s="14" t="s">
        <v>57</v>
      </c>
      <c r="C54" s="33" t="s">
        <v>61</v>
      </c>
      <c r="D54" s="19">
        <v>1</v>
      </c>
      <c r="E54" s="33" t="s">
        <v>55</v>
      </c>
      <c r="F54" s="33" t="s">
        <v>153</v>
      </c>
      <c r="G54" s="33">
        <v>90</v>
      </c>
      <c r="H54" s="33" t="s">
        <v>174</v>
      </c>
      <c r="I54" s="33" t="s">
        <v>174</v>
      </c>
      <c r="J54" s="33" t="s">
        <v>174</v>
      </c>
      <c r="K54" s="33" t="s">
        <v>138</v>
      </c>
      <c r="L54" s="22" t="e">
        <f t="shared" si="1"/>
        <v>#VALUE!</v>
      </c>
      <c r="M54" s="36" t="e">
        <f>표3_67[[#This Row],[This Week]]-'TOAD(DEX)'!$H$31-'RUTA(AO)'!F30</f>
        <v>#VALUE!</v>
      </c>
    </row>
    <row r="55" spans="2:13" x14ac:dyDescent="0.3">
      <c r="B55" s="14" t="s">
        <v>57</v>
      </c>
      <c r="C55" s="33" t="s">
        <v>61</v>
      </c>
      <c r="D55" s="19">
        <v>1</v>
      </c>
      <c r="E55" s="33" t="s">
        <v>15</v>
      </c>
      <c r="F55" s="33" t="s">
        <v>175</v>
      </c>
      <c r="G55" s="33">
        <v>90</v>
      </c>
      <c r="H55" s="33" t="s">
        <v>183</v>
      </c>
      <c r="I55" s="33" t="s">
        <v>174</v>
      </c>
      <c r="J55" s="33" t="s">
        <v>174</v>
      </c>
      <c r="K55" s="33" t="s">
        <v>138</v>
      </c>
      <c r="L55" s="22" t="e">
        <f t="shared" si="1"/>
        <v>#VALUE!</v>
      </c>
      <c r="M55" s="36" t="e">
        <f>표3_67[[#This Row],[This Week]]-'TOAD(RE)'!$F$24-'RUTA(AO)'!F30</f>
        <v>#VALUE!</v>
      </c>
    </row>
    <row r="56" spans="2:13" x14ac:dyDescent="0.3">
      <c r="B56" s="14" t="s">
        <v>57</v>
      </c>
      <c r="C56" s="33" t="s">
        <v>61</v>
      </c>
      <c r="D56" s="19">
        <v>1</v>
      </c>
      <c r="E56" s="33" t="s">
        <v>56</v>
      </c>
      <c r="F56" s="33" t="s">
        <v>4</v>
      </c>
      <c r="G56" s="33">
        <v>90</v>
      </c>
      <c r="H56" s="33" t="s">
        <v>174</v>
      </c>
      <c r="I56" s="33" t="s">
        <v>174</v>
      </c>
      <c r="J56" s="33" t="s">
        <v>183</v>
      </c>
      <c r="K56" s="33" t="s">
        <v>138</v>
      </c>
      <c r="L56" s="22" t="e">
        <f t="shared" si="1"/>
        <v>#VALUE!</v>
      </c>
      <c r="M56" s="36" t="e">
        <f>표3_67[[#This Row],[This Week]]-'TOAD(DEX)'!$H$32-'RUTA(AO)'!F30</f>
        <v>#VALUE!</v>
      </c>
    </row>
    <row r="57" spans="2:13" x14ac:dyDescent="0.3">
      <c r="B57" s="14" t="s">
        <v>57</v>
      </c>
      <c r="C57" s="33" t="s">
        <v>61</v>
      </c>
      <c r="D57" s="19">
        <v>1</v>
      </c>
      <c r="E57" s="33" t="s">
        <v>12</v>
      </c>
      <c r="F57" s="33" t="s">
        <v>153</v>
      </c>
      <c r="G57" s="33">
        <v>90</v>
      </c>
      <c r="H57" s="33" t="s">
        <v>183</v>
      </c>
      <c r="I57" s="33" t="s">
        <v>177</v>
      </c>
      <c r="J57" s="33" t="s">
        <v>174</v>
      </c>
      <c r="K57" s="33" t="s">
        <v>141</v>
      </c>
      <c r="L57" s="22" t="e">
        <f t="shared" si="1"/>
        <v>#VALUE!</v>
      </c>
      <c r="M57" s="36" t="e">
        <f>표3_67[[#This Row],[This Week]]-'TOAD(DEX)'!$H$33-'RUTA(AO)'!F30</f>
        <v>#VALUE!</v>
      </c>
    </row>
    <row r="58" spans="2:13" x14ac:dyDescent="0.3">
      <c r="B58" s="14" t="s">
        <v>57</v>
      </c>
      <c r="C58" s="33" t="s">
        <v>61</v>
      </c>
      <c r="D58" s="19">
        <v>1</v>
      </c>
      <c r="E58" s="33" t="s">
        <v>15</v>
      </c>
      <c r="F58" s="33" t="s">
        <v>4</v>
      </c>
      <c r="G58" s="33">
        <v>100</v>
      </c>
      <c r="H58" s="33" t="s">
        <v>174</v>
      </c>
      <c r="I58" s="33" t="s">
        <v>174</v>
      </c>
      <c r="J58" s="33" t="s">
        <v>174</v>
      </c>
      <c r="K58" s="33" t="s">
        <v>138</v>
      </c>
      <c r="L58" s="22" t="e">
        <f t="shared" si="1"/>
        <v>#VALUE!</v>
      </c>
      <c r="M58" s="43" t="e">
        <f>표3_67[[#This Row],[This Week]]-'TOAD(DEX)'!$H$30-'RUTA(AO)'!F31</f>
        <v>#VALUE!</v>
      </c>
    </row>
    <row r="59" spans="2:13" x14ac:dyDescent="0.3">
      <c r="B59" s="14" t="s">
        <v>57</v>
      </c>
      <c r="C59" s="33" t="s">
        <v>61</v>
      </c>
      <c r="D59" s="19">
        <v>1</v>
      </c>
      <c r="E59" s="33" t="s">
        <v>55</v>
      </c>
      <c r="F59" s="33" t="s">
        <v>153</v>
      </c>
      <c r="G59" s="33">
        <v>100</v>
      </c>
      <c r="H59" s="33" t="s">
        <v>183</v>
      </c>
      <c r="I59" s="33" t="s">
        <v>174</v>
      </c>
      <c r="J59" s="33" t="s">
        <v>174</v>
      </c>
      <c r="K59" s="33" t="s">
        <v>138</v>
      </c>
      <c r="L59" s="22" t="e">
        <f t="shared" si="1"/>
        <v>#VALUE!</v>
      </c>
      <c r="M59" s="36" t="e">
        <f>표3_67[[#This Row],[This Week]]-'TOAD(DEX)'!$H$31-'RUTA(AO)'!F31</f>
        <v>#VALUE!</v>
      </c>
    </row>
    <row r="60" spans="2:13" x14ac:dyDescent="0.3">
      <c r="B60" s="14" t="s">
        <v>57</v>
      </c>
      <c r="C60" s="33" t="s">
        <v>61</v>
      </c>
      <c r="D60" s="19">
        <v>1</v>
      </c>
      <c r="E60" s="33" t="s">
        <v>15</v>
      </c>
      <c r="F60" s="33" t="s">
        <v>175</v>
      </c>
      <c r="G60" s="33">
        <v>100</v>
      </c>
      <c r="H60" s="33" t="s">
        <v>183</v>
      </c>
      <c r="I60" s="33" t="s">
        <v>174</v>
      </c>
      <c r="J60" s="33" t="s">
        <v>174</v>
      </c>
      <c r="K60" s="33" t="s">
        <v>138</v>
      </c>
      <c r="L60" s="22" t="e">
        <f t="shared" si="1"/>
        <v>#VALUE!</v>
      </c>
      <c r="M60" s="36" t="e">
        <f>표3_67[[#This Row],[This Week]]-'TOAD(RE)'!F24-'RUTA(AO)'!F31</f>
        <v>#VALUE!</v>
      </c>
    </row>
    <row r="61" spans="2:13" x14ac:dyDescent="0.3">
      <c r="B61" s="14" t="s">
        <v>57</v>
      </c>
      <c r="C61" s="33" t="s">
        <v>61</v>
      </c>
      <c r="D61" s="19">
        <v>1</v>
      </c>
      <c r="E61" s="33" t="s">
        <v>56</v>
      </c>
      <c r="F61" s="33" t="s">
        <v>4</v>
      </c>
      <c r="G61" s="33">
        <v>100</v>
      </c>
      <c r="H61" s="33" t="s">
        <v>174</v>
      </c>
      <c r="I61" s="33" t="s">
        <v>174</v>
      </c>
      <c r="J61" s="33" t="s">
        <v>177</v>
      </c>
      <c r="K61" s="33" t="s">
        <v>138</v>
      </c>
      <c r="L61" s="22" t="e">
        <f t="shared" si="1"/>
        <v>#VALUE!</v>
      </c>
      <c r="M61" s="36" t="e">
        <f>표3_67[[#This Row],[This Week]]-'TOAD(DEX)'!$H$32-'RUTA(AO)'!F31</f>
        <v>#VALUE!</v>
      </c>
    </row>
    <row r="62" spans="2:13" x14ac:dyDescent="0.3">
      <c r="B62" s="14" t="s">
        <v>57</v>
      </c>
      <c r="C62" s="33" t="s">
        <v>61</v>
      </c>
      <c r="D62" s="19">
        <v>1</v>
      </c>
      <c r="E62" s="33" t="s">
        <v>12</v>
      </c>
      <c r="F62" s="33" t="s">
        <v>153</v>
      </c>
      <c r="G62" s="33">
        <v>100</v>
      </c>
      <c r="H62" s="33" t="s">
        <v>177</v>
      </c>
      <c r="I62" s="33" t="s">
        <v>174</v>
      </c>
      <c r="J62" s="33" t="s">
        <v>174</v>
      </c>
      <c r="K62" s="52">
        <v>75500</v>
      </c>
      <c r="L62" s="22" t="e">
        <f t="shared" si="1"/>
        <v>#VALUE!</v>
      </c>
      <c r="M62" s="36" t="e">
        <f>표3_67[[#This Row],[This Week]]-'TOAD(DEX)'!$H$33-'RUTA(AO)'!F31</f>
        <v>#VALUE!</v>
      </c>
    </row>
    <row r="63" spans="2:13" x14ac:dyDescent="0.3">
      <c r="B63" s="14" t="s">
        <v>57</v>
      </c>
      <c r="C63" s="33" t="s">
        <v>61</v>
      </c>
      <c r="D63" s="19">
        <v>1</v>
      </c>
      <c r="E63" s="33" t="s">
        <v>15</v>
      </c>
      <c r="F63" s="33" t="s">
        <v>4</v>
      </c>
      <c r="G63" s="33">
        <v>110</v>
      </c>
      <c r="H63" s="33" t="s">
        <v>174</v>
      </c>
      <c r="I63" s="33" t="s">
        <v>184</v>
      </c>
      <c r="J63" s="33" t="s">
        <v>174</v>
      </c>
      <c r="K63" s="33" t="s">
        <v>138</v>
      </c>
      <c r="L63" s="22" t="e">
        <f t="shared" si="1"/>
        <v>#VALUE!</v>
      </c>
      <c r="M63" s="43" t="e">
        <f>표3_67[[#This Row],[This Week]]-'TOAD(DEX)'!$H$30-'RUTA(AO)'!F32</f>
        <v>#VALUE!</v>
      </c>
    </row>
    <row r="64" spans="2:13" x14ac:dyDescent="0.3">
      <c r="B64" s="14" t="s">
        <v>57</v>
      </c>
      <c r="C64" s="33" t="s">
        <v>61</v>
      </c>
      <c r="D64" s="19">
        <v>1</v>
      </c>
      <c r="E64" s="33" t="s">
        <v>55</v>
      </c>
      <c r="F64" s="33" t="s">
        <v>153</v>
      </c>
      <c r="G64" s="33">
        <v>110</v>
      </c>
      <c r="H64" s="33" t="s">
        <v>185</v>
      </c>
      <c r="I64" s="33" t="s">
        <v>174</v>
      </c>
      <c r="J64" s="33" t="s">
        <v>174</v>
      </c>
      <c r="K64" s="33" t="s">
        <v>138</v>
      </c>
      <c r="L64" s="22" t="e">
        <f t="shared" si="1"/>
        <v>#VALUE!</v>
      </c>
      <c r="M64" s="36" t="e">
        <f>표3_67[[#This Row],[This Week]]-'TOAD(DEX)'!$H$31-'RUTA(AO)'!F32</f>
        <v>#VALUE!</v>
      </c>
    </row>
    <row r="65" spans="2:13" x14ac:dyDescent="0.3">
      <c r="B65" s="14" t="s">
        <v>57</v>
      </c>
      <c r="C65" s="33" t="s">
        <v>61</v>
      </c>
      <c r="D65" s="19">
        <v>1</v>
      </c>
      <c r="E65" s="33" t="s">
        <v>15</v>
      </c>
      <c r="F65" s="33" t="s">
        <v>175</v>
      </c>
      <c r="G65" s="33">
        <v>110</v>
      </c>
      <c r="H65" s="33" t="s">
        <v>184</v>
      </c>
      <c r="I65" s="33" t="s">
        <v>183</v>
      </c>
      <c r="J65" s="33" t="s">
        <v>174</v>
      </c>
      <c r="K65" s="33" t="s">
        <v>138</v>
      </c>
      <c r="L65" s="22" t="e">
        <f t="shared" si="1"/>
        <v>#VALUE!</v>
      </c>
      <c r="M65" s="36" t="e">
        <f>표3_67[[#This Row],[This Week]]-'TOAD(RE)'!$F$24-'RUTA(AO)'!F32</f>
        <v>#VALUE!</v>
      </c>
    </row>
    <row r="66" spans="2:13" x14ac:dyDescent="0.3">
      <c r="B66" s="14" t="s">
        <v>57</v>
      </c>
      <c r="C66" s="33" t="s">
        <v>61</v>
      </c>
      <c r="D66" s="19">
        <v>1</v>
      </c>
      <c r="E66" s="33" t="s">
        <v>56</v>
      </c>
      <c r="F66" s="33" t="s">
        <v>4</v>
      </c>
      <c r="G66" s="33">
        <v>110</v>
      </c>
      <c r="H66" s="33" t="s">
        <v>174</v>
      </c>
      <c r="I66" s="33" t="s">
        <v>174</v>
      </c>
      <c r="J66" s="33" t="s">
        <v>177</v>
      </c>
      <c r="K66" s="33" t="s">
        <v>138</v>
      </c>
      <c r="L66" s="22" t="e">
        <f t="shared" si="1"/>
        <v>#VALUE!</v>
      </c>
      <c r="M66" s="36" t="e">
        <f>표3_67[[#This Row],[This Week]]-'TOAD(DEX)'!$H$32-'RUTA(AO)'!F32</f>
        <v>#VALUE!</v>
      </c>
    </row>
    <row r="67" spans="2:13" ht="17.25" thickBot="1" x14ac:dyDescent="0.35">
      <c r="B67" s="14" t="s">
        <v>57</v>
      </c>
      <c r="C67" s="33" t="s">
        <v>61</v>
      </c>
      <c r="D67" s="19">
        <v>1</v>
      </c>
      <c r="E67" s="33" t="s">
        <v>12</v>
      </c>
      <c r="F67" s="33" t="s">
        <v>153</v>
      </c>
      <c r="G67" s="33">
        <v>110</v>
      </c>
      <c r="H67" s="33">
        <v>10</v>
      </c>
      <c r="I67" s="33">
        <v>70</v>
      </c>
      <c r="J67" s="56">
        <v>60000</v>
      </c>
      <c r="K67" s="33" t="s">
        <v>138</v>
      </c>
      <c r="L67" s="22" t="e">
        <f t="shared" si="1"/>
        <v>#VALUE!</v>
      </c>
      <c r="M67" s="36">
        <f>표3_67[[#This Row],[This Week]]-'TOAD(DEX)'!$H$33-'RUTA(AO)'!F32</f>
        <v>21900</v>
      </c>
    </row>
    <row r="68" spans="2:13" ht="17.25" thickTop="1" x14ac:dyDescent="0.3">
      <c r="B68" s="12" t="s">
        <v>48</v>
      </c>
      <c r="C68" s="13" t="s">
        <v>60</v>
      </c>
      <c r="D68" s="13">
        <v>3</v>
      </c>
      <c r="E68" s="13" t="s">
        <v>15</v>
      </c>
      <c r="F68" s="13" t="s">
        <v>4</v>
      </c>
      <c r="G68" s="13">
        <v>90</v>
      </c>
      <c r="H68" s="74">
        <v>10</v>
      </c>
      <c r="I68" s="74">
        <v>70</v>
      </c>
      <c r="J68" s="74">
        <v>14000</v>
      </c>
      <c r="K68" s="74" t="s">
        <v>138</v>
      </c>
      <c r="L68" s="21" t="e">
        <f t="shared" si="1"/>
        <v>#VALUE!</v>
      </c>
      <c r="M68" s="35">
        <f>표3_67[[#This Row],[This Week]]-'TOAD(DEX)'!$H$26-'RUTA(AO)'!F33</f>
        <v>8200</v>
      </c>
    </row>
    <row r="69" spans="2:13" x14ac:dyDescent="0.3">
      <c r="B69" s="14" t="s">
        <v>48</v>
      </c>
      <c r="C69" s="15" t="s">
        <v>60</v>
      </c>
      <c r="D69" s="15">
        <v>3</v>
      </c>
      <c r="E69" s="15" t="s">
        <v>15</v>
      </c>
      <c r="F69" s="15" t="s">
        <v>153</v>
      </c>
      <c r="G69" s="15">
        <v>90</v>
      </c>
      <c r="H69" s="33">
        <v>10</v>
      </c>
      <c r="I69" s="33">
        <v>70</v>
      </c>
      <c r="J69" s="33">
        <v>13000</v>
      </c>
      <c r="K69" s="33" t="s">
        <v>138</v>
      </c>
      <c r="L69" s="22" t="e">
        <f t="shared" si="1"/>
        <v>#VALUE!</v>
      </c>
      <c r="M69" s="36">
        <f>표3_67[[#This Row],[This Week]]-'TOAD(DEX)'!$H$27-'RUTA(AO)'!F33</f>
        <v>6300</v>
      </c>
    </row>
    <row r="70" spans="2:13" x14ac:dyDescent="0.3">
      <c r="B70" s="14" t="s">
        <v>48</v>
      </c>
      <c r="C70" s="15" t="s">
        <v>60</v>
      </c>
      <c r="D70" s="15">
        <v>3</v>
      </c>
      <c r="E70" s="15" t="s">
        <v>12</v>
      </c>
      <c r="F70" s="15" t="s">
        <v>4</v>
      </c>
      <c r="G70" s="15">
        <v>90</v>
      </c>
      <c r="H70" s="33" t="s">
        <v>174</v>
      </c>
      <c r="I70" s="33" t="s">
        <v>174</v>
      </c>
      <c r="J70" s="33" t="s">
        <v>174</v>
      </c>
      <c r="K70" s="33">
        <v>20500</v>
      </c>
      <c r="L70" s="22" t="e">
        <f t="shared" si="1"/>
        <v>#VALUE!</v>
      </c>
      <c r="M70" s="36" t="e">
        <f>표3_67[[#This Row],[This Week]]-'TOAD(DEX)'!$H$28-'RUTA(AO)'!F33</f>
        <v>#VALUE!</v>
      </c>
    </row>
    <row r="71" spans="2:13" x14ac:dyDescent="0.3">
      <c r="B71" s="14" t="s">
        <v>48</v>
      </c>
      <c r="C71" s="15" t="s">
        <v>60</v>
      </c>
      <c r="D71" s="15">
        <v>3</v>
      </c>
      <c r="E71" s="15" t="s">
        <v>46</v>
      </c>
      <c r="F71" s="15" t="s">
        <v>153</v>
      </c>
      <c r="G71" s="15">
        <v>90</v>
      </c>
      <c r="H71" s="33">
        <v>10</v>
      </c>
      <c r="I71" s="33">
        <v>30</v>
      </c>
      <c r="J71" s="55">
        <v>64900</v>
      </c>
      <c r="K71" s="55">
        <v>64900</v>
      </c>
      <c r="L71" s="22">
        <f t="shared" si="1"/>
        <v>0</v>
      </c>
      <c r="M71" s="36">
        <f>표3_67[[#This Row],[This Week]]-'TOAD(DEX)'!$H$29-'RUTA(AO)'!F33</f>
        <v>55900</v>
      </c>
    </row>
    <row r="72" spans="2:13" x14ac:dyDescent="0.3">
      <c r="B72" s="14" t="s">
        <v>48</v>
      </c>
      <c r="C72" s="15" t="s">
        <v>60</v>
      </c>
      <c r="D72" s="15">
        <v>3</v>
      </c>
      <c r="E72" s="15" t="s">
        <v>8</v>
      </c>
      <c r="F72" s="15" t="s">
        <v>16</v>
      </c>
      <c r="G72" s="15">
        <v>100</v>
      </c>
      <c r="H72" s="33" t="s">
        <v>174</v>
      </c>
      <c r="I72" s="33" t="s">
        <v>174</v>
      </c>
      <c r="J72" s="33" t="s">
        <v>174</v>
      </c>
      <c r="K72" s="33" t="s">
        <v>138</v>
      </c>
      <c r="L72" s="22" t="e">
        <f t="shared" si="1"/>
        <v>#VALUE!</v>
      </c>
      <c r="M72" s="43" t="e">
        <f>표3_67[[#This Row],[This Week]]-'TOAD(DEX)'!$H$26-'RUTA(AO)'!F34</f>
        <v>#VALUE!</v>
      </c>
    </row>
    <row r="73" spans="2:13" x14ac:dyDescent="0.3">
      <c r="B73" s="14" t="s">
        <v>48</v>
      </c>
      <c r="C73" s="15" t="s">
        <v>60</v>
      </c>
      <c r="D73" s="15">
        <v>3</v>
      </c>
      <c r="E73" s="15" t="s">
        <v>8</v>
      </c>
      <c r="F73" s="15" t="s">
        <v>153</v>
      </c>
      <c r="G73" s="15">
        <v>100</v>
      </c>
      <c r="H73" s="33" t="s">
        <v>174</v>
      </c>
      <c r="I73" s="33" t="s">
        <v>174</v>
      </c>
      <c r="J73" s="33" t="s">
        <v>174</v>
      </c>
      <c r="K73" s="33" t="s">
        <v>138</v>
      </c>
      <c r="L73" s="22" t="e">
        <f t="shared" si="1"/>
        <v>#VALUE!</v>
      </c>
      <c r="M73" s="36" t="e">
        <f>표3_67[[#This Row],[This Week]]-'TOAD(DEX)'!$H$27-'RUTA(AO)'!F34</f>
        <v>#VALUE!</v>
      </c>
    </row>
    <row r="74" spans="2:13" x14ac:dyDescent="0.3">
      <c r="B74" s="14" t="s">
        <v>48</v>
      </c>
      <c r="C74" s="15" t="s">
        <v>60</v>
      </c>
      <c r="D74" s="15">
        <v>3</v>
      </c>
      <c r="E74" s="15" t="s">
        <v>7</v>
      </c>
      <c r="F74" s="15" t="s">
        <v>16</v>
      </c>
      <c r="G74" s="15">
        <v>100</v>
      </c>
      <c r="H74" s="33">
        <v>10</v>
      </c>
      <c r="I74" s="33">
        <v>70</v>
      </c>
      <c r="J74" s="56">
        <v>34000</v>
      </c>
      <c r="K74" s="56">
        <v>28000</v>
      </c>
      <c r="L74" s="22">
        <f t="shared" si="1"/>
        <v>0.21428571428571419</v>
      </c>
      <c r="M74" s="36">
        <f>표3_67[[#This Row],[This Week]]-'TOAD(DEX)'!$H$28-'RUTA(AO)'!F34</f>
        <v>23700</v>
      </c>
    </row>
    <row r="75" spans="2:13" x14ac:dyDescent="0.3">
      <c r="B75" s="14" t="s">
        <v>48</v>
      </c>
      <c r="C75" s="15" t="s">
        <v>60</v>
      </c>
      <c r="D75" s="15">
        <v>3</v>
      </c>
      <c r="E75" s="15" t="s">
        <v>7</v>
      </c>
      <c r="F75" s="15" t="s">
        <v>153</v>
      </c>
      <c r="G75" s="15">
        <v>100</v>
      </c>
      <c r="H75" s="33">
        <v>10</v>
      </c>
      <c r="I75" s="33">
        <v>30</v>
      </c>
      <c r="J75" s="52">
        <v>45000</v>
      </c>
      <c r="K75" s="55">
        <v>39900</v>
      </c>
      <c r="L75" s="22">
        <f t="shared" si="1"/>
        <v>0.1278195488721805</v>
      </c>
      <c r="M75" s="36">
        <f>표3_67[[#This Row],[This Week]]-'TOAD(DEX)'!$H$29-'RUTA(AO)'!F34</f>
        <v>34500</v>
      </c>
    </row>
    <row r="76" spans="2:13" x14ac:dyDescent="0.3">
      <c r="B76" s="14" t="s">
        <v>48</v>
      </c>
      <c r="C76" s="15" t="s">
        <v>60</v>
      </c>
      <c r="D76" s="15">
        <v>3</v>
      </c>
      <c r="E76" s="15" t="s">
        <v>8</v>
      </c>
      <c r="F76" s="15" t="s">
        <v>16</v>
      </c>
      <c r="G76" s="15">
        <v>110</v>
      </c>
      <c r="H76" s="33" t="s">
        <v>174</v>
      </c>
      <c r="I76" s="33" t="s">
        <v>186</v>
      </c>
      <c r="J76" s="33" t="s">
        <v>186</v>
      </c>
      <c r="K76" s="33" t="s">
        <v>138</v>
      </c>
      <c r="L76" s="22" t="e">
        <f t="shared" si="1"/>
        <v>#VALUE!</v>
      </c>
      <c r="M76" s="36" t="e">
        <f>표3_67[[#This Row],[This Week]]-'TOAD(DEX)'!$H$26-'RUTA(AO)'!F35</f>
        <v>#VALUE!</v>
      </c>
    </row>
    <row r="77" spans="2:13" x14ac:dyDescent="0.3">
      <c r="B77" s="14" t="s">
        <v>48</v>
      </c>
      <c r="C77" s="15" t="s">
        <v>60</v>
      </c>
      <c r="D77" s="15">
        <v>3</v>
      </c>
      <c r="E77" s="15" t="s">
        <v>8</v>
      </c>
      <c r="F77" s="15" t="s">
        <v>153</v>
      </c>
      <c r="G77" s="15">
        <v>110</v>
      </c>
      <c r="H77" s="33" t="s">
        <v>174</v>
      </c>
      <c r="I77" s="33" t="s">
        <v>174</v>
      </c>
      <c r="J77" s="33" t="s">
        <v>174</v>
      </c>
      <c r="K77" s="33" t="s">
        <v>138</v>
      </c>
      <c r="L77" s="22" t="e">
        <f t="shared" si="1"/>
        <v>#VALUE!</v>
      </c>
      <c r="M77" s="36" t="e">
        <f>표3_67[[#This Row],[This Week]]-'TOAD(DEX)'!$H$27-'RUTA(AO)'!F35</f>
        <v>#VALUE!</v>
      </c>
    </row>
    <row r="78" spans="2:13" x14ac:dyDescent="0.3">
      <c r="B78" s="14" t="s">
        <v>48</v>
      </c>
      <c r="C78" s="15" t="s">
        <v>60</v>
      </c>
      <c r="D78" s="15">
        <v>3</v>
      </c>
      <c r="E78" s="15" t="s">
        <v>7</v>
      </c>
      <c r="F78" s="15" t="s">
        <v>16</v>
      </c>
      <c r="G78" s="15">
        <v>110</v>
      </c>
      <c r="H78" s="33">
        <v>10</v>
      </c>
      <c r="I78" s="33">
        <v>30</v>
      </c>
      <c r="J78" s="55">
        <v>37000</v>
      </c>
      <c r="K78" s="33" t="s">
        <v>138</v>
      </c>
      <c r="L78" s="22" t="e">
        <f t="shared" ref="L78:L94" si="2">J78/K78-100%</f>
        <v>#VALUE!</v>
      </c>
      <c r="M78" s="43">
        <f>표3_67[[#This Row],[This Week]]-'TOAD(DEX)'!$H$28-'RUTA(AO)'!F35</f>
        <v>23700</v>
      </c>
    </row>
    <row r="79" spans="2:13" ht="17.25" thickBot="1" x14ac:dyDescent="0.35">
      <c r="B79" s="37" t="s">
        <v>48</v>
      </c>
      <c r="C79" s="38" t="s">
        <v>60</v>
      </c>
      <c r="D79" s="38">
        <v>3</v>
      </c>
      <c r="E79" s="38" t="s">
        <v>7</v>
      </c>
      <c r="F79" s="38" t="s">
        <v>153</v>
      </c>
      <c r="G79" s="38">
        <v>110</v>
      </c>
      <c r="H79" s="76">
        <v>10</v>
      </c>
      <c r="I79" s="76">
        <v>30</v>
      </c>
      <c r="J79" s="64">
        <v>34500</v>
      </c>
      <c r="K79" s="57">
        <v>35800</v>
      </c>
      <c r="L79" s="40">
        <f t="shared" si="2"/>
        <v>-3.6312849162011163E-2</v>
      </c>
      <c r="M79" s="41">
        <f>표3_67[[#This Row],[This Week]]-'TOAD(DEX)'!$H$29-'RUTA(AO)'!F35</f>
        <v>21000</v>
      </c>
    </row>
    <row r="80" spans="2:13" ht="17.25" thickTop="1" x14ac:dyDescent="0.3">
      <c r="B80" s="28" t="s">
        <v>48</v>
      </c>
      <c r="C80" s="39" t="s">
        <v>61</v>
      </c>
      <c r="D80" s="19">
        <v>1</v>
      </c>
      <c r="E80" s="39" t="s">
        <v>15</v>
      </c>
      <c r="F80" s="39" t="s">
        <v>4</v>
      </c>
      <c r="G80" s="39">
        <v>90</v>
      </c>
      <c r="H80" s="39" t="s">
        <v>174</v>
      </c>
      <c r="I80" s="39" t="s">
        <v>174</v>
      </c>
      <c r="J80" s="39" t="s">
        <v>174</v>
      </c>
      <c r="K80" s="39" t="s">
        <v>138</v>
      </c>
      <c r="L80" s="29" t="e">
        <f t="shared" si="2"/>
        <v>#VALUE!</v>
      </c>
      <c r="M80" s="43" t="e">
        <f>표3_67[[#This Row],[This Week]]-'TOAD(DEX)'!$H$30-'RUTA(AO)'!F33</f>
        <v>#VALUE!</v>
      </c>
    </row>
    <row r="81" spans="2:13" x14ac:dyDescent="0.3">
      <c r="B81" s="14" t="s">
        <v>48</v>
      </c>
      <c r="C81" s="33" t="s">
        <v>61</v>
      </c>
      <c r="D81" s="19">
        <v>1</v>
      </c>
      <c r="E81" s="33" t="s">
        <v>55</v>
      </c>
      <c r="F81" s="33" t="s">
        <v>153</v>
      </c>
      <c r="G81" s="33">
        <v>90</v>
      </c>
      <c r="H81" s="33">
        <v>10</v>
      </c>
      <c r="I81" s="33">
        <v>70</v>
      </c>
      <c r="J81" s="33">
        <v>18200</v>
      </c>
      <c r="K81" s="33">
        <v>21100</v>
      </c>
      <c r="L81" s="22">
        <f t="shared" si="2"/>
        <v>-0.13744075829383884</v>
      </c>
      <c r="M81" s="36">
        <f>표3_67[[#This Row],[This Week]]-'TOAD(DEX)'!$H$31-'RUTA(AO)'!F33</f>
        <v>8400</v>
      </c>
    </row>
    <row r="82" spans="2:13" x14ac:dyDescent="0.3">
      <c r="B82" s="14" t="s">
        <v>48</v>
      </c>
      <c r="C82" s="33" t="s">
        <v>61</v>
      </c>
      <c r="D82" s="19">
        <v>1</v>
      </c>
      <c r="E82" s="33" t="s">
        <v>15</v>
      </c>
      <c r="F82" s="33" t="s">
        <v>175</v>
      </c>
      <c r="G82" s="33">
        <v>90</v>
      </c>
      <c r="H82" s="33" t="s">
        <v>174</v>
      </c>
      <c r="I82" s="33" t="s">
        <v>174</v>
      </c>
      <c r="J82" s="33" t="s">
        <v>174</v>
      </c>
      <c r="K82" s="33" t="s">
        <v>138</v>
      </c>
      <c r="L82" s="22" t="e">
        <f t="shared" si="2"/>
        <v>#VALUE!</v>
      </c>
      <c r="M82" s="36" t="e">
        <f>표3_67[[#This Row],[This Week]]-'TOAD(RE)'!F51-'RUTA(AO)'!F33</f>
        <v>#VALUE!</v>
      </c>
    </row>
    <row r="83" spans="2:13" x14ac:dyDescent="0.3">
      <c r="B83" s="14" t="s">
        <v>48</v>
      </c>
      <c r="C83" s="33" t="s">
        <v>61</v>
      </c>
      <c r="D83" s="19">
        <v>1</v>
      </c>
      <c r="E83" s="33" t="s">
        <v>56</v>
      </c>
      <c r="F83" s="33" t="s">
        <v>4</v>
      </c>
      <c r="G83" s="33">
        <v>90</v>
      </c>
      <c r="H83" s="33" t="s">
        <v>174</v>
      </c>
      <c r="I83" s="33" t="s">
        <v>174</v>
      </c>
      <c r="J83" s="33" t="s">
        <v>174</v>
      </c>
      <c r="K83" s="33" t="s">
        <v>138</v>
      </c>
      <c r="L83" s="22" t="e">
        <f t="shared" si="2"/>
        <v>#VALUE!</v>
      </c>
      <c r="M83" s="36" t="e">
        <f>표3_67[[#This Row],[This Week]]-'TOAD(DEX)'!$H$32-'RUTA(AO)'!F33</f>
        <v>#VALUE!</v>
      </c>
    </row>
    <row r="84" spans="2:13" x14ac:dyDescent="0.3">
      <c r="B84" s="14" t="s">
        <v>48</v>
      </c>
      <c r="C84" s="33" t="s">
        <v>61</v>
      </c>
      <c r="D84" s="19">
        <v>1</v>
      </c>
      <c r="E84" s="33" t="s">
        <v>12</v>
      </c>
      <c r="F84" s="33" t="s">
        <v>153</v>
      </c>
      <c r="G84" s="33">
        <v>90</v>
      </c>
      <c r="H84" s="33" t="s">
        <v>174</v>
      </c>
      <c r="I84" s="33" t="s">
        <v>174</v>
      </c>
      <c r="J84" s="33" t="s">
        <v>174</v>
      </c>
      <c r="K84" s="33" t="s">
        <v>138</v>
      </c>
      <c r="L84" s="22" t="e">
        <f t="shared" si="2"/>
        <v>#VALUE!</v>
      </c>
      <c r="M84" s="36" t="e">
        <f>표3_67[[#This Row],[This Week]]-'TOAD(DEX)'!$H$33-'RUTA(AO)'!F33</f>
        <v>#VALUE!</v>
      </c>
    </row>
    <row r="85" spans="2:13" x14ac:dyDescent="0.3">
      <c r="B85" s="14" t="s">
        <v>48</v>
      </c>
      <c r="C85" s="33" t="s">
        <v>61</v>
      </c>
      <c r="D85" s="19">
        <v>1</v>
      </c>
      <c r="E85" s="33" t="s">
        <v>15</v>
      </c>
      <c r="F85" s="33" t="s">
        <v>4</v>
      </c>
      <c r="G85" s="33">
        <v>100</v>
      </c>
      <c r="H85" s="33" t="s">
        <v>174</v>
      </c>
      <c r="I85" s="33" t="s">
        <v>174</v>
      </c>
      <c r="J85" s="33" t="s">
        <v>174</v>
      </c>
      <c r="K85" s="33" t="s">
        <v>138</v>
      </c>
      <c r="L85" s="22" t="e">
        <f t="shared" si="2"/>
        <v>#VALUE!</v>
      </c>
      <c r="M85" s="43" t="e">
        <f>표3_67[[#This Row],[This Week]]-'TOAD(DEX)'!$H$30-'RUTA(AO)'!F34</f>
        <v>#VALUE!</v>
      </c>
    </row>
    <row r="86" spans="2:13" x14ac:dyDescent="0.3">
      <c r="B86" s="14" t="s">
        <v>48</v>
      </c>
      <c r="C86" s="33" t="s">
        <v>61</v>
      </c>
      <c r="D86" s="19">
        <v>1</v>
      </c>
      <c r="E86" s="33" t="s">
        <v>55</v>
      </c>
      <c r="F86" s="33" t="s">
        <v>153</v>
      </c>
      <c r="G86" s="33">
        <v>100</v>
      </c>
      <c r="H86" s="33" t="s">
        <v>174</v>
      </c>
      <c r="I86" s="33" t="s">
        <v>174</v>
      </c>
      <c r="J86" s="33" t="s">
        <v>174</v>
      </c>
      <c r="K86" s="33" t="s">
        <v>145</v>
      </c>
      <c r="L86" s="22" t="e">
        <f t="shared" si="2"/>
        <v>#VALUE!</v>
      </c>
      <c r="M86" s="36" t="e">
        <f>표3_67[[#This Row],[This Week]]-'TOAD(DEX)'!$H$31-'RUTA(AO)'!F34</f>
        <v>#VALUE!</v>
      </c>
    </row>
    <row r="87" spans="2:13" x14ac:dyDescent="0.3">
      <c r="B87" s="14" t="s">
        <v>48</v>
      </c>
      <c r="C87" s="33" t="s">
        <v>61</v>
      </c>
      <c r="D87" s="19">
        <v>1</v>
      </c>
      <c r="E87" s="33" t="s">
        <v>15</v>
      </c>
      <c r="F87" s="33" t="s">
        <v>175</v>
      </c>
      <c r="G87" s="33">
        <v>100</v>
      </c>
      <c r="H87" s="33" t="s">
        <v>174</v>
      </c>
      <c r="I87" s="33" t="s">
        <v>174</v>
      </c>
      <c r="J87" s="33" t="s">
        <v>174</v>
      </c>
      <c r="K87" s="33" t="s">
        <v>138</v>
      </c>
      <c r="L87" s="22" t="e">
        <f t="shared" si="2"/>
        <v>#VALUE!</v>
      </c>
      <c r="M87" s="36" t="e">
        <f>표3_67[[#This Row],[This Week]]-'TOAD(RE)'!F51-'RUTA(AO)'!F34</f>
        <v>#VALUE!</v>
      </c>
    </row>
    <row r="88" spans="2:13" x14ac:dyDescent="0.3">
      <c r="B88" s="14" t="s">
        <v>48</v>
      </c>
      <c r="C88" s="33" t="s">
        <v>61</v>
      </c>
      <c r="D88" s="19">
        <v>1</v>
      </c>
      <c r="E88" s="33" t="s">
        <v>56</v>
      </c>
      <c r="F88" s="33" t="s">
        <v>4</v>
      </c>
      <c r="G88" s="33">
        <v>100</v>
      </c>
      <c r="H88" s="33" t="s">
        <v>174</v>
      </c>
      <c r="I88" s="33" t="s">
        <v>174</v>
      </c>
      <c r="J88" s="33" t="s">
        <v>174</v>
      </c>
      <c r="K88" s="33" t="s">
        <v>138</v>
      </c>
      <c r="L88" s="22" t="e">
        <f t="shared" si="2"/>
        <v>#VALUE!</v>
      </c>
      <c r="M88" s="36" t="e">
        <f>표3_67[[#This Row],[This Week]]-'TOAD(DEX)'!$H$32-'RUTA(AO)'!F34</f>
        <v>#VALUE!</v>
      </c>
    </row>
    <row r="89" spans="2:13" x14ac:dyDescent="0.3">
      <c r="B89" s="14" t="s">
        <v>48</v>
      </c>
      <c r="C89" s="33" t="s">
        <v>61</v>
      </c>
      <c r="D89" s="19">
        <v>1</v>
      </c>
      <c r="E89" s="33" t="s">
        <v>12</v>
      </c>
      <c r="F89" s="33" t="s">
        <v>153</v>
      </c>
      <c r="G89" s="33">
        <v>100</v>
      </c>
      <c r="H89" s="33" t="s">
        <v>174</v>
      </c>
      <c r="I89" s="33" t="s">
        <v>174</v>
      </c>
      <c r="J89" s="33" t="s">
        <v>174</v>
      </c>
      <c r="K89" s="33" t="s">
        <v>138</v>
      </c>
      <c r="L89" s="22" t="e">
        <f t="shared" si="2"/>
        <v>#VALUE!</v>
      </c>
      <c r="M89" s="36" t="e">
        <f>표3_67[[#This Row],[This Week]]-'TOAD(DEX)'!$H$33-'RUTA(AO)'!F34</f>
        <v>#VALUE!</v>
      </c>
    </row>
    <row r="90" spans="2:13" x14ac:dyDescent="0.3">
      <c r="B90" s="14" t="s">
        <v>48</v>
      </c>
      <c r="C90" s="33" t="s">
        <v>61</v>
      </c>
      <c r="D90" s="19">
        <v>1</v>
      </c>
      <c r="E90" s="33" t="s">
        <v>15</v>
      </c>
      <c r="F90" s="33" t="s">
        <v>4</v>
      </c>
      <c r="G90" s="33">
        <v>110</v>
      </c>
      <c r="H90" s="33" t="s">
        <v>174</v>
      </c>
      <c r="I90" s="33" t="s">
        <v>174</v>
      </c>
      <c r="J90" s="33" t="s">
        <v>174</v>
      </c>
      <c r="K90" s="33" t="s">
        <v>138</v>
      </c>
      <c r="L90" s="22" t="e">
        <f t="shared" si="2"/>
        <v>#VALUE!</v>
      </c>
      <c r="M90" s="43" t="e">
        <f>표3_67[[#This Row],[This Week]]-'TOAD(DEX)'!$H$30-'RUTA(AO)'!F35</f>
        <v>#VALUE!</v>
      </c>
    </row>
    <row r="91" spans="2:13" x14ac:dyDescent="0.3">
      <c r="B91" s="14" t="s">
        <v>48</v>
      </c>
      <c r="C91" s="33" t="s">
        <v>61</v>
      </c>
      <c r="D91" s="19">
        <v>1</v>
      </c>
      <c r="E91" s="33" t="s">
        <v>55</v>
      </c>
      <c r="F91" s="33" t="s">
        <v>153</v>
      </c>
      <c r="G91" s="33">
        <v>110</v>
      </c>
      <c r="H91" s="33" t="s">
        <v>174</v>
      </c>
      <c r="I91" s="33" t="s">
        <v>174</v>
      </c>
      <c r="J91" s="33" t="s">
        <v>174</v>
      </c>
      <c r="K91" s="33" t="s">
        <v>143</v>
      </c>
      <c r="L91" s="22" t="e">
        <f t="shared" si="2"/>
        <v>#VALUE!</v>
      </c>
      <c r="M91" s="36" t="e">
        <f>표3_67[[#This Row],[This Week]]-'TOAD(DEX)'!$H$31-'RUTA(AO)'!F35</f>
        <v>#VALUE!</v>
      </c>
    </row>
    <row r="92" spans="2:13" x14ac:dyDescent="0.3">
      <c r="B92" s="14" t="s">
        <v>48</v>
      </c>
      <c r="C92" s="33" t="s">
        <v>61</v>
      </c>
      <c r="D92" s="19">
        <v>1</v>
      </c>
      <c r="E92" s="33" t="s">
        <v>15</v>
      </c>
      <c r="F92" s="33" t="s">
        <v>175</v>
      </c>
      <c r="G92" s="33">
        <v>110</v>
      </c>
      <c r="H92" s="33" t="s">
        <v>174</v>
      </c>
      <c r="I92" s="33" t="s">
        <v>174</v>
      </c>
      <c r="J92" s="33" t="s">
        <v>174</v>
      </c>
      <c r="K92" s="33" t="s">
        <v>138</v>
      </c>
      <c r="L92" s="22" t="e">
        <f t="shared" si="2"/>
        <v>#VALUE!</v>
      </c>
      <c r="M92" s="36" t="e">
        <f>표3_67[[#This Row],[This Week]]-'TOAD(RE)'!F51-'RUTA(AO)'!F35</f>
        <v>#VALUE!</v>
      </c>
    </row>
    <row r="93" spans="2:13" x14ac:dyDescent="0.3">
      <c r="B93" s="14" t="s">
        <v>48</v>
      </c>
      <c r="C93" s="33" t="s">
        <v>61</v>
      </c>
      <c r="D93" s="19">
        <v>1</v>
      </c>
      <c r="E93" s="33" t="s">
        <v>56</v>
      </c>
      <c r="F93" s="33" t="s">
        <v>4</v>
      </c>
      <c r="G93" s="33">
        <v>110</v>
      </c>
      <c r="H93" s="33" t="s">
        <v>174</v>
      </c>
      <c r="I93" s="33" t="s">
        <v>174</v>
      </c>
      <c r="J93" s="33" t="s">
        <v>174</v>
      </c>
      <c r="K93" s="33" t="s">
        <v>138</v>
      </c>
      <c r="L93" s="22" t="e">
        <f t="shared" si="2"/>
        <v>#VALUE!</v>
      </c>
      <c r="M93" s="36" t="e">
        <f>표3_67[[#This Row],[This Week]]-'TOAD(DEX)'!$H$32-'RUTA(AO)'!F35</f>
        <v>#VALUE!</v>
      </c>
    </row>
    <row r="94" spans="2:13" ht="17.25" thickBot="1" x14ac:dyDescent="0.35">
      <c r="B94" s="16" t="s">
        <v>48</v>
      </c>
      <c r="C94" s="34" t="s">
        <v>61</v>
      </c>
      <c r="D94" s="17">
        <v>1</v>
      </c>
      <c r="E94" s="34" t="s">
        <v>12</v>
      </c>
      <c r="F94" s="34" t="s">
        <v>153</v>
      </c>
      <c r="G94" s="34">
        <v>110</v>
      </c>
      <c r="H94" s="34" t="s">
        <v>174</v>
      </c>
      <c r="I94" s="34" t="s">
        <v>174</v>
      </c>
      <c r="J94" s="34" t="s">
        <v>174</v>
      </c>
      <c r="K94" s="34" t="s">
        <v>138</v>
      </c>
      <c r="L94" s="54" t="e">
        <f t="shared" si="2"/>
        <v>#VALUE!</v>
      </c>
      <c r="M94" s="44" t="e">
        <f>표3_67[[#This Row],[This Week]]-'TOAD(DEX)'!$H$33-'RUTA(AO)'!F35</f>
        <v>#VALUE!</v>
      </c>
    </row>
    <row r="95" spans="2:13" ht="17.25" thickTop="1" x14ac:dyDescent="0.3"/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TOAD(STR)</vt:lpstr>
      <vt:lpstr>TOAD(INT)</vt:lpstr>
      <vt:lpstr>TOAD(DEX)</vt:lpstr>
      <vt:lpstr>TOAD(LUK)</vt:lpstr>
      <vt:lpstr>TOAD(RE)</vt:lpstr>
      <vt:lpstr>RUTA(AO)</vt:lpstr>
      <vt:lpstr>RUTA(W)</vt:lpstr>
      <vt:lpstr>RUTA(M)</vt:lpstr>
      <vt:lpstr>RUTA(A)</vt:lpstr>
      <vt:lpstr>RUTA(T)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incipe</dc:creator>
  <cp:lastModifiedBy>Windows 사용자</cp:lastModifiedBy>
  <cp:lastPrinted>2020-11-29T08:59:48Z</cp:lastPrinted>
  <dcterms:created xsi:type="dcterms:W3CDTF">2020-06-01T05:40:09Z</dcterms:created>
  <dcterms:modified xsi:type="dcterms:W3CDTF">2021-04-25T09:15:43Z</dcterms:modified>
  <cp:contentStatus/>
</cp:coreProperties>
</file>