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ThisWorkbook"/>
  <mc:AlternateContent xmlns:mc="http://schemas.openxmlformats.org/markup-compatibility/2006">
    <mc:Choice Requires="x15">
      <x15ac:absPath xmlns:x15ac="http://schemas.microsoft.com/office/spreadsheetml/2010/11/ac" url="C:\Users\f946308\Documents\AEI\FY2021\CMMS\"/>
    </mc:Choice>
  </mc:AlternateContent>
  <xr:revisionPtr revIDLastSave="0" documentId="8_{F6666271-3383-4A64-9D16-B447AC314A50}" xr6:coauthVersionLast="45" xr6:coauthVersionMax="45" xr10:uidLastSave="{00000000-0000-0000-0000-000000000000}"/>
  <bookViews>
    <workbookView xWindow="-120" yWindow="-120" windowWidth="29040" windowHeight="15840" tabRatio="804" activeTab="4" xr2:uid="{00000000-000D-0000-FFFF-FFFF00000000}"/>
  </bookViews>
  <sheets>
    <sheet name="Drawing Number" sheetId="1" r:id="rId1"/>
    <sheet name="Tag Generator" sheetId="8" r:id="rId2"/>
    <sheet name="Equipment Number" sheetId="2" r:id="rId3"/>
    <sheet name="Sequence Number_POM" sheetId="7" r:id="rId4"/>
    <sheet name="Instrument Number" sheetId="3" r:id="rId5"/>
    <sheet name="IO Naming" sheetId="6" r:id="rId6"/>
    <sheet name="Area-Cell Definition" sheetId="4" r:id="rId7"/>
    <sheet name="Equip Descrip Convention"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8" l="1"/>
  <c r="G10" i="8"/>
  <c r="G29" i="8"/>
  <c r="G9" i="8"/>
  <c r="G28" i="8"/>
  <c r="G27" i="8"/>
  <c r="G6" i="8"/>
  <c r="G7" i="8"/>
  <c r="B7" i="8"/>
  <c r="B8" i="8" s="1"/>
  <c r="B9" i="8" s="1"/>
  <c r="B11" i="8" s="1"/>
  <c r="B12" i="8" s="1"/>
  <c r="B6" i="8"/>
  <c r="C11" i="8"/>
  <c r="C9" i="8"/>
  <c r="C8" i="8"/>
  <c r="C7" i="8"/>
  <c r="C6" i="8"/>
  <c r="G46" i="8"/>
  <c r="G43" i="8"/>
  <c r="E31" i="8"/>
  <c r="G42" i="8"/>
  <c r="E44" i="8"/>
  <c r="G26" i="8"/>
  <c r="G25" i="8"/>
  <c r="B31" i="8"/>
  <c r="B30" i="8"/>
  <c r="B28" i="8"/>
  <c r="B27" i="8"/>
  <c r="B26" i="8"/>
  <c r="B25" i="8"/>
  <c r="C26" i="8"/>
  <c r="C25" i="8"/>
  <c r="P53" i="8"/>
  <c r="P52" i="8"/>
  <c r="P51" i="8"/>
  <c r="P50" i="8"/>
  <c r="P49" i="8"/>
  <c r="P48" i="8"/>
  <c r="B962" i="7"/>
  <c r="B963" i="7"/>
  <c r="B964" i="7"/>
  <c r="B888" i="7"/>
  <c r="B889" i="7"/>
  <c r="B890" i="7"/>
  <c r="B891" i="7"/>
  <c r="B892" i="7"/>
  <c r="B893" i="7"/>
  <c r="B894" i="7"/>
  <c r="B895" i="7"/>
  <c r="B896" i="7"/>
  <c r="B897" i="7"/>
  <c r="B898" i="7"/>
  <c r="B899" i="7"/>
  <c r="B900" i="7"/>
  <c r="B901" i="7"/>
  <c r="B902" i="7"/>
  <c r="B903" i="7"/>
  <c r="B904" i="7"/>
  <c r="B905" i="7"/>
  <c r="B906" i="7"/>
  <c r="B915" i="7"/>
  <c r="B881" i="7"/>
  <c r="B882" i="7"/>
  <c r="B883" i="7"/>
  <c r="B884" i="7"/>
  <c r="B885" i="7"/>
  <c r="B886" i="7"/>
  <c r="B887" i="7"/>
  <c r="H6" i="8" l="1"/>
  <c r="H45" i="8"/>
  <c r="H25" i="8"/>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325"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347" i="7"/>
  <c r="B346" i="7"/>
  <c r="B1110" i="7"/>
  <c r="B1111" i="7"/>
  <c r="B1112" i="7"/>
  <c r="B1113" i="7"/>
  <c r="B1114" i="7"/>
  <c r="B1115" i="7"/>
  <c r="B1116" i="7"/>
  <c r="B1117" i="7"/>
  <c r="B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230" i="7"/>
  <c r="B231" i="7"/>
  <c r="B232" i="7"/>
  <c r="B233" i="7"/>
  <c r="B234" i="7"/>
  <c r="B235" i="7"/>
  <c r="B236" i="7"/>
  <c r="B237" i="7"/>
  <c r="B37" i="7"/>
  <c r="B38" i="7"/>
  <c r="B39" i="7"/>
  <c r="B40"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B580" i="7"/>
  <c r="B581" i="7"/>
  <c r="B582" i="7"/>
  <c r="B583" i="7"/>
  <c r="B584" i="7"/>
  <c r="B585" i="7"/>
  <c r="B586" i="7"/>
  <c r="B587" i="7"/>
  <c r="B588" i="7"/>
  <c r="B589" i="7"/>
  <c r="B590" i="7"/>
  <c r="B591" i="7"/>
  <c r="B592" i="7"/>
  <c r="B593" i="7"/>
  <c r="B594" i="7"/>
  <c r="B595" i="7"/>
  <c r="B596" i="7"/>
  <c r="B597" i="7"/>
  <c r="B598" i="7"/>
  <c r="B599" i="7"/>
  <c r="B600" i="7"/>
  <c r="B601" i="7"/>
  <c r="B602" i="7"/>
  <c r="B603" i="7"/>
  <c r="B604" i="7"/>
  <c r="B605" i="7"/>
  <c r="B606" i="7"/>
  <c r="B607" i="7"/>
  <c r="B608" i="7"/>
  <c r="B609" i="7"/>
  <c r="B610" i="7"/>
  <c r="B611" i="7"/>
  <c r="B612" i="7"/>
  <c r="B613" i="7"/>
  <c r="B614" i="7"/>
  <c r="B615" i="7"/>
  <c r="B616" i="7"/>
  <c r="B617" i="7"/>
  <c r="B618" i="7"/>
  <c r="B619" i="7"/>
  <c r="B620" i="7"/>
  <c r="B621" i="7"/>
  <c r="B622" i="7"/>
  <c r="B623" i="7"/>
  <c r="B624" i="7"/>
  <c r="B625" i="7"/>
  <c r="B626" i="7"/>
  <c r="B627" i="7"/>
  <c r="B628" i="7"/>
  <c r="B629" i="7"/>
  <c r="B630" i="7"/>
  <c r="B631" i="7"/>
  <c r="B632" i="7"/>
  <c r="B633" i="7"/>
  <c r="B634" i="7"/>
  <c r="B635" i="7"/>
  <c r="B636" i="7"/>
  <c r="B637" i="7"/>
  <c r="B638" i="7"/>
  <c r="B639" i="7"/>
  <c r="B640" i="7"/>
  <c r="B641" i="7"/>
  <c r="B642" i="7"/>
  <c r="B643" i="7"/>
  <c r="B644" i="7"/>
  <c r="B645" i="7"/>
  <c r="B646" i="7"/>
  <c r="B655" i="7"/>
  <c r="B656" i="7"/>
  <c r="B657" i="7"/>
  <c r="B658" i="7"/>
  <c r="B659" i="7"/>
  <c r="B660" i="7"/>
  <c r="B661" i="7"/>
  <c r="B662" i="7"/>
  <c r="B663" i="7"/>
  <c r="B664" i="7"/>
  <c r="B665" i="7"/>
  <c r="B666" i="7"/>
  <c r="B667" i="7"/>
  <c r="B668" i="7"/>
  <c r="B695" i="7"/>
  <c r="B696" i="7"/>
  <c r="B697" i="7"/>
  <c r="B698" i="7"/>
  <c r="B699" i="7"/>
  <c r="B700" i="7"/>
  <c r="B701" i="7"/>
  <c r="B702" i="7"/>
  <c r="B703" i="7"/>
  <c r="B704" i="7"/>
  <c r="B669" i="7"/>
  <c r="B670" i="7"/>
  <c r="B671" i="7"/>
  <c r="B672" i="7"/>
  <c r="B673" i="7"/>
  <c r="B674" i="7"/>
  <c r="B675" i="7"/>
  <c r="B676" i="7"/>
  <c r="B677" i="7"/>
  <c r="B678" i="7"/>
  <c r="B679" i="7"/>
  <c r="B680" i="7"/>
  <c r="B681" i="7"/>
  <c r="B682" i="7"/>
  <c r="B683" i="7"/>
  <c r="B684" i="7"/>
  <c r="B685" i="7"/>
  <c r="B686" i="7"/>
  <c r="B687" i="7"/>
  <c r="B688" i="7"/>
  <c r="B689" i="7"/>
  <c r="B690" i="7"/>
  <c r="B691" i="7"/>
  <c r="B692" i="7"/>
  <c r="B693" i="7"/>
  <c r="B694" i="7"/>
  <c r="B647" i="7"/>
  <c r="B648" i="7"/>
  <c r="B649" i="7"/>
  <c r="B650" i="7"/>
  <c r="B651" i="7"/>
  <c r="B652" i="7"/>
  <c r="B653" i="7"/>
  <c r="B654" i="7"/>
  <c r="B705" i="7"/>
  <c r="B706" i="7"/>
  <c r="B707" i="7"/>
  <c r="B708" i="7"/>
  <c r="B709" i="7"/>
  <c r="B710" i="7"/>
  <c r="B711" i="7"/>
  <c r="B712" i="7"/>
  <c r="B713" i="7"/>
  <c r="B714" i="7"/>
  <c r="B715" i="7"/>
  <c r="B716" i="7"/>
  <c r="B717" i="7"/>
  <c r="B718" i="7"/>
  <c r="B719" i="7"/>
  <c r="B720" i="7"/>
  <c r="B721" i="7"/>
  <c r="B722" i="7"/>
  <c r="B723" i="7"/>
  <c r="B724" i="7"/>
  <c r="B725" i="7"/>
  <c r="B726" i="7"/>
  <c r="B727" i="7"/>
  <c r="B728" i="7"/>
  <c r="B729" i="7"/>
  <c r="B730" i="7"/>
  <c r="B731" i="7"/>
  <c r="B732" i="7"/>
  <c r="B733" i="7"/>
  <c r="B734" i="7"/>
  <c r="B735" i="7"/>
  <c r="B736" i="7"/>
  <c r="B737" i="7"/>
  <c r="B738" i="7"/>
  <c r="B739" i="7"/>
  <c r="B740" i="7"/>
  <c r="B741" i="7"/>
  <c r="B742" i="7"/>
  <c r="B743" i="7"/>
  <c r="B744" i="7"/>
  <c r="B745" i="7"/>
  <c r="B746" i="7"/>
  <c r="B747" i="7"/>
  <c r="B748" i="7"/>
  <c r="B749" i="7"/>
  <c r="B750" i="7"/>
  <c r="B751" i="7"/>
  <c r="B752" i="7"/>
  <c r="B753"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907" i="7"/>
  <c r="B908" i="7"/>
  <c r="B909" i="7"/>
  <c r="B910" i="7"/>
  <c r="B911" i="7"/>
  <c r="B912" i="7"/>
  <c r="B913" i="7"/>
  <c r="B914" i="7"/>
  <c r="B916" i="7"/>
  <c r="B917" i="7"/>
  <c r="B918" i="7"/>
  <c r="B919" i="7"/>
  <c r="B920" i="7"/>
  <c r="B921" i="7"/>
  <c r="B922" i="7"/>
  <c r="B923" i="7"/>
  <c r="B924" i="7"/>
  <c r="B925" i="7"/>
  <c r="B926"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061" i="7"/>
  <c r="B1062" i="7"/>
  <c r="B1063" i="7"/>
  <c r="B1064" i="7"/>
  <c r="B1065" i="7"/>
  <c r="B1066" i="7"/>
  <c r="B1473" i="7"/>
  <c r="B1474" i="7"/>
  <c r="B1475" i="7"/>
  <c r="B1476" i="7"/>
  <c r="B1477" i="7"/>
  <c r="B1478" i="7"/>
  <c r="B1479" i="7"/>
  <c r="B1480" i="7"/>
  <c r="B1481" i="7"/>
  <c r="B1107" i="7"/>
  <c r="B1108" i="7"/>
  <c r="B1109" i="7"/>
  <c r="B53" i="7"/>
  <c r="B51" i="7"/>
  <c r="B50" i="7"/>
  <c r="B49" i="7"/>
  <c r="B48" i="7"/>
  <c r="B47" i="7"/>
  <c r="B46" i="7"/>
  <c r="B45" i="7"/>
  <c r="B220" i="7" l="1"/>
  <c r="B183" i="7"/>
  <c r="B171" i="7"/>
  <c r="B130" i="7"/>
  <c r="B7" i="7"/>
  <c r="B8" i="7"/>
  <c r="B9" i="7"/>
  <c r="B10" i="7"/>
  <c r="B11" i="7"/>
  <c r="B12" i="7"/>
  <c r="B13" i="7"/>
  <c r="B14" i="7"/>
  <c r="B15" i="7"/>
  <c r="B16" i="7"/>
  <c r="B17" i="7"/>
  <c r="B18" i="7"/>
  <c r="B19" i="7"/>
  <c r="B20" i="7"/>
  <c r="B21" i="7"/>
  <c r="B22" i="7"/>
  <c r="B23" i="7"/>
  <c r="B29" i="7" l="1"/>
  <c r="B30" i="7"/>
  <c r="B31" i="7"/>
  <c r="B32" i="7"/>
  <c r="B33" i="7"/>
  <c r="B34" i="7"/>
  <c r="B35" i="7"/>
  <c r="B36" i="7"/>
  <c r="B41" i="7"/>
  <c r="B42" i="7"/>
  <c r="B43" i="7"/>
  <c r="B44" i="7"/>
  <c r="B52"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3" i="7"/>
  <c r="B134" i="7"/>
  <c r="B135" i="7"/>
  <c r="B136" i="7"/>
  <c r="B137" i="7"/>
  <c r="B138" i="7"/>
  <c r="B139" i="7"/>
  <c r="B140" i="7"/>
  <c r="B141" i="7"/>
  <c r="B142" i="7"/>
  <c r="B143" i="7"/>
  <c r="B144" i="7"/>
  <c r="B131" i="7"/>
  <c r="B132" i="7"/>
  <c r="B145" i="7"/>
  <c r="B146" i="7"/>
  <c r="B147" i="7"/>
  <c r="B148" i="7"/>
  <c r="B170" i="7"/>
  <c r="B149" i="7"/>
  <c r="B150" i="7"/>
  <c r="B151" i="7"/>
  <c r="B152" i="7"/>
  <c r="B153" i="7"/>
  <c r="B154" i="7"/>
  <c r="B155" i="7"/>
  <c r="B156" i="7"/>
  <c r="B157" i="7"/>
  <c r="B158" i="7"/>
  <c r="B159" i="7"/>
  <c r="B160" i="7"/>
  <c r="B161" i="7"/>
  <c r="B162" i="7"/>
  <c r="B163" i="7"/>
  <c r="B164" i="7"/>
  <c r="B165" i="7"/>
  <c r="B166" i="7"/>
  <c r="B167" i="7"/>
  <c r="B168" i="7"/>
  <c r="B169" i="7"/>
  <c r="B172" i="7"/>
  <c r="B173" i="7"/>
  <c r="B174" i="7"/>
  <c r="B175" i="7"/>
  <c r="B176" i="7"/>
  <c r="B177" i="7"/>
  <c r="B178" i="7"/>
  <c r="B179" i="7"/>
  <c r="B180" i="7"/>
  <c r="B181" i="7"/>
  <c r="B182"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1" i="7"/>
  <c r="B222" i="7"/>
  <c r="B223" i="7"/>
  <c r="B224" i="7"/>
  <c r="B225" i="7"/>
  <c r="B226" i="7"/>
  <c r="B227" i="7"/>
  <c r="B228" i="7"/>
  <c r="B229"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4" i="7"/>
  <c r="B25" i="7"/>
  <c r="B26" i="7"/>
  <c r="B27" i="7"/>
  <c r="B28" i="7"/>
  <c r="B6" i="7"/>
</calcChain>
</file>

<file path=xl/sharedStrings.xml><?xml version="1.0" encoding="utf-8"?>
<sst xmlns="http://schemas.openxmlformats.org/spreadsheetml/2006/main" count="5581" uniqueCount="2201">
  <si>
    <t>Drawing Type</t>
  </si>
  <si>
    <t>Plant Number</t>
  </si>
  <si>
    <t>Electronic File Storage Name</t>
  </si>
  <si>
    <t>Division</t>
  </si>
  <si>
    <t>Oilseeds</t>
  </si>
  <si>
    <t>Salt</t>
  </si>
  <si>
    <t>Dry Milling</t>
  </si>
  <si>
    <t>01</t>
  </si>
  <si>
    <t>02</t>
  </si>
  <si>
    <t>03</t>
  </si>
  <si>
    <t>04</t>
  </si>
  <si>
    <t>Plant Numbers</t>
  </si>
  <si>
    <t>Europe</t>
  </si>
  <si>
    <t>North America</t>
  </si>
  <si>
    <t>Pacific Rim</t>
  </si>
  <si>
    <t>South America</t>
  </si>
  <si>
    <t>All Geography</t>
  </si>
  <si>
    <t>000 - 049</t>
  </si>
  <si>
    <t>050 - 099</t>
  </si>
  <si>
    <t>100 - 149</t>
  </si>
  <si>
    <t>150 - 199</t>
  </si>
  <si>
    <t>A</t>
  </si>
  <si>
    <t>C</t>
  </si>
  <si>
    <t>E</t>
  </si>
  <si>
    <t>F</t>
  </si>
  <si>
    <t>G</t>
  </si>
  <si>
    <t>I</t>
  </si>
  <si>
    <t>L</t>
  </si>
  <si>
    <t>M</t>
  </si>
  <si>
    <t>P</t>
  </si>
  <si>
    <t>PD</t>
  </si>
  <si>
    <t>PP</t>
  </si>
  <si>
    <t>S</t>
  </si>
  <si>
    <t>V</t>
  </si>
  <si>
    <t>Architectural</t>
  </si>
  <si>
    <t>Civil</t>
  </si>
  <si>
    <t>Electrical</t>
  </si>
  <si>
    <t>Flow Sheet</t>
  </si>
  <si>
    <t>General</t>
  </si>
  <si>
    <t>Mechanical Layout</t>
  </si>
  <si>
    <t>Mechanical Equipment</t>
  </si>
  <si>
    <t>Piping</t>
  </si>
  <si>
    <t>P&amp;ID</t>
  </si>
  <si>
    <t>Plot Plan</t>
  </si>
  <si>
    <t>Structural</t>
  </si>
  <si>
    <t>HVAC</t>
  </si>
  <si>
    <t>Europe:</t>
  </si>
  <si>
    <t>North America:</t>
  </si>
  <si>
    <t>Pacific Rim:</t>
  </si>
  <si>
    <t>South America:</t>
  </si>
  <si>
    <t>001</t>
  </si>
  <si>
    <t>002</t>
  </si>
  <si>
    <t>003</t>
  </si>
  <si>
    <t>004</t>
  </si>
  <si>
    <t>005</t>
  </si>
  <si>
    <t>006</t>
  </si>
  <si>
    <t>007</t>
  </si>
  <si>
    <t>008</t>
  </si>
  <si>
    <t>009</t>
  </si>
  <si>
    <t>010</t>
  </si>
  <si>
    <t>011</t>
  </si>
  <si>
    <t>012</t>
  </si>
  <si>
    <t>013</t>
  </si>
  <si>
    <t>014</t>
  </si>
  <si>
    <t>015</t>
  </si>
  <si>
    <t>016</t>
  </si>
  <si>
    <t>017</t>
  </si>
  <si>
    <t>018</t>
  </si>
  <si>
    <t>019</t>
  </si>
  <si>
    <t>020</t>
  </si>
  <si>
    <t>Amsterdam Multiseed</t>
  </si>
  <si>
    <t>Amsterdam Soy</t>
  </si>
  <si>
    <t>Antwerp</t>
  </si>
  <si>
    <t>Barcelona</t>
  </si>
  <si>
    <t>Brest</t>
  </si>
  <si>
    <t>Brocklebank</t>
  </si>
  <si>
    <t>Donetsk</t>
  </si>
  <si>
    <t>Gent</t>
  </si>
  <si>
    <t>Hamburg</t>
  </si>
  <si>
    <t>Hull</t>
  </si>
  <si>
    <t>Izegem</t>
  </si>
  <si>
    <t>Mainz</t>
  </si>
  <si>
    <t>Reus</t>
  </si>
  <si>
    <t>Riesa</t>
  </si>
  <si>
    <t>Rotterdam</t>
  </si>
  <si>
    <t>St. Nazaire</t>
  </si>
  <si>
    <t>Salzgitter</t>
  </si>
  <si>
    <t>Seaforth</t>
  </si>
  <si>
    <t>Sevilla</t>
  </si>
  <si>
    <t>050</t>
  </si>
  <si>
    <t>051</t>
  </si>
  <si>
    <t>052</t>
  </si>
  <si>
    <t>053</t>
  </si>
  <si>
    <t>054</t>
  </si>
  <si>
    <t>055</t>
  </si>
  <si>
    <t>056</t>
  </si>
  <si>
    <t>057</t>
  </si>
  <si>
    <t>058</t>
  </si>
  <si>
    <t>059</t>
  </si>
  <si>
    <t>060</t>
  </si>
  <si>
    <t>061</t>
  </si>
  <si>
    <t>062</t>
  </si>
  <si>
    <t>063</t>
  </si>
  <si>
    <t>064</t>
  </si>
  <si>
    <t>065</t>
  </si>
  <si>
    <t>066</t>
  </si>
  <si>
    <t>067</t>
  </si>
  <si>
    <t>068</t>
  </si>
  <si>
    <t>069</t>
  </si>
  <si>
    <t>Bloomington</t>
  </si>
  <si>
    <t>Cedar East</t>
  </si>
  <si>
    <t>Cedar West</t>
  </si>
  <si>
    <t>Charlotte C+T</t>
  </si>
  <si>
    <t>Chicago</t>
  </si>
  <si>
    <t>Clavet</t>
  </si>
  <si>
    <t>Des Moines</t>
  </si>
  <si>
    <t>Fayetteville</t>
  </si>
  <si>
    <t>Fullerton</t>
  </si>
  <si>
    <t>Gainesville</t>
  </si>
  <si>
    <t>Guntersville</t>
  </si>
  <si>
    <t>Iowa Falls</t>
  </si>
  <si>
    <t>Kansas City</t>
  </si>
  <si>
    <t>Lafayette</t>
  </si>
  <si>
    <t>Raleigh</t>
  </si>
  <si>
    <t>Sidney</t>
  </si>
  <si>
    <t>Sioux City</t>
  </si>
  <si>
    <t>Vernon</t>
  </si>
  <si>
    <t>West Fargo</t>
  </si>
  <si>
    <t>Wichita</t>
  </si>
  <si>
    <t>100</t>
  </si>
  <si>
    <t>101</t>
  </si>
  <si>
    <t>102</t>
  </si>
  <si>
    <t>103</t>
  </si>
  <si>
    <t>104</t>
  </si>
  <si>
    <t>105</t>
  </si>
  <si>
    <t>106</t>
  </si>
  <si>
    <t>107</t>
  </si>
  <si>
    <t>108</t>
  </si>
  <si>
    <t>Footsgray</t>
  </si>
  <si>
    <t>Narrabri</t>
  </si>
  <si>
    <t>Newcastle</t>
  </si>
  <si>
    <t>General Santos</t>
  </si>
  <si>
    <t>Sungai Lilin</t>
  </si>
  <si>
    <t>Port Klang</t>
  </si>
  <si>
    <t>Kuantan</t>
  </si>
  <si>
    <t>Nantong</t>
  </si>
  <si>
    <t>Bahia Blanca</t>
  </si>
  <si>
    <t>Barreiras</t>
  </si>
  <si>
    <t>Mairinque</t>
  </si>
  <si>
    <t>Minga Guazu</t>
  </si>
  <si>
    <t>Necochea</t>
  </si>
  <si>
    <t>Ponta Grossa</t>
  </si>
  <si>
    <t>San Martin</t>
  </si>
  <si>
    <t>Tres Lagoas</t>
  </si>
  <si>
    <t>Uberlandia</t>
  </si>
  <si>
    <t>Valencia</t>
  </si>
  <si>
    <t>Rosario</t>
  </si>
  <si>
    <t>Rio Verde</t>
  </si>
  <si>
    <t>(DivisionNumber)_(DrawingType)(PlantNumber)_(AreaNumber)(LineNumber)(SequenceNumber)</t>
  </si>
  <si>
    <t>Examples:</t>
  </si>
  <si>
    <t>(DrawingType)(PlantNumber)_(AreaNumber)(LineNumber)(SequenceNumber)</t>
  </si>
  <si>
    <t>Area Number</t>
  </si>
  <si>
    <t>Bleaching</t>
  </si>
  <si>
    <t>Deodorizing</t>
  </si>
  <si>
    <t>Hydrogenation</t>
  </si>
  <si>
    <t>Oil Storage</t>
  </si>
  <si>
    <t>Modifications - (Dewaxing, interesterification, fractionation, winterization)</t>
  </si>
  <si>
    <t>Byproducts - Fatty Acid/Distillate/Soapstock Processing</t>
  </si>
  <si>
    <t>Blending (Additive Dosing)</t>
  </si>
  <si>
    <t>Refining (neutralization, acid/water degumming)</t>
  </si>
  <si>
    <t>Preperation</t>
  </si>
  <si>
    <t>Extraction</t>
  </si>
  <si>
    <t>Bottling</t>
  </si>
  <si>
    <t>Packaging</t>
  </si>
  <si>
    <t>Degumming</t>
  </si>
  <si>
    <t>Protien/FDS</t>
  </si>
  <si>
    <t>Crush</t>
  </si>
  <si>
    <t>Refinery</t>
  </si>
  <si>
    <t>Loadout</t>
  </si>
  <si>
    <t>Physical Equipment Label</t>
  </si>
  <si>
    <t>Blowers, Fans</t>
  </si>
  <si>
    <t>Compressors</t>
  </si>
  <si>
    <t>Heat Exchangers</t>
  </si>
  <si>
    <t>Filters</t>
  </si>
  <si>
    <t>Flame Arrestors</t>
  </si>
  <si>
    <t>Hose Station</t>
  </si>
  <si>
    <t>Pumps, Vacuum Pumps</t>
  </si>
  <si>
    <t>Rotary Valves</t>
  </si>
  <si>
    <t>Cyclones, Dorrclones, Hydroclones, Scrubbers, Seperators</t>
  </si>
  <si>
    <t>Slide Gates, Diverters, Splitter Valves</t>
  </si>
  <si>
    <t>Steam Traps</t>
  </si>
  <si>
    <t>Towers, Columns</t>
  </si>
  <si>
    <t>Scales (Truck, Rail), Continious Scales, Load Cells</t>
  </si>
  <si>
    <t>General Equipment</t>
  </si>
  <si>
    <t>B</t>
  </si>
  <si>
    <t>CF</t>
  </si>
  <si>
    <t>CV</t>
  </si>
  <si>
    <t>FA</t>
  </si>
  <si>
    <t>HS</t>
  </si>
  <si>
    <t>J</t>
  </si>
  <si>
    <t>ME</t>
  </si>
  <si>
    <t>R</t>
  </si>
  <si>
    <t>RV</t>
  </si>
  <si>
    <t>SC</t>
  </si>
  <si>
    <t>SG</t>
  </si>
  <si>
    <t>ST</t>
  </si>
  <si>
    <t>T</t>
  </si>
  <si>
    <t>TK</t>
  </si>
  <si>
    <t>WS</t>
  </si>
  <si>
    <t>(Equipment Type)-(AreaNumber)(LineNumber)(SequenceNumber)</t>
  </si>
  <si>
    <t>##_@@##_######</t>
  </si>
  <si>
    <t>@@## - ######</t>
  </si>
  <si>
    <t>@@ - ######</t>
  </si>
  <si>
    <t>Tanks, Hoppers, Bins</t>
  </si>
  <si>
    <t>@@@ - ###### - ##</t>
  </si>
  <si>
    <t>First Letter</t>
  </si>
  <si>
    <t>Succeeding Letters</t>
  </si>
  <si>
    <t>Modifier</t>
  </si>
  <si>
    <t>Output Function</t>
  </si>
  <si>
    <t>Analysis</t>
  </si>
  <si>
    <t>Alarm</t>
  </si>
  <si>
    <t>Burner, Combustion</t>
  </si>
  <si>
    <t>User's Choice(1)</t>
  </si>
  <si>
    <t>User's Choice</t>
  </si>
  <si>
    <t>Control (13)</t>
  </si>
  <si>
    <t>Close</t>
  </si>
  <si>
    <t>D</t>
  </si>
  <si>
    <t>Differential (4)</t>
  </si>
  <si>
    <t>Voltage</t>
  </si>
  <si>
    <t>Sensor (Primary Element)</t>
  </si>
  <si>
    <t>Flow Rate</t>
  </si>
  <si>
    <t>Ration (Fraction) (4)</t>
  </si>
  <si>
    <t>Glass, Viewing Device (9)</t>
  </si>
  <si>
    <t>H</t>
  </si>
  <si>
    <t>High (7, 15, 16)</t>
  </si>
  <si>
    <t>Current (Electrical)</t>
  </si>
  <si>
    <t>Indicate (10)</t>
  </si>
  <si>
    <t>Power</t>
  </si>
  <si>
    <t>Scan (7)</t>
  </si>
  <si>
    <t>K</t>
  </si>
  <si>
    <t>Time, Time Schedule</t>
  </si>
  <si>
    <t>Time Rate of Change (4, 21)</t>
  </si>
  <si>
    <t>Control Station (22)</t>
  </si>
  <si>
    <t>Level</t>
  </si>
  <si>
    <t>Light (11)</t>
  </si>
  <si>
    <t>Low (7, 15, 16)</t>
  </si>
  <si>
    <t>Material Sample Point (MES)</t>
  </si>
  <si>
    <t>Momentary (4)</t>
  </si>
  <si>
    <t>Middle, Intermediate (7, 15)</t>
  </si>
  <si>
    <t>N</t>
  </si>
  <si>
    <t>O</t>
  </si>
  <si>
    <t>Orfice, Restriction</t>
  </si>
  <si>
    <t>Open</t>
  </si>
  <si>
    <t>Pressure, Vacuum</t>
  </si>
  <si>
    <t>Point (Test) Connection</t>
  </si>
  <si>
    <t>Q</t>
  </si>
  <si>
    <t>Quanity</t>
  </si>
  <si>
    <t>Integrate, Totalize (4)</t>
  </si>
  <si>
    <t>Radiation</t>
  </si>
  <si>
    <t>Record (17)</t>
  </si>
  <si>
    <t>Safety (8)</t>
  </si>
  <si>
    <t>Switch (13)</t>
  </si>
  <si>
    <t>Temperature</t>
  </si>
  <si>
    <t>Transmit (18)</t>
  </si>
  <si>
    <t>U</t>
  </si>
  <si>
    <t>Multivarialbe</t>
  </si>
  <si>
    <t>Multifunction (12)</t>
  </si>
  <si>
    <t>Vibration, Mechanical Analysis</t>
  </si>
  <si>
    <t>Valve, Damper, Louver (13)</t>
  </si>
  <si>
    <t>W</t>
  </si>
  <si>
    <t>Weight</t>
  </si>
  <si>
    <t>Well</t>
  </si>
  <si>
    <t>X</t>
  </si>
  <si>
    <t>X-Axis</t>
  </si>
  <si>
    <t>Unclassified (2)</t>
  </si>
  <si>
    <t>Y</t>
  </si>
  <si>
    <t>Event, State or Presence</t>
  </si>
  <si>
    <t>Y-Axis</t>
  </si>
  <si>
    <t>Relay, Compute, Convert (13, 14, 18)</t>
  </si>
  <si>
    <t>Z</t>
  </si>
  <si>
    <t>Position, Dimension</t>
  </si>
  <si>
    <t>Z-Axis</t>
  </si>
  <si>
    <t>Driver, Actuator, Unclassified Final Control Element</t>
  </si>
  <si>
    <t>ISA Prefixes</t>
  </si>
  <si>
    <t>Measured/Initiating Variable</t>
  </si>
  <si>
    <t>ISA S88 Definition</t>
  </si>
  <si>
    <t>4.2.3 Area level</t>
  </si>
  <si>
    <t>An area is a physical, geographical, or logical grouping determined by the site. It may contain</t>
  </si>
  <si>
    <t>process cells, units, equipment modules, and control modules.</t>
  </si>
  <si>
    <t>The boundaries of an area are usually based on organizational or business criteria as opposed to</t>
  </si>
  <si>
    <t>technical criteria. There are many factors other than batch control that affect these boundaries.</t>
  </si>
  <si>
    <t>Therefore, the criteria for configuring the boundaries of an area are not covered in this standard.</t>
  </si>
  <si>
    <t>4.2.4 Process cell level</t>
  </si>
  <si>
    <t>A process cell contains all of the units, equipment modules, and control modules required to</t>
  </si>
  <si>
    <t>make one or more batches.</t>
  </si>
  <si>
    <t>Process control activities must respond to a combination of control requirements using a variety</t>
  </si>
  <si>
    <t>of methods and techniques. Requirements that cause physical control actions may include</t>
  </si>
  <si>
    <t>responses to process conditions or to comply with administrative requirements.</t>
  </si>
  <si>
    <t>A frequently recognized subdivision of a process cell is the train. A train is composed of all units</t>
  </si>
  <si>
    <t>and other equipment that may be utilized by a specific batch. A batch does not always use all the</t>
  </si>
  <si>
    <t>equipment in a train. Furthermore, more than one batch and more than one product may use a</t>
  </si>
  <si>
    <t>train simultaneously. The order of equipment actually used or expected to be used by a batch is</t>
  </si>
  <si>
    <t>called the path. Although a process cell may contain more than one train, no train may contain</t>
  </si>
  <si>
    <t>equipment outside the boundaries of the process cell.</t>
  </si>
  <si>
    <t>A process cell is a logical grouping of equipment that includes the equipment required for</t>
  </si>
  <si>
    <t>production of one or more batches. It defines the span of logical control of one set of process</t>
  </si>
  <si>
    <t>equipment within an area. The existence of the process cell allows for production scheduling on a</t>
  </si>
  <si>
    <t>process cell basis, and also allows for process cell-wide control strategies to be designed. These</t>
  </si>
  <si>
    <t>process cell-wide control strategies might be particularly useful in emergency situations.</t>
  </si>
  <si>
    <t>4.2.5 Unit level</t>
  </si>
  <si>
    <t>A unit is made up of equipment modules and control modules. The modules that make up the</t>
  </si>
  <si>
    <t>unit may be configured as part of the unit or may be acquired temporarily to carry out specific</t>
  </si>
  <si>
    <t>tasks.</t>
  </si>
  <si>
    <t>One or more major processing activities — such as react, crystallize, and make a solution — can</t>
  </si>
  <si>
    <t>be conducted in a unit. It combines all necessary physical processing and control equipment</t>
  </si>
  <si>
    <t>required to perform those activities as an independent equipment grouping. It is usually centered</t>
  </si>
  <si>
    <t>on a major piece of processing equipment, such as a mixing tank or reactor. Physically, it</t>
  </si>
  <si>
    <t>includes or can acquire the services of all logically related equipment necessary to complete the</t>
  </si>
  <si>
    <t>major processing task(s) required of it. Units operate relatively independently of each other.</t>
  </si>
  <si>
    <t>A unit frequently contains or operates on a complete batch of material at some point in the</t>
  </si>
  <si>
    <t>processing sequence of that batch. However, in other circumstances it may contain or operate</t>
  </si>
  <si>
    <t>on only a portion of a batch. This standard presumes that the unit does not operate on more than</t>
  </si>
  <si>
    <t>one batch at the same time.</t>
  </si>
  <si>
    <t>05</t>
  </si>
  <si>
    <t>06</t>
  </si>
  <si>
    <t>07</t>
  </si>
  <si>
    <t>08</t>
  </si>
  <si>
    <t>09</t>
  </si>
  <si>
    <t>Utilities (Fire Systems)</t>
  </si>
  <si>
    <t>Seed Handling - Process raw seed to clean sead for storage or process, includes unload/storage/cleaning/drying etc</t>
  </si>
  <si>
    <t>Preperation - Process clean seed to flake or cake and any other pre-seperations includes conditioning/flaking/sifting/dehulling/expelling/decanting</t>
  </si>
  <si>
    <t>Extraction - Process flake/cake to dry/cool meal and crude oil</t>
  </si>
  <si>
    <t>Meal Handling - Process dry/cool meal to sized or pelletized meal through to storage to vehicle</t>
  </si>
  <si>
    <t>Crush (01-19)</t>
  </si>
  <si>
    <t>Refining (20-39)</t>
  </si>
  <si>
    <t>20</t>
  </si>
  <si>
    <t>21</t>
  </si>
  <si>
    <t>22</t>
  </si>
  <si>
    <t>23</t>
  </si>
  <si>
    <t>24</t>
  </si>
  <si>
    <t>25</t>
  </si>
  <si>
    <t>26</t>
  </si>
  <si>
    <t>27</t>
  </si>
  <si>
    <t>28</t>
  </si>
  <si>
    <t>Packaging (40-49)</t>
  </si>
  <si>
    <t>40</t>
  </si>
  <si>
    <t>41</t>
  </si>
  <si>
    <t>Refining - includes neutralization, acid/water degumming</t>
  </si>
  <si>
    <t>Flash Desolventizing System - FDS system to finished flake storage and loadout</t>
  </si>
  <si>
    <t>Oil Storage - tank storage for finished products and intermediate products</t>
  </si>
  <si>
    <t>Modifications - includes dewaxing, interesterification, fractionation, winterization</t>
  </si>
  <si>
    <t>Byproducts - includes fatty acid/distillate/soapstock processing (includes storage and loadout if separate)</t>
  </si>
  <si>
    <t>Loadout - Finished product loadout</t>
  </si>
  <si>
    <t>Blending - includes additive dosing</t>
  </si>
  <si>
    <t>Area - 40-49</t>
  </si>
  <si>
    <t>Area - 20-39</t>
  </si>
  <si>
    <t>Area - 0-19</t>
  </si>
  <si>
    <t>Area - 90-99</t>
  </si>
  <si>
    <t>Seed Handling</t>
  </si>
  <si>
    <t>Meal Handling</t>
  </si>
  <si>
    <t>Dry Byproduct Handling</t>
  </si>
  <si>
    <t>90</t>
  </si>
  <si>
    <t>91</t>
  </si>
  <si>
    <t>92</t>
  </si>
  <si>
    <t>93</t>
  </si>
  <si>
    <t>94</t>
  </si>
  <si>
    <t>95</t>
  </si>
  <si>
    <t>96</t>
  </si>
  <si>
    <t>Utilities (Waste Water)</t>
  </si>
  <si>
    <t>01_PD002_901003</t>
  </si>
  <si>
    <t>(OilseedsDivision)_(P&amp;ID Drawing)(Europe Plant 2)_(Utilities Boiler Area)(Line1)(Drawing 003)</t>
  </si>
  <si>
    <t>(Oilseeds Division)_(P&amp;ID Drawing)(North American Plant 50)_(Seed Handling Area)(Line1)(Drawing 204)</t>
  </si>
  <si>
    <t>(Oilseeds Division)_(Civil Drawing)(North America Plant 50)_(Seed Handling Area)(Line1)(Drawing 105)</t>
  </si>
  <si>
    <t>(Oilseeds Division)_(Architectural Drawing)(Europe Plant 1)_(Preperation Area)(Line2)(Drawing 125)</t>
  </si>
  <si>
    <t>(P&amp;ID Drawing)(Europe Plant 2)_(Utilities Boiler Area)(Line1)(Drawing 003)</t>
  </si>
  <si>
    <t>(P&amp;ID Drawing)(North American Plant 50)_(Seed Handling Area)(Line1)(Drawing 204)</t>
  </si>
  <si>
    <t>(Civil Drawing)(North America Plant 50)_(Seed Handling Area)(Line1)(Drawing 105)</t>
  </si>
  <si>
    <t>(Architectural Drawing)(Europe Plant 1)_(Preperation Area)(Line2)(Drawing 125)</t>
  </si>
  <si>
    <t>PD002_901003</t>
  </si>
  <si>
    <t>CV-901003</t>
  </si>
  <si>
    <t>EQUIPMENT AREAS</t>
  </si>
  <si>
    <t>Instrumentation</t>
  </si>
  <si>
    <t>Oil Handling - Processes to take finished oil products from finished storage to vehicle, includes crude oil, degummed oil</t>
  </si>
  <si>
    <t>Liquid Bryproducts Handling - Processes to finish liquid byproducts from feed tanks to storage to vehicle loading, examples lecithin, gums (if loadout shared then use primary product loadout numbers)</t>
  </si>
  <si>
    <t>Dry Byproduct Handling - Processes to finish dry byproducts from process feed bines to storage to vehicle loading, examples germ, hulls, weed seed.  (if loadout shared then use primary product loadout numbers)</t>
  </si>
  <si>
    <t>Degumming - Process to finish crude oil from feed tanks to storage to vehicle loading  (if loadout shared then use primary product loadout numbers)(if degumming is done in refinery use refinery area numbers)</t>
  </si>
  <si>
    <t>Oil Handling</t>
  </si>
  <si>
    <t>Liquid Byproduct Handling</t>
  </si>
  <si>
    <t>EQUIPMENT AREA DEFINITION</t>
  </si>
  <si>
    <t>IN</t>
  </si>
  <si>
    <t>GE</t>
  </si>
  <si>
    <t>Crush Common</t>
  </si>
  <si>
    <t>10</t>
  </si>
  <si>
    <t>Refinery Common</t>
  </si>
  <si>
    <t>29</t>
  </si>
  <si>
    <t>Packaging Common</t>
  </si>
  <si>
    <t>42</t>
  </si>
  <si>
    <t>Utilities</t>
  </si>
  <si>
    <t>97</t>
  </si>
  <si>
    <r>
      <t xml:space="preserve">Physical Drawing Label </t>
    </r>
    <r>
      <rPr>
        <sz val="14"/>
        <rFont val="Comic Sans MS"/>
        <family val="4"/>
      </rPr>
      <t>(same as above without division number)</t>
    </r>
  </si>
  <si>
    <t>Readout or Passive Function</t>
  </si>
  <si>
    <t>Crush Common- All items that belong to the Crush plant but may serve many functions, I/E central cleaning unit</t>
  </si>
  <si>
    <t>Refining Common- All items that belong to the Refining but may serve several functions. I/E a central Clay system that feed, Bleaching Winterizing across tropical and Domestic oils</t>
  </si>
  <si>
    <t>Packaging common- All items that serve the Bottling and Packaging functions I/E common racking and warehouse or unload stations.</t>
  </si>
  <si>
    <t xml:space="preserve">Areas typically define process cells that can contain multiple unit operations that take a product from one end state to another. </t>
  </si>
  <si>
    <t>Bins/Tanks that feed a Process Area should be part of that area.  Example a crude oil tank that feeds degumming should be part of degumming, while a crude oil tank that feeds loadout would be part of loadout.</t>
  </si>
  <si>
    <t>01_PD050_021204</t>
  </si>
  <si>
    <t>01_C050_021105</t>
  </si>
  <si>
    <t>01_A001_032125</t>
  </si>
  <si>
    <t>PD050_021204</t>
  </si>
  <si>
    <t>C050_021105</t>
  </si>
  <si>
    <t>A001_032125</t>
  </si>
  <si>
    <t>RV-021204</t>
  </si>
  <si>
    <t>P-021105</t>
  </si>
  <si>
    <t>TK-032125</t>
  </si>
  <si>
    <t>Utilities ( weighbridges)</t>
  </si>
  <si>
    <t>98</t>
  </si>
  <si>
    <t xml:space="preserve"> </t>
  </si>
  <si>
    <t>Equipment Type</t>
  </si>
  <si>
    <t>Utilities (Boiler/Steam)</t>
  </si>
  <si>
    <t>Utilities ( Incomming Water Pretreatment)</t>
  </si>
  <si>
    <t>Utilities (Refrigeration/chiller Systems including HVAC )</t>
  </si>
  <si>
    <t>Utilities ( Cooling Water Tower Systems )</t>
  </si>
  <si>
    <t>Utilities ( Gasses including plant Air, Nitrogen, CO2 etc )</t>
  </si>
  <si>
    <t>(Rotary Valve) - (Seed Handling Area)(Line1)(equipment 204 )</t>
  </si>
  <si>
    <t>(Pump) - (Seed Handling Area)(Line1)(equipment 105)</t>
  </si>
  <si>
    <t>(Tank) - (Preperation Area)(Line2)(equipment 125)</t>
  </si>
  <si>
    <t>(Conveyor) - (Utilities Boiler Area)(Line1)(equipment 003 )</t>
  </si>
  <si>
    <t>Title:</t>
  </si>
  <si>
    <t>Issued By</t>
  </si>
  <si>
    <t>Area:</t>
  </si>
  <si>
    <t>Doc No</t>
  </si>
  <si>
    <t>Page:</t>
  </si>
  <si>
    <t>Revision:</t>
  </si>
  <si>
    <t>Plant Location:</t>
  </si>
  <si>
    <t xml:space="preserve">Date: </t>
  </si>
  <si>
    <t>Project:</t>
  </si>
  <si>
    <t>Issued for:</t>
  </si>
  <si>
    <t>Consultation</t>
  </si>
  <si>
    <t>Equipment Numbers</t>
  </si>
  <si>
    <t>All Sites</t>
  </si>
  <si>
    <t>Drawing Numbers</t>
  </si>
  <si>
    <t>Instrument Numbers</t>
  </si>
  <si>
    <t>Numbers</t>
  </si>
  <si>
    <t>Efremov (Russia)</t>
  </si>
  <si>
    <t>021</t>
  </si>
  <si>
    <t>022</t>
  </si>
  <si>
    <t>023</t>
  </si>
  <si>
    <t>BioDiesel</t>
  </si>
  <si>
    <t>50</t>
  </si>
  <si>
    <t>51</t>
  </si>
  <si>
    <t>(modifier)_(Cell or Equipment Name)_(Action)_(Equipment Type)_(Number)</t>
  </si>
  <si>
    <t>Used to give uniqueness if there is multiple vessels performing same task example oil stripping column, mineral oil stripping column</t>
  </si>
  <si>
    <t>Cell or Equipment Name</t>
  </si>
  <si>
    <t>Drying, Distillation, Degumming, Flaking,  Use Cell if equipment name is not unique and accepted for example extractor.</t>
  </si>
  <si>
    <t>Action</t>
  </si>
  <si>
    <t>Feed, mix, heat, discharge, drain, etc  Only needed if equipment type doesn't provide uniqueness,  Feed heat exchanger vs discharge heat exchanger</t>
  </si>
  <si>
    <t>Pump, tank, evaporator, column, etc</t>
  </si>
  <si>
    <t>Numer</t>
  </si>
  <si>
    <t>1-99 based on multiples to give uniqueness</t>
  </si>
  <si>
    <t>** Not all portions need to be used but should the sequence should be maintained.</t>
  </si>
  <si>
    <t>** If in doubt whether a piece of equipment is a feed of downstream equipment or discharge of upstream equipment make it the feed of downstream equipment</t>
  </si>
  <si>
    <t xml:space="preserve">Name </t>
  </si>
  <si>
    <t>Cell or Equip</t>
  </si>
  <si>
    <t>Equipment  Type</t>
  </si>
  <si>
    <t>Number</t>
  </si>
  <si>
    <t>Bleaching Feed Tank</t>
  </si>
  <si>
    <t>Feed</t>
  </si>
  <si>
    <t>Tank</t>
  </si>
  <si>
    <t>Extractor Feed Conveyor</t>
  </si>
  <si>
    <t>Extractor</t>
  </si>
  <si>
    <t>Conveyor</t>
  </si>
  <si>
    <t>Extractor Seal Screw</t>
  </si>
  <si>
    <t>Extractor Feed</t>
  </si>
  <si>
    <t>Seal</t>
  </si>
  <si>
    <t>Screw</t>
  </si>
  <si>
    <t>Top Recycle</t>
  </si>
  <si>
    <t>Pump</t>
  </si>
  <si>
    <t>1st Stage</t>
  </si>
  <si>
    <t>Distillation</t>
  </si>
  <si>
    <t>Evaporator</t>
  </si>
  <si>
    <t>Conventions</t>
  </si>
  <si>
    <t>1. Conveyors - Drag Conveyors (Conveyors), Screw Conveyors (Screws), Belt Conveyors (Belts), Bucket Elevators (Elevators)</t>
  </si>
  <si>
    <t>52</t>
  </si>
  <si>
    <t>53</t>
  </si>
  <si>
    <t>54</t>
  </si>
  <si>
    <t>55</t>
  </si>
  <si>
    <t>56</t>
  </si>
  <si>
    <t>57</t>
  </si>
  <si>
    <t>Database Equipment Number</t>
  </si>
  <si>
    <t>Glyserin Pre-Treatment</t>
  </si>
  <si>
    <t>Spare</t>
  </si>
  <si>
    <t>Glyserin Water Evap</t>
  </si>
  <si>
    <t>Glyserin Refining</t>
  </si>
  <si>
    <t>(Division Number)(Plant Number)_(Equipment Type)_(AreaNumber)(LineNumber)(SequenceNumber)</t>
  </si>
  <si>
    <t>Tank Farm &amp; Loadout</t>
  </si>
  <si>
    <t>Area - 50-59</t>
  </si>
  <si>
    <t>58</t>
  </si>
  <si>
    <t>59</t>
  </si>
  <si>
    <t>Transesterification</t>
  </si>
  <si>
    <t>Methylester Drying</t>
  </si>
  <si>
    <t>Instrument Label</t>
  </si>
  <si>
    <t>024</t>
  </si>
  <si>
    <t>Craiova (Romania)</t>
  </si>
  <si>
    <t>Podari (Romania)</t>
  </si>
  <si>
    <t>Cahovka ( Ukraine)</t>
  </si>
  <si>
    <t>Extractor Top Recycle Pump 1</t>
  </si>
  <si>
    <t>1st Stage Distillation Evaporator</t>
  </si>
  <si>
    <t>2. Be consistent, you have two options in naming a pump or conveyor either a feed or discharge conveyor, choose one and stick with it on the rest of the equipment</t>
  </si>
  <si>
    <t>Mainz Bio Diesel</t>
  </si>
  <si>
    <t>025</t>
  </si>
  <si>
    <t>99</t>
  </si>
  <si>
    <t>Utilities (Chemicals)</t>
  </si>
  <si>
    <t>Novovanninskiy</t>
  </si>
  <si>
    <t>Machong North</t>
  </si>
  <si>
    <t>Yang Jiang</t>
  </si>
  <si>
    <t>109</t>
  </si>
  <si>
    <t>110</t>
  </si>
  <si>
    <t>Machong South</t>
  </si>
  <si>
    <t>026</t>
  </si>
  <si>
    <t>027</t>
  </si>
  <si>
    <t>028</t>
  </si>
  <si>
    <t>029</t>
  </si>
  <si>
    <t>030</t>
  </si>
  <si>
    <t>139</t>
  </si>
  <si>
    <t>133</t>
  </si>
  <si>
    <t>031</t>
  </si>
  <si>
    <t>032</t>
  </si>
  <si>
    <t>Montoir</t>
  </si>
  <si>
    <t>Primavera Del Este, BR</t>
  </si>
  <si>
    <t>Ponta Grossa, BR</t>
  </si>
  <si>
    <t>Uberlandia, BR</t>
  </si>
  <si>
    <t>Mairinque, BR</t>
  </si>
  <si>
    <t>Barreiras, BR</t>
  </si>
  <si>
    <t>Tres Lagoas, BR</t>
  </si>
  <si>
    <t>Rio Verde, BR</t>
  </si>
  <si>
    <t>Canada Talo</t>
  </si>
  <si>
    <t>070</t>
  </si>
  <si>
    <t>Dubai</t>
  </si>
  <si>
    <t>McArther</t>
  </si>
  <si>
    <t>111</t>
  </si>
  <si>
    <t>112</t>
  </si>
  <si>
    <t xml:space="preserve">#####_@@_######   </t>
  </si>
  <si>
    <t>*** The "SequenceNumber" shall be a unique number within a plant area.  This will insure that each piece of equipment within a plant has a unique numerical number. *******</t>
  </si>
  <si>
    <t>Adony (Hungary)</t>
  </si>
  <si>
    <t>West Port</t>
  </si>
  <si>
    <t>113</t>
  </si>
  <si>
    <t>Camrose</t>
  </si>
  <si>
    <t>071</t>
  </si>
  <si>
    <t>Borg Al Arab</t>
  </si>
  <si>
    <t>Starch and Sweeteners</t>
  </si>
  <si>
    <t>114</t>
  </si>
  <si>
    <t>Cikande</t>
    <phoneticPr fontId="0" type="noConversion"/>
  </si>
  <si>
    <t>Hooter Hu</t>
    <phoneticPr fontId="0" type="noConversion"/>
  </si>
  <si>
    <t>Dravid</t>
    <phoneticPr fontId="0" type="noConversion"/>
  </si>
  <si>
    <t>115</t>
    <phoneticPr fontId="0" type="noConversion"/>
  </si>
  <si>
    <t>Twilight</t>
    <phoneticPr fontId="0" type="noConversion"/>
  </si>
  <si>
    <t>116</t>
    <phoneticPr fontId="0" type="noConversion"/>
  </si>
  <si>
    <t>Conveyors, elevator</t>
    <phoneticPr fontId="0" type="noConversion"/>
  </si>
  <si>
    <t>(ISA Instrument Prefix)-(Device Number)-(SequenceNumber)</t>
    <phoneticPr fontId="0" type="noConversion"/>
  </si>
  <si>
    <t>PIT-901003-03</t>
    <phoneticPr fontId="0" type="noConversion"/>
  </si>
  <si>
    <t>(Pressure Transmitter w/display)-(equipment Number)-(SequenceNumber03)</t>
    <phoneticPr fontId="0" type="noConversion"/>
  </si>
  <si>
    <t>(Level Switch High)-(ElevatorNumber)-(SequenceNumber14)</t>
    <phoneticPr fontId="0" type="noConversion"/>
  </si>
  <si>
    <t>LSH-021105-14</t>
    <phoneticPr fontId="0" type="noConversion"/>
  </si>
  <si>
    <t>Speed, Frequency,Solenoid valve</t>
    <phoneticPr fontId="0" type="noConversion"/>
  </si>
  <si>
    <t>Hand</t>
    <phoneticPr fontId="0" type="noConversion"/>
  </si>
  <si>
    <t>ST-0211105-13</t>
    <phoneticPr fontId="0" type="noConversion"/>
  </si>
  <si>
    <t>TT-021105-01</t>
    <phoneticPr fontId="0" type="noConversion"/>
  </si>
  <si>
    <t>(Temperature Transmitter)-(ElevatorNumber)-(SequenceNumber01)</t>
    <phoneticPr fontId="0" type="noConversion"/>
  </si>
  <si>
    <t>(Speed Transmitter)-(ElevatorNumber)-(SequenceNumber13)</t>
    <phoneticPr fontId="0" type="noConversion"/>
  </si>
  <si>
    <t>(Slidegate)-(ElevatorNumber)-(SequenceNumber15)</t>
    <phoneticPr fontId="0" type="noConversion"/>
  </si>
  <si>
    <t>(Opened limit switch)-(slidegateNumber SG-021105-15)</t>
    <phoneticPr fontId="0" type="noConversion"/>
  </si>
  <si>
    <t>ZSO-021105-15</t>
    <phoneticPr fontId="0" type="noConversion"/>
  </si>
  <si>
    <t>SG-021105-15</t>
    <phoneticPr fontId="0" type="noConversion"/>
  </si>
  <si>
    <t>ZSC-021105-15</t>
    <phoneticPr fontId="0" type="noConversion"/>
  </si>
  <si>
    <t>(Closed limit switch)-(slidegateNumber SG-021105-15)</t>
    <phoneticPr fontId="0" type="noConversion"/>
  </si>
  <si>
    <t>Index</t>
    <phoneticPr fontId="13" type="noConversion"/>
  </si>
  <si>
    <t>Type of device</t>
    <phoneticPr fontId="13" type="noConversion"/>
  </si>
  <si>
    <t>Device tag No.(example)</t>
    <phoneticPr fontId="13" type="noConversion"/>
  </si>
  <si>
    <t>IO name</t>
    <phoneticPr fontId="13" type="noConversion"/>
  </si>
  <si>
    <t>Type of IO</t>
    <phoneticPr fontId="13" type="noConversion"/>
  </si>
  <si>
    <t>Slidegate</t>
    <phoneticPr fontId="13" type="noConversion"/>
  </si>
  <si>
    <t>SG-021001-01</t>
    <phoneticPr fontId="13" type="noConversion"/>
  </si>
  <si>
    <t>control command</t>
    <phoneticPr fontId="13" type="noConversion"/>
  </si>
  <si>
    <t>DO</t>
    <phoneticPr fontId="13" type="noConversion"/>
  </si>
  <si>
    <t>opened feedback</t>
  </si>
  <si>
    <t>ZSO-021001-01</t>
    <phoneticPr fontId="13" type="noConversion"/>
  </si>
  <si>
    <t>DI</t>
    <phoneticPr fontId="13" type="noConversion"/>
  </si>
  <si>
    <t>closed feedback</t>
  </si>
  <si>
    <t>ZSC-021001-01</t>
    <phoneticPr fontId="13" type="noConversion"/>
  </si>
  <si>
    <t>DOL motor</t>
    <phoneticPr fontId="13" type="noConversion"/>
  </si>
  <si>
    <t>CV-021011</t>
    <phoneticPr fontId="13" type="noConversion"/>
  </si>
  <si>
    <t>CV-021011-CTRL</t>
    <phoneticPr fontId="13" type="noConversion"/>
  </si>
  <si>
    <t>running feedback</t>
  </si>
  <si>
    <t>CV-021011-RUN</t>
    <phoneticPr fontId="13" type="noConversion"/>
  </si>
  <si>
    <t>MCB trip &amp; overload relay feedback</t>
    <phoneticPr fontId="13" type="noConversion"/>
  </si>
  <si>
    <t>CV-021011-FAULT</t>
    <phoneticPr fontId="13" type="noConversion"/>
  </si>
  <si>
    <t>local work switch feedback</t>
    <phoneticPr fontId="13" type="noConversion"/>
  </si>
  <si>
    <t>CV-021011-LWS</t>
    <phoneticPr fontId="13" type="noConversion"/>
  </si>
  <si>
    <t>current feedback(optional)</t>
    <phoneticPr fontId="13" type="noConversion"/>
  </si>
  <si>
    <t>CV-021011-AMP</t>
    <phoneticPr fontId="13" type="noConversion"/>
  </si>
  <si>
    <t>AI 4W</t>
    <phoneticPr fontId="13" type="noConversion"/>
  </si>
  <si>
    <t>RDOL motor</t>
    <phoneticPr fontId="13" type="noConversion"/>
  </si>
  <si>
    <t>RV-021999</t>
  </si>
  <si>
    <t>forward control command</t>
    <phoneticPr fontId="13" type="noConversion"/>
  </si>
  <si>
    <t>RV-021999-FW</t>
    <phoneticPr fontId="13" type="noConversion"/>
  </si>
  <si>
    <t>backward control command</t>
  </si>
  <si>
    <t>RV-021999-BW</t>
    <phoneticPr fontId="13" type="noConversion"/>
  </si>
  <si>
    <t>forward running feedback</t>
  </si>
  <si>
    <t>RV-021999-FW-FB</t>
    <phoneticPr fontId="13" type="noConversion"/>
  </si>
  <si>
    <t>backward running feedback</t>
  </si>
  <si>
    <t>RV-021999-BW-FB</t>
    <phoneticPr fontId="13" type="noConversion"/>
  </si>
  <si>
    <t>RV-021999-FAULT</t>
    <phoneticPr fontId="13" type="noConversion"/>
  </si>
  <si>
    <t>RV-021999-LWS</t>
    <phoneticPr fontId="13" type="noConversion"/>
  </si>
  <si>
    <t>CV-021999-AMP</t>
    <phoneticPr fontId="13" type="noConversion"/>
  </si>
  <si>
    <t>VFD motor</t>
    <phoneticPr fontId="13" type="noConversion"/>
  </si>
  <si>
    <t>CV-021036</t>
    <phoneticPr fontId="13" type="noConversion"/>
  </si>
  <si>
    <t>CV-021036-CTRL</t>
    <phoneticPr fontId="13" type="noConversion"/>
  </si>
  <si>
    <t>CV-021036-RUN</t>
    <phoneticPr fontId="13" type="noConversion"/>
  </si>
  <si>
    <t>MCB trip feedback</t>
    <phoneticPr fontId="13" type="noConversion"/>
  </si>
  <si>
    <t>CV-021036-PS-FAULT</t>
    <phoneticPr fontId="13" type="noConversion"/>
  </si>
  <si>
    <t>VFD fault feedback</t>
  </si>
  <si>
    <t>CV-021036-VFD-FAULT</t>
    <phoneticPr fontId="13" type="noConversion"/>
  </si>
  <si>
    <t>CV-021036-LWS</t>
    <phoneticPr fontId="13" type="noConversion"/>
  </si>
  <si>
    <t>setpoint frequency</t>
  </si>
  <si>
    <t>CV-021036-SP</t>
    <phoneticPr fontId="13" type="noConversion"/>
  </si>
  <si>
    <t>AO</t>
    <phoneticPr fontId="13" type="noConversion"/>
  </si>
  <si>
    <t>frequency feedback</t>
  </si>
  <si>
    <t>CV-021036-HZ</t>
    <phoneticPr fontId="13" type="noConversion"/>
  </si>
  <si>
    <t>Sequence Number is the instrument sequence for the device</t>
    <phoneticPr fontId="0" type="noConversion"/>
  </si>
  <si>
    <t>SV-021105-16</t>
    <phoneticPr fontId="0" type="noConversion"/>
  </si>
  <si>
    <t>(Solenoid Valve)-(ElevatorNumber)-(SquenceNumber16)</t>
    <phoneticPr fontId="0" type="noConversion"/>
  </si>
  <si>
    <t>Unclassified Block</t>
  </si>
  <si>
    <t>IO symbol</t>
  </si>
  <si>
    <t>Mukut</t>
  </si>
  <si>
    <t>117</t>
  </si>
  <si>
    <t>Tanjung Dalam</t>
  </si>
  <si>
    <t>Manis Mata</t>
  </si>
  <si>
    <t>Riverview</t>
  </si>
  <si>
    <t>Pakujuang</t>
  </si>
  <si>
    <t>118</t>
  </si>
  <si>
    <t>119</t>
  </si>
  <si>
    <t>120</t>
  </si>
  <si>
    <t>121</t>
  </si>
  <si>
    <t>Siriham</t>
  </si>
  <si>
    <t>Kedipi</t>
  </si>
  <si>
    <t>Sei Kerandi</t>
  </si>
  <si>
    <t>122</t>
  </si>
  <si>
    <t>123</t>
  </si>
  <si>
    <t>124</t>
  </si>
  <si>
    <t>Palm Oil Mill</t>
  </si>
  <si>
    <t>Fruit Reception Station</t>
  </si>
  <si>
    <t>Sterilizer Station</t>
  </si>
  <si>
    <t>Threshing Station</t>
  </si>
  <si>
    <t>Press Station</t>
  </si>
  <si>
    <t>Clarification Station</t>
  </si>
  <si>
    <t>Area - 100-111</t>
  </si>
  <si>
    <t>BS</t>
  </si>
  <si>
    <t>Utilities (Electical distribution, Power House)</t>
  </si>
  <si>
    <r>
      <t xml:space="preserve">Utilities (Electical distribution, </t>
    </r>
    <r>
      <rPr>
        <sz val="14"/>
        <color rgb="FF00B050"/>
        <rFont val="Comic Sans MS"/>
        <family val="4"/>
      </rPr>
      <t>Power House</t>
    </r>
    <r>
      <rPr>
        <sz val="14"/>
        <rFont val="Comic Sans MS"/>
        <family val="4"/>
      </rPr>
      <t>)</t>
    </r>
  </si>
  <si>
    <t>Effluent Treatment Plant</t>
  </si>
  <si>
    <t>Depericarper &amp; Kernel Recovery  Station</t>
  </si>
  <si>
    <r>
      <t xml:space="preserve">Centrifuges, </t>
    </r>
    <r>
      <rPr>
        <sz val="14"/>
        <color rgb="FF00B050"/>
        <rFont val="Comic Sans MS"/>
        <family val="4"/>
      </rPr>
      <t>Purifier and Decanter</t>
    </r>
  </si>
  <si>
    <t>Undertow, Indexer</t>
  </si>
  <si>
    <t>Area</t>
  </si>
  <si>
    <t>Sequence Number</t>
  </si>
  <si>
    <t xml:space="preserve">Agitators, </t>
  </si>
  <si>
    <t>Water Cooling Pump</t>
  </si>
  <si>
    <t>Fuel Feeder Fan</t>
  </si>
  <si>
    <t>Mesin bubut</t>
  </si>
  <si>
    <t>Mechanical sawing 1 phase</t>
  </si>
  <si>
    <t>Driling machine motor no 1</t>
  </si>
  <si>
    <t>Driling machine motor no 2</t>
  </si>
  <si>
    <t>Scrapper machine</t>
  </si>
  <si>
    <t>Double grinding</t>
  </si>
  <si>
    <t>Driling machine 1 phase</t>
  </si>
  <si>
    <t>Door Loading Ramp</t>
  </si>
  <si>
    <t>Vibrating Screen</t>
  </si>
  <si>
    <t>Distribution tank</t>
  </si>
  <si>
    <t>Sludge Centrifuge</t>
  </si>
  <si>
    <t>Wet Oil Tank</t>
  </si>
  <si>
    <t>Hot Water Tank</t>
  </si>
  <si>
    <t>Hot Well Tank</t>
  </si>
  <si>
    <t>Nut Grading Drum</t>
  </si>
  <si>
    <t>Mixing Pond</t>
  </si>
  <si>
    <t>EFB Liquor Pump (transfer pump)</t>
  </si>
  <si>
    <t>EFB Liquor Tank</t>
  </si>
  <si>
    <t>BPV Pump/Water Pump</t>
  </si>
  <si>
    <t>PK Belt Elevator</t>
  </si>
  <si>
    <t>Kode Area</t>
  </si>
  <si>
    <t>Nut Hopper</t>
  </si>
  <si>
    <t>Amurang</t>
  </si>
  <si>
    <t>125</t>
  </si>
  <si>
    <t>PO</t>
  </si>
  <si>
    <t>Rotary Drum, Nut Polishing Drum, Nut Grading Drum</t>
  </si>
  <si>
    <t>RD</t>
  </si>
  <si>
    <r>
      <t xml:space="preserve">Screens, </t>
    </r>
    <r>
      <rPr>
        <sz val="14"/>
        <color rgb="FF00B050"/>
        <rFont val="Comic Sans MS"/>
        <family val="4"/>
      </rPr>
      <t>Vibratory Feeder, Vibrating Through</t>
    </r>
  </si>
  <si>
    <t>Bunch Shredder, Crusher</t>
  </si>
  <si>
    <t>Hydraulic Power Unit, Hydraulic Gear Motor, Cylinder Hyd</t>
  </si>
  <si>
    <t>Equipment Sequence Number</t>
  </si>
  <si>
    <t>Palm Oil Mill Area  (100-112)</t>
  </si>
  <si>
    <r>
      <t xml:space="preserve">Vacuum Ejector </t>
    </r>
    <r>
      <rPr>
        <sz val="14"/>
        <color rgb="FF00B050"/>
        <rFont val="Comic Sans MS"/>
        <family val="4"/>
      </rPr>
      <t>and Vacuum Dryer</t>
    </r>
  </si>
  <si>
    <t xml:space="preserve">Port/Jetty </t>
  </si>
  <si>
    <r>
      <t xml:space="preserve">Reactors, Demins, Holding Coils, </t>
    </r>
    <r>
      <rPr>
        <sz val="14"/>
        <color rgb="FF00B050"/>
        <rFont val="Comic Sans MS"/>
        <family val="4"/>
      </rPr>
      <t>Vessel Sterilizer, Back Pressure Vessel, and Furnace</t>
    </r>
  </si>
  <si>
    <r>
      <t xml:space="preserve">Mechanical Eqiupment - Mixers, Samplers, Flakers, Expellers, Grinders, Extractors, </t>
    </r>
    <r>
      <rPr>
        <sz val="14"/>
        <color rgb="FF00B050"/>
        <rFont val="Comic Sans MS"/>
        <family val="4"/>
      </rPr>
      <t>Digester, PH Cooker,Screw Press, Bunch Press</t>
    </r>
  </si>
  <si>
    <t>Palm Oil Mill Common</t>
  </si>
  <si>
    <t>Kernel Crushing Plant</t>
  </si>
  <si>
    <t>Empty Bunch Press Station</t>
  </si>
  <si>
    <t>Propose, Due to doesn’t exist</t>
  </si>
  <si>
    <t>Pond/Lagoon</t>
  </si>
  <si>
    <t>Some mill using Hydrocyclone not Claybath</t>
  </si>
  <si>
    <t>Some mill using Claybath not Hydrocyclone</t>
  </si>
  <si>
    <t>Status</t>
  </si>
  <si>
    <t>Equipment Description</t>
  </si>
  <si>
    <t>Weighbridge No. 1</t>
  </si>
  <si>
    <t>Weighbridge No. 2</t>
  </si>
  <si>
    <t>Road to Weighbridge No. 1</t>
  </si>
  <si>
    <t>Road to Weighbridge No. 2</t>
  </si>
  <si>
    <t>Weighbridge CCTV System</t>
  </si>
  <si>
    <t>Loading Ramp No. 1</t>
  </si>
  <si>
    <t>Loading Ramp No. 2</t>
  </si>
  <si>
    <t>Loading Ramp Hydraulic Power Pack No. 1</t>
  </si>
  <si>
    <t>Loading Ramp Hydraulic Power Pack No. 2</t>
  </si>
  <si>
    <t>Loading Ramp Hydraulic Power Pack No. 3</t>
  </si>
  <si>
    <t>Loading Ramp Hydraulic Power Pack No. 4</t>
  </si>
  <si>
    <t>Loading Ramp Door Hydraulic Power Pack No. 1</t>
  </si>
  <si>
    <t>Loading Ramp Door Hydraulic Power Pack No. 2</t>
  </si>
  <si>
    <t>Loading Ramp Door Hydraulic Power Pack No. 3</t>
  </si>
  <si>
    <t>Loading Ramp Door Hydraulic Power Pack No. 4</t>
  </si>
  <si>
    <t>Top Sliding Door Hydraulic Power Pack No. 1</t>
  </si>
  <si>
    <t>Top Sliding Door Hydraulic Power Pack No. 2</t>
  </si>
  <si>
    <t>Top Sliding Door Hydraulic Power Pack No. 3</t>
  </si>
  <si>
    <t>Top Sliding Door Hydraulic Power Pack No. 4</t>
  </si>
  <si>
    <t>Bottom Sliding Door Hydraulic Power Pack No. 1</t>
  </si>
  <si>
    <t>Bottom Sliding Door Hydraulic Power Pack No. 2</t>
  </si>
  <si>
    <t>Bottom Sliding Door Hydraulic Power Pack No. 3</t>
  </si>
  <si>
    <t>Bottom Sliding Door Hydraulic Power Pack No. 4</t>
  </si>
  <si>
    <t>Road to Loading Ramp No. 1</t>
  </si>
  <si>
    <t>Road to Loading Ramp No. 2</t>
  </si>
  <si>
    <t>Loading Ramp No. 1 CCTV System</t>
  </si>
  <si>
    <t>Loading Ramp No. 2 CCTV System</t>
  </si>
  <si>
    <t>Grading No. 1</t>
  </si>
  <si>
    <t>Grading No. 2</t>
  </si>
  <si>
    <t>Tipping Truck No. 1</t>
  </si>
  <si>
    <t>Tipping Truck No. 2</t>
  </si>
  <si>
    <t>Tipping Truck No. 3</t>
  </si>
  <si>
    <t>Tipping Truck No. 4</t>
  </si>
  <si>
    <t>Hydraulic Power Pack Tipping Truck No. 1</t>
  </si>
  <si>
    <t>Hydraulic Power Pack Tipping Truck No. 2</t>
  </si>
  <si>
    <t>Hydraulic Power Pack Tipping Truck No. 3</t>
  </si>
  <si>
    <t>Hydraulic Power Pack Tipping Truck No. 4</t>
  </si>
  <si>
    <t>FFB Conveyor No. 1</t>
  </si>
  <si>
    <t>FFB Conveyor No. 2</t>
  </si>
  <si>
    <t>FFB Conveyor No. 3</t>
  </si>
  <si>
    <t>Hydraulic Power Pack FFB Conveyor No. 1</t>
  </si>
  <si>
    <t>Hydraulic Power Pack FFB Conveyor No. 2</t>
  </si>
  <si>
    <t>Hydraulic Power Pack FFB Conveyor No. 3</t>
  </si>
  <si>
    <t>FFB Cross Conveyor No. 1</t>
  </si>
  <si>
    <t>FFB Cross Conveyor No. 2</t>
  </si>
  <si>
    <t>Horizontal FFB Conveyor No. 1</t>
  </si>
  <si>
    <t>Horizontal FFB Conveyor No. 2</t>
  </si>
  <si>
    <t>SS - Path FFB Conveyor No. 1</t>
  </si>
  <si>
    <t>SS - Path FFB Conveyor No. 2</t>
  </si>
  <si>
    <t>FFB S-Path Conveyor Sliding Door No.1</t>
  </si>
  <si>
    <t>FFB S-Path Conveyor Sliding Door No.2</t>
  </si>
  <si>
    <t>FFB Hopper No. 1</t>
  </si>
  <si>
    <t>FFB Hopper No. 2</t>
  </si>
  <si>
    <t>FFB Splitter No. 1</t>
  </si>
  <si>
    <t>FFB Splitter No. 2</t>
  </si>
  <si>
    <t>FFB Cage No. 1</t>
  </si>
  <si>
    <t>FFB Cage No. 2</t>
  </si>
  <si>
    <t>FFB Cage No. 3</t>
  </si>
  <si>
    <t>FFB Cage No. 4</t>
  </si>
  <si>
    <t>FFB Cage No. 5</t>
  </si>
  <si>
    <t>FFB Cage No. 6</t>
  </si>
  <si>
    <t>FFB Cage No. 7</t>
  </si>
  <si>
    <t>FFB Cage No. 8</t>
  </si>
  <si>
    <t>FFB Cage No. 9</t>
  </si>
  <si>
    <t>FFB Cage No. 10</t>
  </si>
  <si>
    <t>FFB Cage No. 11</t>
  </si>
  <si>
    <t>FFB Cage No. 12</t>
  </si>
  <si>
    <t>FFB Cage No. 13</t>
  </si>
  <si>
    <t>FFB Cage No. 14</t>
  </si>
  <si>
    <t>FFB Cage No. 15</t>
  </si>
  <si>
    <t>FFB Cage No. 16</t>
  </si>
  <si>
    <t>FFB Cage No. 17</t>
  </si>
  <si>
    <t>FFB Cage No. 18</t>
  </si>
  <si>
    <t>FFB Cage No. 19</t>
  </si>
  <si>
    <t>FFB Cage No. 20</t>
  </si>
  <si>
    <t>FFB Cage No. 21</t>
  </si>
  <si>
    <t>FFB Cage No. 22</t>
  </si>
  <si>
    <t>FFB Cage No. 23</t>
  </si>
  <si>
    <t>FFB Cage No. 24</t>
  </si>
  <si>
    <t>FFB Cage No. 25</t>
  </si>
  <si>
    <t>FFB Cage No. 26</t>
  </si>
  <si>
    <t>FFB Cage No. 27</t>
  </si>
  <si>
    <t>FFB Cage No. 28</t>
  </si>
  <si>
    <t>FFB Cage No. 29</t>
  </si>
  <si>
    <t>FFB Cage No. 30</t>
  </si>
  <si>
    <t>FFB Cage No. 31</t>
  </si>
  <si>
    <t>FFB Cage No. 32</t>
  </si>
  <si>
    <t>FFB Cage No. 33</t>
  </si>
  <si>
    <t>FFB Cage No. 34</t>
  </si>
  <si>
    <t>FFB Cage No. 35</t>
  </si>
  <si>
    <t>FFB Cage No. 36</t>
  </si>
  <si>
    <t>FFB Cage No. 37</t>
  </si>
  <si>
    <t>FFB Cage No. 38</t>
  </si>
  <si>
    <t>FFB Cage No. 39</t>
  </si>
  <si>
    <t>FFB Cage No. 40</t>
  </si>
  <si>
    <t>FFB Cage No. 41</t>
  </si>
  <si>
    <t>FFB Cage No. 42</t>
  </si>
  <si>
    <t>FFB Cage No. 43</t>
  </si>
  <si>
    <t>FFB Cage No. 44</t>
  </si>
  <si>
    <t>FFB Cage No. 45</t>
  </si>
  <si>
    <t>FFB Cage No. 46</t>
  </si>
  <si>
    <t>FFB Cage No. 47</t>
  </si>
  <si>
    <t>FFB Cage No. 48</t>
  </si>
  <si>
    <t>FFB Cage No. 49</t>
  </si>
  <si>
    <t>FFB Cage No. 50</t>
  </si>
  <si>
    <t>FFB Cage No. 51</t>
  </si>
  <si>
    <t>FFB Cage No. 52</t>
  </si>
  <si>
    <t>FFB Cage No. 53</t>
  </si>
  <si>
    <t>FFB Cage No. 54</t>
  </si>
  <si>
    <t>FFB Cage No. 55</t>
  </si>
  <si>
    <t>FFB Cage No. 56</t>
  </si>
  <si>
    <t>FFB Cage No. 57</t>
  </si>
  <si>
    <t>FFB Cage No. 58</t>
  </si>
  <si>
    <t>FFB Cage No. 59</t>
  </si>
  <si>
    <t>FFB Cage No. 60</t>
  </si>
  <si>
    <t>FFB Cage No. 61</t>
  </si>
  <si>
    <t>FFB Cage No. 62</t>
  </si>
  <si>
    <t>FFB Cage No. 63</t>
  </si>
  <si>
    <t>FFB Cage No. 64</t>
  </si>
  <si>
    <t>FFB Cage No. 65</t>
  </si>
  <si>
    <t>FFB Cage No. 66</t>
  </si>
  <si>
    <t>FFB Cage No. 67</t>
  </si>
  <si>
    <t>FFB Cage No. 68</t>
  </si>
  <si>
    <t>FFB Cage No. 69</t>
  </si>
  <si>
    <t>FFB Cage No. 70</t>
  </si>
  <si>
    <t>FFB Cage No. 71</t>
  </si>
  <si>
    <t>FFB Cage No. 72</t>
  </si>
  <si>
    <t>FFB Cage No. 73</t>
  </si>
  <si>
    <t>FFB Cage No. 74</t>
  </si>
  <si>
    <t>FFB Cage No. 75</t>
  </si>
  <si>
    <t>FFB Cage No. 76</t>
  </si>
  <si>
    <t>FFB Cage No. 77</t>
  </si>
  <si>
    <t>FFB Cage No. 78</t>
  </si>
  <si>
    <t>FFB Cage No. 79</t>
  </si>
  <si>
    <t>FFB Cage No. 80</t>
  </si>
  <si>
    <t>FFB Cage No. 81</t>
  </si>
  <si>
    <t>FFB Cage No. 82</t>
  </si>
  <si>
    <t>FFB Cage No. 83</t>
  </si>
  <si>
    <t>FFB Cage No. 84</t>
  </si>
  <si>
    <t>FFB Cage No. 85</t>
  </si>
  <si>
    <t>FFB Cage No. 86</t>
  </si>
  <si>
    <t>FFB Cage No. 87</t>
  </si>
  <si>
    <t>FFB Cage No. 88</t>
  </si>
  <si>
    <t>FFB Cage No. 89</t>
  </si>
  <si>
    <t>FFB Cage No. 90</t>
  </si>
  <si>
    <t>FFB Cage No. 91</t>
  </si>
  <si>
    <t>FFB Cage No. 92</t>
  </si>
  <si>
    <t>FFB Cage No. 93</t>
  </si>
  <si>
    <t>FFB Cage No. 94</t>
  </si>
  <si>
    <t>FFB Cage No. 95</t>
  </si>
  <si>
    <t>FFB Cage No. 96</t>
  </si>
  <si>
    <t>FFB Cage No. 97</t>
  </si>
  <si>
    <t>FFB Cage No. 98</t>
  </si>
  <si>
    <t>FFB Cage No. 99</t>
  </si>
  <si>
    <t>FFB Cage No. 100</t>
  </si>
  <si>
    <t>FFB Cage No. 101</t>
  </si>
  <si>
    <t>FFB Cage No. 102</t>
  </si>
  <si>
    <t>FFB Cage No. 103</t>
  </si>
  <si>
    <t>FFB Cage No. 104</t>
  </si>
  <si>
    <t>FFB Cage No. 105</t>
  </si>
  <si>
    <t>FFB Cage No. 106</t>
  </si>
  <si>
    <t>FFB Cage No. 107</t>
  </si>
  <si>
    <t>FFB Cage No. 108</t>
  </si>
  <si>
    <t>FFB Cage No. 109</t>
  </si>
  <si>
    <t>FFB Cage No. 110</t>
  </si>
  <si>
    <t>FFB Cage No. 111</t>
  </si>
  <si>
    <t>FFB Cage No. 112</t>
  </si>
  <si>
    <t>FFB Cage No. 113</t>
  </si>
  <si>
    <t>FFB Cage No. 114</t>
  </si>
  <si>
    <t>FFB Cage No. 115</t>
  </si>
  <si>
    <t>FFB Cage No. 116</t>
  </si>
  <si>
    <t>FFB Cage No. 117</t>
  </si>
  <si>
    <t>FFB Cage No. 118</t>
  </si>
  <si>
    <t>FFB Cage No. 119</t>
  </si>
  <si>
    <t>FFB Cage No. 120</t>
  </si>
  <si>
    <t>FFB Cage No. 121</t>
  </si>
  <si>
    <t>FFB Cage No. 122</t>
  </si>
  <si>
    <t>FFB Cage No. 123</t>
  </si>
  <si>
    <t>FFB Cage No. 124</t>
  </si>
  <si>
    <t>FFB Cage No. 125</t>
  </si>
  <si>
    <t>FFB Cage No. 126</t>
  </si>
  <si>
    <t>FFB Cage No. 127</t>
  </si>
  <si>
    <t>FFB Cage No. 128</t>
  </si>
  <si>
    <t>FFB Cage No. 129</t>
  </si>
  <si>
    <t>FFB Cage No. 130</t>
  </si>
  <si>
    <t>FFB Cage No. 131</t>
  </si>
  <si>
    <t>FFB Cage No. 132</t>
  </si>
  <si>
    <t>FFB Cage No. 133</t>
  </si>
  <si>
    <t>FFB Cage No. 134</t>
  </si>
  <si>
    <t>FFB Cage No. 135</t>
  </si>
  <si>
    <t>FFB Cage No. 136</t>
  </si>
  <si>
    <t>FFB Cage No. 137</t>
  </si>
  <si>
    <t>FFB Cage No. 138</t>
  </si>
  <si>
    <t>FFB Cage No. 139</t>
  </si>
  <si>
    <t>FFB Cage No. 140</t>
  </si>
  <si>
    <t>FFB Cage No. 141</t>
  </si>
  <si>
    <t>FFB Cage No. 142</t>
  </si>
  <si>
    <t>FFB Cage No. 143</t>
  </si>
  <si>
    <t>FFB Cage No. 144</t>
  </si>
  <si>
    <t>FFB Cage No. 145</t>
  </si>
  <si>
    <t>FFB Cage No. 146</t>
  </si>
  <si>
    <t>FFB Cage No. 147</t>
  </si>
  <si>
    <t>FFB Cage No. 148</t>
  </si>
  <si>
    <t>FFB Cage No. 149</t>
  </si>
  <si>
    <t>FFB Cage No. 150</t>
  </si>
  <si>
    <t>FFB Cage No. 151</t>
  </si>
  <si>
    <t>FFB Cage No. 152</t>
  </si>
  <si>
    <t>FFB Cage No. 153</t>
  </si>
  <si>
    <t>FFB Cage No. 154</t>
  </si>
  <si>
    <t>FFB Cage No. 155</t>
  </si>
  <si>
    <t>FFB Cage No. 156</t>
  </si>
  <si>
    <t>FFB Cage No. 157</t>
  </si>
  <si>
    <t>FFB Cage No. 158</t>
  </si>
  <si>
    <t>FFB Cage No. 159</t>
  </si>
  <si>
    <t>FFB Cage No. 160</t>
  </si>
  <si>
    <t>FFB Cage No. 161</t>
  </si>
  <si>
    <t>FFB Cage No. 162</t>
  </si>
  <si>
    <t>FFB Cage No. 163</t>
  </si>
  <si>
    <t>FFB Cage No. 164</t>
  </si>
  <si>
    <t>FFB Cage No. 165</t>
  </si>
  <si>
    <t>Rail Track No. 1</t>
  </si>
  <si>
    <t>Rail Track No. 2</t>
  </si>
  <si>
    <t>Rail Track No. 3</t>
  </si>
  <si>
    <t>Rail Track No. 4</t>
  </si>
  <si>
    <t>Rail Track No. 5</t>
  </si>
  <si>
    <t>Rail Track No. 6</t>
  </si>
  <si>
    <t>Rail Track No. 7</t>
  </si>
  <si>
    <t>Rail Track No. 8</t>
  </si>
  <si>
    <t>Rail Track No. 9</t>
  </si>
  <si>
    <t>Rail Track No. 10</t>
  </si>
  <si>
    <t>Rail Track No. 11</t>
  </si>
  <si>
    <t>Rail Track No. 12</t>
  </si>
  <si>
    <t>Transfer Carriage No. 1</t>
  </si>
  <si>
    <t>Transfer Carriage No. 2</t>
  </si>
  <si>
    <t>Transfer Carriage No. 3</t>
  </si>
  <si>
    <t>Transfer Carriage No. 4</t>
  </si>
  <si>
    <t>Transfer Carriage Pit No. 1</t>
  </si>
  <si>
    <t>Transfer Carriage Pit No. 2</t>
  </si>
  <si>
    <t>Transfer Carriage Pit No. 3</t>
  </si>
  <si>
    <t>Transfer Carriage Pit No. 4</t>
  </si>
  <si>
    <t>Transfer Carriage Pit Pump No. 1</t>
  </si>
  <si>
    <t>Transfer Carriage Pit Pump No. 2</t>
  </si>
  <si>
    <t>Transfer Carriage Pit Pump No. 3</t>
  </si>
  <si>
    <t>Transfer Carriage Pit Pump No. 4</t>
  </si>
  <si>
    <t>Capstan &amp; Bollard No. 1</t>
  </si>
  <si>
    <t>Capstan &amp; Bollard No. 2</t>
  </si>
  <si>
    <t>Capstan &amp; Bollard No. 3</t>
  </si>
  <si>
    <t>Capstan &amp; Bollard No. 4</t>
  </si>
  <si>
    <t>Capstan &amp; Bollard No. 5</t>
  </si>
  <si>
    <t>Capstan &amp; Bollard No. 6</t>
  </si>
  <si>
    <t>Capstan &amp; Bollard No. 7</t>
  </si>
  <si>
    <t>Capstan &amp; Bollard No. 8</t>
  </si>
  <si>
    <t>Capstan &amp; Bollard No. 9</t>
  </si>
  <si>
    <t>Capstan &amp; Bollard No. 10</t>
  </si>
  <si>
    <t>Capstan &amp; Bollard No. 11</t>
  </si>
  <si>
    <t>Capstan &amp; Bollard No. 12</t>
  </si>
  <si>
    <t>Capstan &amp; Bollard No. 13</t>
  </si>
  <si>
    <t>Capstan &amp; Bollard No. 14</t>
  </si>
  <si>
    <t>Capstan &amp; Bollard No. 15</t>
  </si>
  <si>
    <t>Capstan &amp; Bollard No. 16</t>
  </si>
  <si>
    <t>Capstan &amp; Bollard No. 17</t>
  </si>
  <si>
    <t>Capstan &amp; Bollard No. 18</t>
  </si>
  <si>
    <t>Capstan &amp; Bollard No. 19</t>
  </si>
  <si>
    <t>Capstan &amp; Bollard No. 20</t>
  </si>
  <si>
    <t>Undertow System No. 1</t>
  </si>
  <si>
    <t>Undertow System No. 2</t>
  </si>
  <si>
    <t>Undertow System No. 3</t>
  </si>
  <si>
    <t>Undertow System No. 4</t>
  </si>
  <si>
    <t>Undertow System No. 5</t>
  </si>
  <si>
    <t>Undertow System No. 6</t>
  </si>
  <si>
    <t>Undertow System No. 7</t>
  </si>
  <si>
    <t>Undertow System No. 8</t>
  </si>
  <si>
    <t>Undertow System No. 9</t>
  </si>
  <si>
    <t>Undertow System No. 10</t>
  </si>
  <si>
    <t>Undertow System No. 11</t>
  </si>
  <si>
    <t>Undertow System No. 12</t>
  </si>
  <si>
    <t>Steriliser Control Panel</t>
  </si>
  <si>
    <t>Steriliser Control Room</t>
  </si>
  <si>
    <t>Sterilizer Control System</t>
  </si>
  <si>
    <t>PLC Sterilizer Panel</t>
  </si>
  <si>
    <t>Indexer Dry Area No.1</t>
  </si>
  <si>
    <t>Indexer Dry Area  No.2</t>
  </si>
  <si>
    <t>Indexer Dry Area No.3</t>
  </si>
  <si>
    <t>Indexer Dry Area  No.4</t>
  </si>
  <si>
    <t>Indexer Wet Area No.1</t>
  </si>
  <si>
    <t>Indexer Wet Area No.2</t>
  </si>
  <si>
    <t>Indexer Wet Area No.3</t>
  </si>
  <si>
    <t>Indexer Wet Area No.4</t>
  </si>
  <si>
    <t>Drawbridge No.1</t>
  </si>
  <si>
    <t>Drawbridge No.2</t>
  </si>
  <si>
    <t>Drawbridge No.3</t>
  </si>
  <si>
    <t>Drawbridge No.4</t>
  </si>
  <si>
    <t>Drawbridge No.5</t>
  </si>
  <si>
    <t>Drawbridge No.6</t>
  </si>
  <si>
    <t>Drawbridge No.7</t>
  </si>
  <si>
    <t>Drawbridge No.8</t>
  </si>
  <si>
    <t>Drawbridge No.9</t>
  </si>
  <si>
    <t>Drawbridge No.10</t>
  </si>
  <si>
    <t>Drawbridge No.11</t>
  </si>
  <si>
    <t>Drawbridge No.12</t>
  </si>
  <si>
    <t>Indexer Drawbridge Sterilizer  No.1 - In</t>
  </si>
  <si>
    <t>Indexer Drawbridge Sterilizer  No.2 - In</t>
  </si>
  <si>
    <t>Indexer Drawbridge Sterilizer  No.3 - In</t>
  </si>
  <si>
    <t>Indexer Drawbridge Sterilizer  No.4 - In</t>
  </si>
  <si>
    <t>Indexer Drawbridge Sterilizer  No.1 - Out</t>
  </si>
  <si>
    <t>Indexer Drawbridge Sterilizer  No.2 - Out</t>
  </si>
  <si>
    <t>Indexer Drawbridge Sterilizer  No.3 - Out</t>
  </si>
  <si>
    <t>Indexer Drawbridge Sterilizer  No.4 - Out</t>
  </si>
  <si>
    <t>Drawbridge Hydraulic Power Pack No.1</t>
  </si>
  <si>
    <t>Drawbridge Hydraulic Power Pack No.2</t>
  </si>
  <si>
    <t>Drawbridge Hydraulic Power Pack No.3</t>
  </si>
  <si>
    <t>Drawbridge Hydraulic Power Pack No.4</t>
  </si>
  <si>
    <t>Drawbridge Hydraulic Power Pack No.5</t>
  </si>
  <si>
    <t>Drawbridge Hydraulic Power Pack No.6</t>
  </si>
  <si>
    <t>Drawbridge Hydraulic Power Pack No.7</t>
  </si>
  <si>
    <t>Drawbridge Hydraulic Power Pack No.8</t>
  </si>
  <si>
    <t>Drawbridge Hydraulic Power Pack No.9</t>
  </si>
  <si>
    <t>Drawbridge Hydraulic Power Pack No.10</t>
  </si>
  <si>
    <t>Drawbridge Hydraulic Power Pack No.11</t>
  </si>
  <si>
    <t>Drawbridge Hydraulic Power Pack No.12</t>
  </si>
  <si>
    <t>Condensate Pit</t>
  </si>
  <si>
    <t>Sterilizer Condensate Pit Pump No.1</t>
  </si>
  <si>
    <t>Sterilizer Condensate Pit Pump No.2</t>
  </si>
  <si>
    <t>Sterilizer Condensate Pit Pump No.3</t>
  </si>
  <si>
    <t>Condensate Transport Pit</t>
  </si>
  <si>
    <t>Exhaust Chamber</t>
  </si>
  <si>
    <t>Sterilizer Blow Down Chamber</t>
  </si>
  <si>
    <t>Sterlliser Blowdown/Exhaust Silencer</t>
  </si>
  <si>
    <t>Thresher No. 1</t>
  </si>
  <si>
    <t>Thresher No. 2</t>
  </si>
  <si>
    <t>Thresher No. 3</t>
  </si>
  <si>
    <t>Thresher No. 4</t>
  </si>
  <si>
    <t>Tippler Autofeeder No. 1</t>
  </si>
  <si>
    <t>Tippler Autofeeder No. 2</t>
  </si>
  <si>
    <t>Tippler Indexer No.1</t>
  </si>
  <si>
    <t>Tippler Indexer No.2</t>
  </si>
  <si>
    <t>Tippler Indexer No.3</t>
  </si>
  <si>
    <t>Tippler No.1</t>
  </si>
  <si>
    <t>Tippler No.2</t>
  </si>
  <si>
    <t>Tippler Pit Pump No. 1</t>
  </si>
  <si>
    <t>Tippler Pit Pump No. 2</t>
  </si>
  <si>
    <t>Sterilized Fruit Bunch Conveyor No.1</t>
  </si>
  <si>
    <t>Sterilized Fruit Bunch Conveyor No.2</t>
  </si>
  <si>
    <t>Sterilized Fruit Bunch Conveyor No.3</t>
  </si>
  <si>
    <t>Sterilized Fruit Bunch Conveyor No.4</t>
  </si>
  <si>
    <t>Fruit Cross Conveyor No.1</t>
  </si>
  <si>
    <t>Fruit Cross Conveyor No.2</t>
  </si>
  <si>
    <t>Fruit Distributing Conveyor</t>
  </si>
  <si>
    <t>Fruit Elevator No.1</t>
  </si>
  <si>
    <t>Fruit Elevator No.2</t>
  </si>
  <si>
    <t>Fruit Elevator No.3</t>
  </si>
  <si>
    <t>Under Thresher Conveyor No.1</t>
  </si>
  <si>
    <t>Under Thresher Conveyor No.2</t>
  </si>
  <si>
    <t>Under Thresher Conveyor No.3</t>
  </si>
  <si>
    <t>Under Thresher Conveyor No.4</t>
  </si>
  <si>
    <t>Horizontal Empty Bunch Conveyor No.1</t>
  </si>
  <si>
    <t>Horizontal Empty Bunch Conveyor No.2</t>
  </si>
  <si>
    <t>Horizontal Empty Bunch Hopper Conveyor No.1</t>
  </si>
  <si>
    <t>Horizontal Empty Bunch Hopper Conveyor No.2</t>
  </si>
  <si>
    <t>Loose Fruit Elevator No. 1</t>
  </si>
  <si>
    <t>Loose Fruit Elevator No. 2</t>
  </si>
  <si>
    <t xml:space="preserve">Empty Bunch Hopper </t>
  </si>
  <si>
    <t>Hard Bunch Separator No. 1</t>
  </si>
  <si>
    <t>Hard Bunch Separator No. 2</t>
  </si>
  <si>
    <t>Hard Bunch Separator No. 3</t>
  </si>
  <si>
    <t>Hard Bunch Separator No. 4</t>
  </si>
  <si>
    <t>EFB Feeding Conveyor Line A</t>
  </si>
  <si>
    <t>EFB Feeding Conveyor Line B</t>
  </si>
  <si>
    <t>EFB Pressing No. 1</t>
  </si>
  <si>
    <t>EFB Pressing No. 2</t>
  </si>
  <si>
    <t>EFB Pressing No. 3</t>
  </si>
  <si>
    <t>EFB Pressing No. 4</t>
  </si>
  <si>
    <t>EFB Pressing No. 5</t>
  </si>
  <si>
    <t>EFB Pressing No. 6</t>
  </si>
  <si>
    <t>EFB Pressing No. 7</t>
  </si>
  <si>
    <t>EFB Pressing No. 8</t>
  </si>
  <si>
    <t>EFB Pressing No. 9</t>
  </si>
  <si>
    <t>EFB Pressing No. 10</t>
  </si>
  <si>
    <t>Vibrating Screen No. 1</t>
  </si>
  <si>
    <t>Vibrating Screen No. 2</t>
  </si>
  <si>
    <t>Under Ground Holding Tank</t>
  </si>
  <si>
    <t>EFB Sludge Pump</t>
  </si>
  <si>
    <t>Sludge Waste EFB Conveyor</t>
  </si>
  <si>
    <t>EFB Press Pipping System</t>
  </si>
  <si>
    <t>EFB Press Electrical &amp; Control Panel</t>
  </si>
  <si>
    <t>EFB Plant Building &amp; Structure - Civil Works</t>
  </si>
  <si>
    <t>EFB Plant Building &amp; Structure - Mechanical Works</t>
  </si>
  <si>
    <t>EFB Fiber Conveyor No.1</t>
  </si>
  <si>
    <t>EFB Fiber Cross Conveyor No.2</t>
  </si>
  <si>
    <t>EFB Fiber Conveyor No.3</t>
  </si>
  <si>
    <t>EFB Fiber Conveyor No.4</t>
  </si>
  <si>
    <t>EFB Fiber Conveyor No.5</t>
  </si>
  <si>
    <t>EFB Fiber Conveyor No.6</t>
  </si>
  <si>
    <t>Fiber Feed Conveyor to Moving Floor No.1</t>
  </si>
  <si>
    <t>Fiber Feed Conveyor to Moving Floor No.2</t>
  </si>
  <si>
    <t>Fiber Feed Conveyor to Moving Floor No.3</t>
  </si>
  <si>
    <t>Moving Floor Inclined Conveyor</t>
  </si>
  <si>
    <t>EFB Conveyor Support, Platform and Roofing</t>
  </si>
  <si>
    <t>Screw Press No. 1</t>
  </si>
  <si>
    <t>Screw Press No. 2</t>
  </si>
  <si>
    <t>Screw Press No. 3</t>
  </si>
  <si>
    <t>Screw Press No. 4</t>
  </si>
  <si>
    <t>Screw Press No. 5</t>
  </si>
  <si>
    <t>Screw Press No. 6</t>
  </si>
  <si>
    <t>Screw Press No. 7</t>
  </si>
  <si>
    <t>Screw Press No. 8</t>
  </si>
  <si>
    <t>Screw Press No. 9</t>
  </si>
  <si>
    <t>Screw Press No. 10</t>
  </si>
  <si>
    <t>Press Electrical Panel</t>
  </si>
  <si>
    <t>Digester No.1</t>
  </si>
  <si>
    <t>Digester No.2</t>
  </si>
  <si>
    <t>Digester No.3</t>
  </si>
  <si>
    <t>Digester No.4</t>
  </si>
  <si>
    <t>Digester No.5</t>
  </si>
  <si>
    <t>Digester No.6</t>
  </si>
  <si>
    <t>Digester No.7</t>
  </si>
  <si>
    <t>Digester No.8</t>
  </si>
  <si>
    <t>Digester No.9</t>
  </si>
  <si>
    <t>Digester No.10</t>
  </si>
  <si>
    <t>Digester Electrical Panel</t>
  </si>
  <si>
    <t>Steam to Digester Piping System</t>
  </si>
  <si>
    <t>Hot Water Piping</t>
  </si>
  <si>
    <t xml:space="preserve">Screw Press Hydraulic Pack No.1 </t>
  </si>
  <si>
    <t xml:space="preserve">Screw Press Hydraulic Pack No.2 </t>
  </si>
  <si>
    <t>Screw Press Hydraulic Pack No.3</t>
  </si>
  <si>
    <t>Screw Press Hydraulic Pack No.4</t>
  </si>
  <si>
    <t>Screw Press Hydraulic Pack No.5</t>
  </si>
  <si>
    <t>Screw Press Hydraulic Pack No.6</t>
  </si>
  <si>
    <t>Screw Press Hydraulic Pack No.7</t>
  </si>
  <si>
    <t>Screw Press Hydraulic Pack No.8</t>
  </si>
  <si>
    <t>Screw Press Hydraulic Pack No. 9</t>
  </si>
  <si>
    <t>Screw Press Hydraulic Pack No.10</t>
  </si>
  <si>
    <t>Vibrating Screen No. 3</t>
  </si>
  <si>
    <t>Vibrating Screen No. 4</t>
  </si>
  <si>
    <t>Digester Feed Conveyor No.1</t>
  </si>
  <si>
    <t>Digester Feed Conveyor No.2</t>
  </si>
  <si>
    <t>Fruit Return Conveyor No.1</t>
  </si>
  <si>
    <t>Fruit Return Conveyor No.2</t>
  </si>
  <si>
    <t>Screen Waste Conveyor No.1</t>
  </si>
  <si>
    <t>Screen Waste Conveyor No.2</t>
  </si>
  <si>
    <t>Top Cross Conveyor</t>
  </si>
  <si>
    <t>Crude oil Gutter No. 1</t>
  </si>
  <si>
    <t>Crude oil Gutter No. 2</t>
  </si>
  <si>
    <t>Crude Oil Pump No. 1</t>
  </si>
  <si>
    <t>Crude Oil Pump No. 2</t>
  </si>
  <si>
    <t>Crude Oil Pump No. 3</t>
  </si>
  <si>
    <t>Crude Oil Tank No. 1</t>
  </si>
  <si>
    <t>Crude Oil Tank No. 2</t>
  </si>
  <si>
    <t>Crude Oil Transport Piping</t>
  </si>
  <si>
    <t>Dilution Tank</t>
  </si>
  <si>
    <t>Effluent Transport Piping</t>
  </si>
  <si>
    <t>Oil Gutter No.1</t>
  </si>
  <si>
    <t>Oil Gutter No.2</t>
  </si>
  <si>
    <t>Sand Trap Tank No. 1</t>
  </si>
  <si>
    <t>Sand Trap Tank No. 2</t>
  </si>
  <si>
    <t>Sand Trap Tank No. 3</t>
  </si>
  <si>
    <t>Steam to Crude Oil Tank Piping</t>
  </si>
  <si>
    <t>Cake Breaker Conveyor No. 1</t>
  </si>
  <si>
    <t>Cake Breaker Conveyor No. 2</t>
  </si>
  <si>
    <t>Cake Breaker Conveyor No. 3</t>
  </si>
  <si>
    <t>Cake Breaker Conveyor No. 4</t>
  </si>
  <si>
    <t>Nut Polishing Drum No.1</t>
  </si>
  <si>
    <t>Nut Polishing Drum No.2</t>
  </si>
  <si>
    <t>Inclined Nut Conveyor No. 1</t>
  </si>
  <si>
    <t>Inclined Nut Conveyor No.2</t>
  </si>
  <si>
    <t>Nut Auger Conveyor No.1</t>
  </si>
  <si>
    <t>Nut Auger Conveyor No.2</t>
  </si>
  <si>
    <t>Nut Distributing Conveyor</t>
  </si>
  <si>
    <t>Nut Hopper No.1</t>
  </si>
  <si>
    <t>Nut Hopper No.2</t>
  </si>
  <si>
    <t>Wet Nut Elevator No.1</t>
  </si>
  <si>
    <t>Wet Nut Elevator No.2</t>
  </si>
  <si>
    <t>Bottom Nut Sawipack Airlock No.1</t>
  </si>
  <si>
    <t>Bottom Nut Sawipack Airlock No.2</t>
  </si>
  <si>
    <t>Depericarper Column and Ducting No.1</t>
  </si>
  <si>
    <t>Depericarper Column and Ducting No.2</t>
  </si>
  <si>
    <t>Destoner Column and Ducting No. 1</t>
  </si>
  <si>
    <t>Destoner Column and Ducting No. 2</t>
  </si>
  <si>
    <t>Destoner Fan No. 1</t>
  </si>
  <si>
    <t>Destoner Fan No. 2</t>
  </si>
  <si>
    <t>Destoner Fan Airlock No. 1</t>
  </si>
  <si>
    <t>Destoner Fan Airlock No. 2</t>
  </si>
  <si>
    <t>Destoner Fan Cyclone No. 1</t>
  </si>
  <si>
    <t>Destoner Fan Cyclone No. 2</t>
  </si>
  <si>
    <t>Destoner Sawipack No. 1</t>
  </si>
  <si>
    <t>Destoner Sawipack No. 2</t>
  </si>
  <si>
    <t>Fiber Cyclone Airlock No.1</t>
  </si>
  <si>
    <t>Fiber Cyclone Airlock No.2</t>
  </si>
  <si>
    <t>Fiber Ducting &amp; Cyclone No.1</t>
  </si>
  <si>
    <t>Fiber Ducting &amp; Cyclone No.2</t>
  </si>
  <si>
    <t>Fibre Cyclone Fan No.1</t>
  </si>
  <si>
    <t>Fibre Cyclone Fan No.2</t>
  </si>
  <si>
    <t>Fiber Fan No.1</t>
  </si>
  <si>
    <t>Fiber Fan No.2</t>
  </si>
  <si>
    <t>Nut Destoner No.1</t>
  </si>
  <si>
    <t>Nut Destoner No.2</t>
  </si>
  <si>
    <t>Top Nut Sawipack Airlock No.1</t>
  </si>
  <si>
    <t>Top Nut Sawipack Airlock No.2</t>
  </si>
  <si>
    <t>Claybath No. 1</t>
  </si>
  <si>
    <t>Claybath No. 2</t>
  </si>
  <si>
    <t>Claybath Feeding Conveyor</t>
  </si>
  <si>
    <t>Claybath Mixing Pump No. 1</t>
  </si>
  <si>
    <t>Claybath Mixing Pump No. 2</t>
  </si>
  <si>
    <t>Claybath Mixing System</t>
  </si>
  <si>
    <t>Natural Clay Mixing System</t>
  </si>
  <si>
    <t>Shell Claybath Conveyor No.1</t>
  </si>
  <si>
    <t>Shell Claybath Conveyor No.2</t>
  </si>
  <si>
    <t>Cracked Mixture Conveyor No. 1</t>
  </si>
  <si>
    <t>Cracked Mixture Conveyor No. 2</t>
  </si>
  <si>
    <t>Cracked Mixture Conveyor No. 3</t>
  </si>
  <si>
    <t>Cracked Mixture Conveyor No. 4</t>
  </si>
  <si>
    <t>Cracked Mixture Elevator No. 1</t>
  </si>
  <si>
    <t>Cracked Mixture Elevator No. 2</t>
  </si>
  <si>
    <t>Hydrocyclone Dripping Drum No. 1</t>
  </si>
  <si>
    <t>Hydrocyclone Dripping Drum No. 2</t>
  </si>
  <si>
    <t>Hydrocyclone Pump No. 1</t>
  </si>
  <si>
    <t>Hydrocyclone Pump No. 2</t>
  </si>
  <si>
    <t>Hydrocyclone Pump No. 3</t>
  </si>
  <si>
    <t>Hydrocyclone Pump No. 4</t>
  </si>
  <si>
    <t>Hydrocyclone Pump No. 5</t>
  </si>
  <si>
    <t>Hydrocyclone Pump No. 6</t>
  </si>
  <si>
    <t>Basculator Conveyor</t>
  </si>
  <si>
    <t>Bottom Dry Kernel Conveyor</t>
  </si>
  <si>
    <t>Dry Kernel Blower Fan Airlock No.1</t>
  </si>
  <si>
    <t>Dry Kernel Blower Fan Airlock No.2</t>
  </si>
  <si>
    <t>Dry Kernel Conveyor No.1</t>
  </si>
  <si>
    <t>Dry Kernel Conveyor No.2</t>
  </si>
  <si>
    <t>Dry Kernel Discharge Conveyor</t>
  </si>
  <si>
    <t>Dry Kernel Discharge Conveyor Airlock</t>
  </si>
  <si>
    <t>Dry Kernel Distribution Conveyor</t>
  </si>
  <si>
    <t>Dry Kernel Transport Fan No.1</t>
  </si>
  <si>
    <t>Dry Kernel Transport Fan No.2</t>
  </si>
  <si>
    <t>Dry Kernel Vibratory Feeder No.1</t>
  </si>
  <si>
    <t>Dry Kernel Vibratory Feeder No.2</t>
  </si>
  <si>
    <t>Dry Kernel Vibratory Feeder No.3</t>
  </si>
  <si>
    <t>Dry Kernel Vibratory Feeder No.4</t>
  </si>
  <si>
    <t>Dry Kernel Vibratory Feeder No.5</t>
  </si>
  <si>
    <t>KBS Sliding Door Hydraulic Pack No. 1</t>
  </si>
  <si>
    <t xml:space="preserve">KBS Sliding Door Hydraulic Pack No. 2 </t>
  </si>
  <si>
    <t>Kernel Distributing Conveyor No.1</t>
  </si>
  <si>
    <t>Kernel Distributing Conveyor No.2</t>
  </si>
  <si>
    <t>Kernel Distributing Fan No.1</t>
  </si>
  <si>
    <t>Kernel Distributing Fan No.2</t>
  </si>
  <si>
    <t>Kernel Transport Fan</t>
  </si>
  <si>
    <t>Kernel Transport Fan Cyclone</t>
  </si>
  <si>
    <t>Kernel Transport Fan Ducting</t>
  </si>
  <si>
    <t>Uncracked Nut Vibrating Screen No. 1</t>
  </si>
  <si>
    <t>Uncracked Nut Vibrating Screen No. 2</t>
  </si>
  <si>
    <t>Wet Kernel Conveyor No.1</t>
  </si>
  <si>
    <t>Wet Kernel Conveyor No.2</t>
  </si>
  <si>
    <t>Wet Kernel Conveyor No.3</t>
  </si>
  <si>
    <t>Wet Kernel Discharge Conveyor No.1</t>
  </si>
  <si>
    <t>Wet Kernel Discharge Conveyor No.2</t>
  </si>
  <si>
    <t>Wet Kernel Elevator No.1</t>
  </si>
  <si>
    <t>Wet Kernel Elevator No.2</t>
  </si>
  <si>
    <t>Wet Shell Elevator No.1</t>
  </si>
  <si>
    <t>Wet Shell Elevator No.2</t>
  </si>
  <si>
    <t>Wet Shell Conveyor No.1</t>
  </si>
  <si>
    <t>Wet Shell Conveyor No.2</t>
  </si>
  <si>
    <t>Destoner Column Inlet Airlock No.1</t>
  </si>
  <si>
    <t>Destoner Column Inlet Airlock No.2</t>
  </si>
  <si>
    <t xml:space="preserve">Destoner Cyclone Airlock No.1 </t>
  </si>
  <si>
    <t>Destoner Cyclone Airlock No.2</t>
  </si>
  <si>
    <t>Destoner Cyclone Fan No. 1</t>
  </si>
  <si>
    <t xml:space="preserve">Destoner Cyclone Fan No. 2 </t>
  </si>
  <si>
    <t xml:space="preserve">Destoner Nut Discharge Airlock No.1 </t>
  </si>
  <si>
    <t>Destoner Nut Discharge Airlock No.2</t>
  </si>
  <si>
    <t>Excess Shell conveyor</t>
  </si>
  <si>
    <t>LTDS 1st Stage Column and Airlock No. 1</t>
  </si>
  <si>
    <t>LTDS 1st Stage Cyclone and Airlock No. 1</t>
  </si>
  <si>
    <t>LTDS 1st Fan &amp; Ducting No. 1</t>
  </si>
  <si>
    <t>LTDS 1st Stage Column and Airlock No. 2</t>
  </si>
  <si>
    <t>LTDS 1st Stage Cyclone and Airlock No. 2</t>
  </si>
  <si>
    <t>LTDS 1st Fan &amp; Ducting No. 2</t>
  </si>
  <si>
    <t>LTDS 2nd Stage Column and Airlock No. 1</t>
  </si>
  <si>
    <t>LTDS 2nd Stage Cyclone and Airlock No. 1</t>
  </si>
  <si>
    <t>LTDS 2nd Fan &amp; Ducting No. 1</t>
  </si>
  <si>
    <t>LTDS 2nd Stage Column and Airlock No. 2</t>
  </si>
  <si>
    <t>LTDS 2nd Stage Cyclone and Airlock No. 2</t>
  </si>
  <si>
    <t>LTDS 2nd Fan &amp; Ducting No. 2</t>
  </si>
  <si>
    <t>Wet Shell Blower No.1</t>
  </si>
  <si>
    <t>Wet Shell Blower No.2</t>
  </si>
  <si>
    <t>Kernel Bin Heater Fan No.1</t>
  </si>
  <si>
    <t>Kernel Bin Heater Fan No.2</t>
  </si>
  <si>
    <t>Kernel Bin Heater Fan No.3</t>
  </si>
  <si>
    <t>Kernel Bin Heater Fan No.4</t>
  </si>
  <si>
    <t>Kernel Bin Heater Fan No.5</t>
  </si>
  <si>
    <t>Kernel Bulk Silo No.1</t>
  </si>
  <si>
    <t>Kernel Bulk Silo No.2</t>
  </si>
  <si>
    <t>Kernel Bulking Silo Hydraulic Door</t>
  </si>
  <si>
    <t>Kernel Bunker No.1</t>
  </si>
  <si>
    <t>Kernel Bunker No.2</t>
  </si>
  <si>
    <t>Kernel Silo Dryer Fan No.1</t>
  </si>
  <si>
    <t>Kernel Silo Dryer Fan No.2</t>
  </si>
  <si>
    <t>Kernel Silo Dryer Fan No.3</t>
  </si>
  <si>
    <t>Kernel Silo Dryer Fan No.4</t>
  </si>
  <si>
    <t>Kernel Silo Dryer Fan No.5</t>
  </si>
  <si>
    <t>Kernel Silo Dryer Fan No.6</t>
  </si>
  <si>
    <t>Kernel Silo Dryer Heating Coil No.1</t>
  </si>
  <si>
    <t>Kernel Silo Dryer Heating Coil No.2</t>
  </si>
  <si>
    <t>Kernel Silo Dryer No.1</t>
  </si>
  <si>
    <t>Kernel Silo Dryer No.2</t>
  </si>
  <si>
    <t>Kernel Silo Dryer No.3</t>
  </si>
  <si>
    <t>Kernel Silo Dryer No.4</t>
  </si>
  <si>
    <t>Kernel Silo No.1</t>
  </si>
  <si>
    <t>Kernel Silo No.2</t>
  </si>
  <si>
    <t>Kernel Silo No.3</t>
  </si>
  <si>
    <t>Kernel Silo No.4</t>
  </si>
  <si>
    <t>Kernel Tray Dryer Fan No.1</t>
  </si>
  <si>
    <t>Kernel Tray Dryer Fan No.2</t>
  </si>
  <si>
    <t>Kernel Tray Dryer Fan No.3</t>
  </si>
  <si>
    <t>Kernel Tray Dryer Fan No.4</t>
  </si>
  <si>
    <t>Kernel Tray Dryer No.1</t>
  </si>
  <si>
    <t>Kernel Tray Dryer No.2</t>
  </si>
  <si>
    <t>Wet Shell Hopper Inlet Airlock No.1</t>
  </si>
  <si>
    <t>Wet Shell Hopper Inlet Airlock No.2</t>
  </si>
  <si>
    <t>Wet Shell Hopper Outlet Airlock No.1</t>
  </si>
  <si>
    <t>Wet Shell Hopper Outlet Airlock No.2</t>
  </si>
  <si>
    <t>Ripple Mill No. 1</t>
  </si>
  <si>
    <t>Ripple Mill No. 2</t>
  </si>
  <si>
    <t>Ripple Mill No. 3</t>
  </si>
  <si>
    <t>Ripple Mill No. 4</t>
  </si>
  <si>
    <t>Ripple Mill No. 5</t>
  </si>
  <si>
    <t>Ripple Mill No. 6</t>
  </si>
  <si>
    <t xml:space="preserve">Continous Settling Tank No.1 </t>
  </si>
  <si>
    <t>Continous Settling Tank No.2</t>
  </si>
  <si>
    <t>Continous Settling Tank No.3</t>
  </si>
  <si>
    <t>Continous Settling Tank No.4</t>
  </si>
  <si>
    <t xml:space="preserve">Continous Settling Tank Stirred  No.1 </t>
  </si>
  <si>
    <t>Continous Settling Tank Stirred  No.2</t>
  </si>
  <si>
    <t>Continous Settling Tank Stirred  No.3</t>
  </si>
  <si>
    <t>Continous Settling Tank Stirred  No.4</t>
  </si>
  <si>
    <t>Continuous Settling Tank Distribution</t>
  </si>
  <si>
    <t>Decanter Feeding Piping No. 1</t>
  </si>
  <si>
    <t>Decanter Feeding Piping No. 2</t>
  </si>
  <si>
    <t>Decanter No. 1</t>
  </si>
  <si>
    <t>Decanter No. 2</t>
  </si>
  <si>
    <t>Decanter No. 3</t>
  </si>
  <si>
    <t>Decanter No. 4</t>
  </si>
  <si>
    <t>Decanter Panel No. 1</t>
  </si>
  <si>
    <t>Decanter Panel No. 2</t>
  </si>
  <si>
    <t>Decanter Panel No. 3</t>
  </si>
  <si>
    <t>Decanter Panel No. 4</t>
  </si>
  <si>
    <t>Decanter Solid Area</t>
  </si>
  <si>
    <t>Purifier Feed Pump No. 1</t>
  </si>
  <si>
    <t>Purifier Feed Pump No. 2</t>
  </si>
  <si>
    <t>Purifier Feed Pump No. 3</t>
  </si>
  <si>
    <t>Purifier Panel No. 1</t>
  </si>
  <si>
    <t>Purifier Panel No. 2</t>
  </si>
  <si>
    <t>Purifier Panel No. 3</t>
  </si>
  <si>
    <t>Oil Purifier No.1</t>
  </si>
  <si>
    <t>Oil Purifier No.2</t>
  </si>
  <si>
    <t>Oil Purifier No.3</t>
  </si>
  <si>
    <t>Dried Oil Flowmeter</t>
  </si>
  <si>
    <t>Dried Oil Pump No. 1</t>
  </si>
  <si>
    <t>Dried Oil Pump No. 2</t>
  </si>
  <si>
    <t>Dried Oil Pump No. 3</t>
  </si>
  <si>
    <t xml:space="preserve">Precleaner Pump No. 1 </t>
  </si>
  <si>
    <t>Precleaner Pump No. 2</t>
  </si>
  <si>
    <t>Precleaner Pump No. 3</t>
  </si>
  <si>
    <t>Precleaner Pump No. 4</t>
  </si>
  <si>
    <t>Precleaner Pump No. 5</t>
  </si>
  <si>
    <t>Vacuum Dryer No. 1</t>
  </si>
  <si>
    <t>Vacuum Dryer No. 2</t>
  </si>
  <si>
    <t>Vacuum Dryer No. 3</t>
  </si>
  <si>
    <t>Vacuum Dryer Pump No. 1</t>
  </si>
  <si>
    <t>Vacuum Dryer Pump No. 2</t>
  </si>
  <si>
    <t>Vacuum Dryer Pump No. 3</t>
  </si>
  <si>
    <t>Sand Cyclone No.1</t>
  </si>
  <si>
    <t>Sand Cyclone No.2</t>
  </si>
  <si>
    <t>Sand Cyclone No.3</t>
  </si>
  <si>
    <t>Sand Cyclone No.4</t>
  </si>
  <si>
    <t>Sand Cyclone No.5</t>
  </si>
  <si>
    <t>Sand Cyclone No.6</t>
  </si>
  <si>
    <t>Sludge Balance Tank</t>
  </si>
  <si>
    <t>Sludge Distributing Tank</t>
  </si>
  <si>
    <t>Sludge Pit No.1</t>
  </si>
  <si>
    <t>Sludge Pit No.2</t>
  </si>
  <si>
    <t>Sludge Recovery Tank</t>
  </si>
  <si>
    <t>Sludget Drain Tank</t>
  </si>
  <si>
    <t>Sludget Tank No.1</t>
  </si>
  <si>
    <t>Sludget Tank No.2</t>
  </si>
  <si>
    <t>Distributing Pump No. 1</t>
  </si>
  <si>
    <t>Distributing Pump No. 2</t>
  </si>
  <si>
    <t xml:space="preserve">Water Recovery Pump No.1 </t>
  </si>
  <si>
    <t>Water Recovery Pump No.12</t>
  </si>
  <si>
    <t>Light Phase Pump No.1</t>
  </si>
  <si>
    <t>Light Phase Pump No.2</t>
  </si>
  <si>
    <t>Reclaim Oil Pump 21</t>
  </si>
  <si>
    <t>Reclaim Oil Pump No.1</t>
  </si>
  <si>
    <t>Light Phase Tank</t>
  </si>
  <si>
    <t>Oil Recovery Pump No.1</t>
  </si>
  <si>
    <t>Oil Recovery Pump No.2</t>
  </si>
  <si>
    <t>Hot Water Pump No.1</t>
  </si>
  <si>
    <t>Hot Water Pump No.2</t>
  </si>
  <si>
    <t>Hot Well Pump No.1</t>
  </si>
  <si>
    <t>Hot Well Pump No.2</t>
  </si>
  <si>
    <t>Sonotrode No. 1</t>
  </si>
  <si>
    <t>Sonotrode No. 2</t>
  </si>
  <si>
    <t>Sonotrode No. 3</t>
  </si>
  <si>
    <t>Sonotrode No. 4</t>
  </si>
  <si>
    <t>Boiler No. 1</t>
  </si>
  <si>
    <t>Boiler No. 2</t>
  </si>
  <si>
    <t>Boiler No. 3</t>
  </si>
  <si>
    <t>Boiler Panel No.1</t>
  </si>
  <si>
    <t>Boiler Panel No.2</t>
  </si>
  <si>
    <t>Boiler Panel No.3</t>
  </si>
  <si>
    <t>Boiler Thermal Deaerator No.1</t>
  </si>
  <si>
    <t>Boiler Thermal Deaerator No.2</t>
  </si>
  <si>
    <t>Boiler Thermal Deaerator No.3</t>
  </si>
  <si>
    <t>Boiler Thermal Deaerator No.4</t>
  </si>
  <si>
    <t>Boiler Vacuum Deaerator No. 1</t>
  </si>
  <si>
    <t>Boiler Vacuum Deaerator No. 2</t>
  </si>
  <si>
    <t>Boiler Vacuum Deaerator No. 3</t>
  </si>
  <si>
    <t>Boiler Vacuum Deaerator No. 4</t>
  </si>
  <si>
    <t>Boiler Thermal Deaerator Pump No.1</t>
  </si>
  <si>
    <t>Boiler Thermal Deaerator Pump No.2</t>
  </si>
  <si>
    <t>Boiler Thermal Deaerator Pump No.3</t>
  </si>
  <si>
    <t>Boiler Thermal Deaerator Pump No.4</t>
  </si>
  <si>
    <t>Boiler Thermal Deaerator Feed Pump No.1</t>
  </si>
  <si>
    <t>Boiler Thermal Deaerator Feed Pump No.2</t>
  </si>
  <si>
    <t>Boiler Thermal Deaerator Feed Pump No.3</t>
  </si>
  <si>
    <t>Boiler Thermal Deaerator Feed Pump No.4</t>
  </si>
  <si>
    <t>Boiler Vacuum Deaerator Pump No. 1</t>
  </si>
  <si>
    <t>Boiler Vacuum Deaerator Pump No. 2</t>
  </si>
  <si>
    <t>Boiler Vacuum Deaerator Pump No. 3</t>
  </si>
  <si>
    <t>Boiler Vacuum Deaerator Pump No. 4</t>
  </si>
  <si>
    <t>Vacuum Deaerator Discharge Pump</t>
  </si>
  <si>
    <t>Boiler Vibrating Grates</t>
  </si>
  <si>
    <t>Boiler Air Pre Heater</t>
  </si>
  <si>
    <t>Boiler Moving Floor Retrieving System No. 1</t>
  </si>
  <si>
    <t>Boiler Moving Floor Retrieving System No. 2</t>
  </si>
  <si>
    <t>Boiler Bay Moving Floor Retrieving System No. 1</t>
  </si>
  <si>
    <t>Boiler Bay Moving Floor Retrieving System No. 2</t>
  </si>
  <si>
    <t>Boiler Submerge Ash Conveyor</t>
  </si>
  <si>
    <t>Fuel Distributing Screw Conveyor</t>
  </si>
  <si>
    <t>Fuel Elevator</t>
  </si>
  <si>
    <t>Fuel Excess Conveyor</t>
  </si>
  <si>
    <t>Fuel Feeder Conveyor No.1</t>
  </si>
  <si>
    <t>Fuel Feeder Conveyor No.2</t>
  </si>
  <si>
    <t>Fuel Feeder Conveyor No.3</t>
  </si>
  <si>
    <t>Fuel Feeder Conveyor No.4</t>
  </si>
  <si>
    <t>Fuel Recycle Conveyor</t>
  </si>
  <si>
    <t>Fuel Recycle Elevator</t>
  </si>
  <si>
    <t>Fuel Return Excess Conveyor</t>
  </si>
  <si>
    <t>Boiler Automation Control System</t>
  </si>
  <si>
    <t>Fiber Storage Conveyor</t>
  </si>
  <si>
    <t>Fiber/Shell Conveyor No.1</t>
  </si>
  <si>
    <t>Fiber/Shell Conveyor No.2</t>
  </si>
  <si>
    <t>Wet Redler Conveyor</t>
  </si>
  <si>
    <t>Chemical Dosing Pump No.1</t>
  </si>
  <si>
    <t>Chemical Dosing Pump No.2</t>
  </si>
  <si>
    <t>Chemical Dosing Pump No.3</t>
  </si>
  <si>
    <t>Chemical Dosing Pump No.4</t>
  </si>
  <si>
    <t>Chemical Dosing Pump No.5</t>
  </si>
  <si>
    <t>Chemical Dosing Pump No.6</t>
  </si>
  <si>
    <t>Chemical Dosing Pump No.7</t>
  </si>
  <si>
    <t>Chemical Dosing Pump No.8</t>
  </si>
  <si>
    <t>Chemical Stirrer No.1</t>
  </si>
  <si>
    <t>Chemical Stirrer No.2</t>
  </si>
  <si>
    <t>Chemical Stirrer No.3</t>
  </si>
  <si>
    <t>Chemical Stirrer No.4</t>
  </si>
  <si>
    <t>Chemical Stirrer No.5</t>
  </si>
  <si>
    <t>Chemical Stirrer No.6</t>
  </si>
  <si>
    <t>Boiler Feed Pump No.1</t>
  </si>
  <si>
    <t>Boiler Feed Pump No.2</t>
  </si>
  <si>
    <t>Boiler Feed Pump No.3</t>
  </si>
  <si>
    <t>Boiler Feed Pump No.4</t>
  </si>
  <si>
    <t>Boiler Feed Pump No.5</t>
  </si>
  <si>
    <t>Boiler Feed Pump No.6</t>
  </si>
  <si>
    <t>Boiler Distribution Water Pump No.1</t>
  </si>
  <si>
    <t>Boiler Distribution Water Pump No.2</t>
  </si>
  <si>
    <t>Boiler Distribution Water Pump No.3</t>
  </si>
  <si>
    <t>Anion Tank No.1</t>
  </si>
  <si>
    <t>Anion Tank No.2</t>
  </si>
  <si>
    <t>Recycle Fuel Buffer Area</t>
  </si>
  <si>
    <t>Softener No.1</t>
  </si>
  <si>
    <t>Softener No.2</t>
  </si>
  <si>
    <t>Softener No.3</t>
  </si>
  <si>
    <t>Softener Pump No.1</t>
  </si>
  <si>
    <t>Softener Pump No.2</t>
  </si>
  <si>
    <t>Softener Pump No.3</t>
  </si>
  <si>
    <t>Boiler Make Up Pump No.1</t>
  </si>
  <si>
    <t>Boiler Make Up Pump No.2</t>
  </si>
  <si>
    <t>Ground Water Tank</t>
  </si>
  <si>
    <t>Kation Tank No.1</t>
  </si>
  <si>
    <t>Kation Tank No.2</t>
  </si>
  <si>
    <t>Salt Regenerasi Tank</t>
  </si>
  <si>
    <t>Sand Filter No.1</t>
  </si>
  <si>
    <t>Sand Filter No.2</t>
  </si>
  <si>
    <t>Boiler Cooling Grate Pump No.1</t>
  </si>
  <si>
    <t>Boiler Cooling Grate Pump No.2</t>
  </si>
  <si>
    <t>Demin No. 1</t>
  </si>
  <si>
    <t>Demin No. 2</t>
  </si>
  <si>
    <t>Demin No. 3</t>
  </si>
  <si>
    <t>Water Recycle Piping System</t>
  </si>
  <si>
    <t>RO Feed Pump No. 1</t>
  </si>
  <si>
    <t>RO Feed Pump No. 2</t>
  </si>
  <si>
    <t>RO Feed Tank</t>
  </si>
  <si>
    <t>RO Product Tank</t>
  </si>
  <si>
    <t>Chemical Injection Pump No. 1</t>
  </si>
  <si>
    <t>Chemical Injection Pump No. 2</t>
  </si>
  <si>
    <t>Chemical Injection Pump No. 3</t>
  </si>
  <si>
    <t>Chemical Injection Pump No. 4</t>
  </si>
  <si>
    <t>Chemical Container</t>
  </si>
  <si>
    <t>RO Train No. 1</t>
  </si>
  <si>
    <t>RO Train No. 2</t>
  </si>
  <si>
    <t>High Pressure Pump No. 1</t>
  </si>
  <si>
    <t>High Pressure Pump No. 2</t>
  </si>
  <si>
    <t>Booster Pump No. 1</t>
  </si>
  <si>
    <t>Booster Pump No. 2</t>
  </si>
  <si>
    <t>CIP Pump</t>
  </si>
  <si>
    <t>RO Product Pump</t>
  </si>
  <si>
    <t>Carbon Filter No. 1</t>
  </si>
  <si>
    <t>Carbon Filter No. 2</t>
  </si>
  <si>
    <t>Carbon Filter Pump No. 1</t>
  </si>
  <si>
    <t>Carbon Filter Pump No. 2</t>
  </si>
  <si>
    <t>Boiler Fly Ash Conveyor No.1</t>
  </si>
  <si>
    <t>Boiler Fly Ash Conveyor No.2</t>
  </si>
  <si>
    <t>Boiler Fly Ash Conveyor No.3</t>
  </si>
  <si>
    <t>Boiler Ash Central Conveyor No. 1</t>
  </si>
  <si>
    <t>Boiler Ash Central Conveyor No. 2</t>
  </si>
  <si>
    <t>Dust  Conveyor No.1</t>
  </si>
  <si>
    <t>Dust  Conveyor No.2</t>
  </si>
  <si>
    <t>Boiler FD Fan No.1</t>
  </si>
  <si>
    <t>Boiler FD Fan No.2</t>
  </si>
  <si>
    <t>Boiler FD Fan No.3</t>
  </si>
  <si>
    <t>Boiler ID Fan No.1</t>
  </si>
  <si>
    <t>Boiler ID Fan No.2</t>
  </si>
  <si>
    <t>Boiler ID Fan No.3</t>
  </si>
  <si>
    <t>Boiler Flue Gas Fan</t>
  </si>
  <si>
    <t>Boiler Blowdown Chamber</t>
  </si>
  <si>
    <t>Boiler Blowdown Vessel No.1</t>
  </si>
  <si>
    <t>Boiler Blowdown Vessel No.2</t>
  </si>
  <si>
    <t>Boiler Blowdown Vessel No.3</t>
  </si>
  <si>
    <t>Air Compressor No.1</t>
  </si>
  <si>
    <t>Air Compressor No.2</t>
  </si>
  <si>
    <t>Compressor Air Receiving Tank</t>
  </si>
  <si>
    <t>Genset No.1</t>
  </si>
  <si>
    <t>Genset No.2</t>
  </si>
  <si>
    <t>Genset No.3</t>
  </si>
  <si>
    <t>Genset No.4</t>
  </si>
  <si>
    <t>Diesel Tank</t>
  </si>
  <si>
    <t>Diesel Pump</t>
  </si>
  <si>
    <t>Turbine Water Cooling Recycle Pump</t>
  </si>
  <si>
    <t>Turbine Silencer</t>
  </si>
  <si>
    <t>Turbine Blowdown Chamber</t>
  </si>
  <si>
    <t>Back Pressure Vessel No.1</t>
  </si>
  <si>
    <t>Back Pressure Vessel No.2</t>
  </si>
  <si>
    <t>MCC &amp; MCB Room</t>
  </si>
  <si>
    <t>MCC Room Air Conditioner No.1</t>
  </si>
  <si>
    <t>MCC Room Air Conditioner No.2</t>
  </si>
  <si>
    <t>MCC Room Air Conditioner No.3</t>
  </si>
  <si>
    <t>MCC Room Air Conditioner No.4</t>
  </si>
  <si>
    <t>MSB Room Air Conditioner</t>
  </si>
  <si>
    <t>Panel Engine Room</t>
  </si>
  <si>
    <t>CPO Tank No.1</t>
  </si>
  <si>
    <t>CPO Tank No.2</t>
  </si>
  <si>
    <t>CPO Tank No.3</t>
  </si>
  <si>
    <t>CPO Tank No.4</t>
  </si>
  <si>
    <t>CPO Tank No.5</t>
  </si>
  <si>
    <t>CPO Tank No.6</t>
  </si>
  <si>
    <t>PKO Storage Tank No.1</t>
  </si>
  <si>
    <t>PKO Storage Tank No.2</t>
  </si>
  <si>
    <t>PKO Storage Tank No.3</t>
  </si>
  <si>
    <t>PKO Storage Tank No.4</t>
  </si>
  <si>
    <t>PKO Storage Tank No.5</t>
  </si>
  <si>
    <t>Oil Stripping Pump</t>
  </si>
  <si>
    <t>CPO Recycle Pump</t>
  </si>
  <si>
    <t>CPO Receiving Bay Pump No.1</t>
  </si>
  <si>
    <t>CPO Receiving Bay Pump No.2</t>
  </si>
  <si>
    <t>Effluent Pump No.1</t>
  </si>
  <si>
    <t>Effluent Pump No.2</t>
  </si>
  <si>
    <t>Effluent Recycle Pump No.1</t>
  </si>
  <si>
    <t>Effluent Recycle Pump No.2</t>
  </si>
  <si>
    <t>Effluent Plant Electrical Panel</t>
  </si>
  <si>
    <t>Effluent Plant Electrical Control Room</t>
  </si>
  <si>
    <t>Anaerobic Pond No.1</t>
  </si>
  <si>
    <t>Anaerobic Pond No.2</t>
  </si>
  <si>
    <t>Anaerobic Pond No.3</t>
  </si>
  <si>
    <t>Anaerobic Pond No.4</t>
  </si>
  <si>
    <t>Anaerobic Pond No.5</t>
  </si>
  <si>
    <t>Anaerobic Pond No.6</t>
  </si>
  <si>
    <t>Aeration Pond No.1</t>
  </si>
  <si>
    <t>Aeration Pond No.2</t>
  </si>
  <si>
    <t>Aeration Pond No.3</t>
  </si>
  <si>
    <t>Aeration Pond No.4</t>
  </si>
  <si>
    <t>Fakultative Pond No.1</t>
  </si>
  <si>
    <t>Fakultative Pond No.2</t>
  </si>
  <si>
    <t>Cooling Pond No.1</t>
  </si>
  <si>
    <t>Cooling Pond No.2</t>
  </si>
  <si>
    <t>Cooling Pond No.3</t>
  </si>
  <si>
    <t>Cooling Pond No.4</t>
  </si>
  <si>
    <t>Acid Collection Pond No.1</t>
  </si>
  <si>
    <t>Acid Collection Pond No.2</t>
  </si>
  <si>
    <t>Stabilisation Pond No. 1</t>
  </si>
  <si>
    <t>Stabilisation Pond No. 2</t>
  </si>
  <si>
    <t>Surface Aerator No.1</t>
  </si>
  <si>
    <t>Surface Aerator No.2</t>
  </si>
  <si>
    <t>Surface Aerator No.3</t>
  </si>
  <si>
    <t>Surface Aerator No.4</t>
  </si>
  <si>
    <t>Surface Aerator No.5</t>
  </si>
  <si>
    <t>Surface Aerator No.6</t>
  </si>
  <si>
    <t>Surface Aerator No.7</t>
  </si>
  <si>
    <t>Surface Aerator No.8</t>
  </si>
  <si>
    <t>Surface Aerator No.9</t>
  </si>
  <si>
    <t>Surface Aerator No.10</t>
  </si>
  <si>
    <t>Land Application Pump No.1</t>
  </si>
  <si>
    <t>Land Application Pump No.2</t>
  </si>
  <si>
    <t>Stabilization Pond Pump No.1</t>
  </si>
  <si>
    <t>Stabilization Pond Pump No.2</t>
  </si>
  <si>
    <t>Final Pond Pump</t>
  </si>
  <si>
    <t>Discharge Water Pump</t>
  </si>
  <si>
    <t>Discharge Water Flowmeter</t>
  </si>
  <si>
    <t>Piping Waste Water</t>
  </si>
  <si>
    <t>Oil Trap Pump No.1</t>
  </si>
  <si>
    <t>Oil Trap Pump No.2</t>
  </si>
  <si>
    <t>Oil Trap Pump No.3</t>
  </si>
  <si>
    <t>Oil Trap Pump No.4</t>
  </si>
  <si>
    <t>Mixing Pump</t>
  </si>
  <si>
    <t>CPO Circulating pump</t>
  </si>
  <si>
    <t>CPO Dispatch Pump No.1</t>
  </si>
  <si>
    <t>CPO Dispatch Pump No.2</t>
  </si>
  <si>
    <t>PKO Dispatch Pump No.1</t>
  </si>
  <si>
    <t>PKO Dispatch Pump No.2</t>
  </si>
  <si>
    <t>Blending Tank</t>
  </si>
  <si>
    <t>Hose Cleaning Pump</t>
  </si>
  <si>
    <t>CPO Transport Pipping</t>
  </si>
  <si>
    <t>CPO Export Pump No. 1</t>
  </si>
  <si>
    <t>CPO Export Pump No. 2</t>
  </si>
  <si>
    <t>CPO Jetty Equipment</t>
  </si>
  <si>
    <t>CPO Jetty Insfrastructure</t>
  </si>
  <si>
    <t>Kernel Despatch</t>
  </si>
  <si>
    <t>Raw Water Intake Pump No.1</t>
  </si>
  <si>
    <t>Raw Water Intake Pump No.2</t>
  </si>
  <si>
    <t>Reservoir Pump No.1</t>
  </si>
  <si>
    <t>Reservoir Pump No.2</t>
  </si>
  <si>
    <t>Clarifier Feed Pump No.1</t>
  </si>
  <si>
    <t>Clarifier Feed Pump No.2</t>
  </si>
  <si>
    <t>Tower Tank Pump No.1</t>
  </si>
  <si>
    <t>Tower Tank Pump No.2</t>
  </si>
  <si>
    <t>Tower Water Tank No.1</t>
  </si>
  <si>
    <t>Tower Water Tank No.2</t>
  </si>
  <si>
    <t>Tower Water Tank No.3</t>
  </si>
  <si>
    <t>Distributing Water Pump No.1</t>
  </si>
  <si>
    <t>Distributing Water Pump No.2</t>
  </si>
  <si>
    <t>Distributing Water Pump No.3</t>
  </si>
  <si>
    <t>Distributing Water Pump No.4</t>
  </si>
  <si>
    <t>Water Clarifier Tank No.1</t>
  </si>
  <si>
    <t>Water Clarifier Tank No.2</t>
  </si>
  <si>
    <t>Water Clarifier Tank No.3</t>
  </si>
  <si>
    <t>Vertical Clarifier Stirrer No.1</t>
  </si>
  <si>
    <t>Vertical Clarifier Stirrer No.2</t>
  </si>
  <si>
    <t>Sand Filter No.3</t>
  </si>
  <si>
    <t>Sand Filter No.4</t>
  </si>
  <si>
    <t>Water Basin</t>
  </si>
  <si>
    <t>Piping Raw Water</t>
  </si>
  <si>
    <t>Jonsered Crane</t>
  </si>
  <si>
    <t>Inclined Decanter Solid Waste Conveyor No.1</t>
  </si>
  <si>
    <t>Inclined Decanter Solid Waste Conveyor No.2</t>
  </si>
  <si>
    <t>Horizontal Decanter Solid Waste Conveyor</t>
  </si>
  <si>
    <t>Solid Pump</t>
  </si>
  <si>
    <t>Solid Transfer Piping &amp; Valve</t>
  </si>
  <si>
    <t>Laboratory Chemical</t>
  </si>
  <si>
    <t>Laboratory Equipment</t>
  </si>
  <si>
    <t>Fire Fighting Jockey Pump</t>
  </si>
  <si>
    <t>Fire Fighting Diesel Pump</t>
  </si>
  <si>
    <t>Fire Fighting Electrical Pump</t>
  </si>
  <si>
    <t>FFB Feeding Conveyor No 1</t>
  </si>
  <si>
    <t>FFB Feeding Conveyor No 2</t>
  </si>
  <si>
    <t>Horizontal Sterilizer No.1</t>
  </si>
  <si>
    <t>Horizontal Sterilizer No.2</t>
  </si>
  <si>
    <t>Horizontal Sterilizer No.3</t>
  </si>
  <si>
    <t>Horizontal Sterilizer No.4</t>
  </si>
  <si>
    <t>Horizontal Sterilizer No.5</t>
  </si>
  <si>
    <t>Horizontal Sterilizer No.6</t>
  </si>
  <si>
    <t>Oblique Sterilizer No.1</t>
  </si>
  <si>
    <t>Oblique Sterilizer No.2</t>
  </si>
  <si>
    <t>Oblique Sterilizer No.3</t>
  </si>
  <si>
    <t>Oblique Sterilizer No.4</t>
  </si>
  <si>
    <t>Oblique Sterilizer No.5</t>
  </si>
  <si>
    <t>Oblique Sterilizer No.6</t>
  </si>
  <si>
    <t>Continuous Sterilizer 1A</t>
  </si>
  <si>
    <t>Continuous Sterilizer 1B</t>
  </si>
  <si>
    <t>Continuous Sterilizer 2A</t>
  </si>
  <si>
    <t>Continuous Sterilizer 2B</t>
  </si>
  <si>
    <t>Continuous Sterilizer 3A</t>
  </si>
  <si>
    <t>Continuous Sterilizer 3B</t>
  </si>
  <si>
    <t>Gearmotor CS Inlet 1A</t>
  </si>
  <si>
    <t>Gearmotor CS Inlet 1B</t>
  </si>
  <si>
    <t>Gearmotor CS Inlet 2A</t>
  </si>
  <si>
    <t>Gearmotor CS Inlet 2B</t>
  </si>
  <si>
    <t>Gearmotor CS Inlet 3A</t>
  </si>
  <si>
    <t>Gearmotor CS Inlet 3B</t>
  </si>
  <si>
    <t>Sand &amp; Dirt Conveyor 1</t>
  </si>
  <si>
    <t>Sand &amp; Dirt Conveyor 2</t>
  </si>
  <si>
    <t>FFB Discharge Conveyor 1A</t>
  </si>
  <si>
    <t>FFB Discharge Conveyor 2A</t>
  </si>
  <si>
    <t>FFB Discharge Conveyor 3A</t>
  </si>
  <si>
    <t>FFB Discharge Conveyor 4A</t>
  </si>
  <si>
    <t>FFB Discharge Conveyor 4B</t>
  </si>
  <si>
    <t>FFB Discharge Conveyor 1B</t>
  </si>
  <si>
    <t>FFB Discharge Conveyor 2B</t>
  </si>
  <si>
    <t>FFB Discharge Conveyor  3B</t>
  </si>
  <si>
    <t>Hoisting Crane 1</t>
  </si>
  <si>
    <t>Hoisting Crane 2</t>
  </si>
  <si>
    <t>Hoisting Crane 3</t>
  </si>
  <si>
    <t>Autofeeder No 1</t>
  </si>
  <si>
    <t>Autofeeder No 2</t>
  </si>
  <si>
    <t>Autofeeder No 3</t>
  </si>
  <si>
    <t>Autofeeder No 4</t>
  </si>
  <si>
    <t>Inclined Empty Bunch Conveyor No.1</t>
  </si>
  <si>
    <t>Inclined Empty Bunch Conveyor No.2</t>
  </si>
  <si>
    <t>Inclined Empty Bunch Conveyor No.3</t>
  </si>
  <si>
    <t>Inclined Empty Bunch Conveyor No.4</t>
  </si>
  <si>
    <t>MPD no 1</t>
  </si>
  <si>
    <t>MPD no 2</t>
  </si>
  <si>
    <t>PH Cooker No 1</t>
  </si>
  <si>
    <t>PH Cooker Discharge Conveyor No 1</t>
  </si>
  <si>
    <t>PH Cooker Discharge Conveyor No 2</t>
  </si>
  <si>
    <t>Sludge Centrifuge No 1</t>
  </si>
  <si>
    <t>Sludge Centrifuge No 2</t>
  </si>
  <si>
    <t>Sludge Centrifuge No 3</t>
  </si>
  <si>
    <t>Sludge Centrifuge No 4</t>
  </si>
  <si>
    <t>Sludge Centrifuge No 5</t>
  </si>
  <si>
    <t>Sludge Centrifuge No 6</t>
  </si>
  <si>
    <t>Sludge Centrifuge No 7</t>
  </si>
  <si>
    <t>Brush Strainer No 1</t>
  </si>
  <si>
    <t>Brush Strainer No 2</t>
  </si>
  <si>
    <t>Brush Strainer No 3</t>
  </si>
  <si>
    <t>Brush Strainer No 4</t>
  </si>
  <si>
    <t>Steam Turbine No.1</t>
  </si>
  <si>
    <t>Steam Turbine No.2</t>
  </si>
  <si>
    <t>Steam Turbine No.3</t>
  </si>
  <si>
    <r>
      <t xml:space="preserve">Fiber </t>
    </r>
    <r>
      <rPr>
        <sz val="12"/>
        <color rgb="FF00B050"/>
        <rFont val="Calibri"/>
        <family val="2"/>
        <scheme val="minor"/>
      </rPr>
      <t xml:space="preserve">Cyclone </t>
    </r>
    <r>
      <rPr>
        <sz val="12"/>
        <color theme="1"/>
        <rFont val="Calibri"/>
        <family val="2"/>
        <scheme val="minor"/>
      </rPr>
      <t>Fan Airlock No.1</t>
    </r>
  </si>
  <si>
    <r>
      <t xml:space="preserve">Fiber </t>
    </r>
    <r>
      <rPr>
        <sz val="12"/>
        <color rgb="FF00B050"/>
        <rFont val="Calibri"/>
        <family val="2"/>
        <scheme val="minor"/>
      </rPr>
      <t>Cyclone</t>
    </r>
    <r>
      <rPr>
        <sz val="12"/>
        <color theme="1"/>
        <rFont val="Calibri"/>
        <family val="2"/>
        <scheme val="minor"/>
      </rPr>
      <t xml:space="preserve"> Fan Airlock No.2</t>
    </r>
  </si>
  <si>
    <t>Nut Silo No 1</t>
  </si>
  <si>
    <t>Nut Silo Dry Fan No 1</t>
  </si>
  <si>
    <t>Nut Silo Dry Fan No 2</t>
  </si>
  <si>
    <t>Nut Silo Dry Fan No 3</t>
  </si>
  <si>
    <t>Nut Silo Dry Fan No 4</t>
  </si>
  <si>
    <t>Nut Silo No 2</t>
  </si>
  <si>
    <t>Nut Silo No 3</t>
  </si>
  <si>
    <t>Nut Silo No 4</t>
  </si>
  <si>
    <r>
      <t xml:space="preserve">Boiler Inverter Fuel Feeding System  </t>
    </r>
    <r>
      <rPr>
        <sz val="12"/>
        <color rgb="FF00B050"/>
        <rFont val="Calibri"/>
        <family val="2"/>
        <scheme val="minor"/>
      </rPr>
      <t>Auger Fuel Conveyor No 1</t>
    </r>
    <r>
      <rPr>
        <strike/>
        <sz val="12"/>
        <color theme="1"/>
        <rFont val="Calibri"/>
        <family val="2"/>
        <scheme val="minor"/>
      </rPr>
      <t xml:space="preserve"> </t>
    </r>
  </si>
  <si>
    <r>
      <t xml:space="preserve">Boiler Inverter Fuel Feeding System  </t>
    </r>
    <r>
      <rPr>
        <sz val="12"/>
        <color rgb="FF00B050"/>
        <rFont val="Calibri"/>
        <family val="2"/>
        <scheme val="minor"/>
      </rPr>
      <t>Auger Fuel Conveyor No 2</t>
    </r>
    <r>
      <rPr>
        <strike/>
        <sz val="12"/>
        <color theme="1"/>
        <rFont val="Calibri"/>
        <family val="2"/>
        <scheme val="minor"/>
      </rPr>
      <t/>
    </r>
  </si>
  <si>
    <r>
      <t xml:space="preserve">Boiler Inverter Fuel Feeding System  </t>
    </r>
    <r>
      <rPr>
        <sz val="12"/>
        <color rgb="FF00B050"/>
        <rFont val="Calibri"/>
        <family val="2"/>
        <scheme val="minor"/>
      </rPr>
      <t>Auger Fuel Conveyor No 3</t>
    </r>
    <r>
      <rPr>
        <strike/>
        <sz val="12"/>
        <color theme="1"/>
        <rFont val="Calibri"/>
        <family val="2"/>
        <scheme val="minor"/>
      </rPr>
      <t/>
    </r>
  </si>
  <si>
    <r>
      <t xml:space="preserve">Boiler Inverter Fuel Feeding System  </t>
    </r>
    <r>
      <rPr>
        <sz val="12"/>
        <color rgb="FF00B050"/>
        <rFont val="Calibri"/>
        <family val="2"/>
        <scheme val="minor"/>
      </rPr>
      <t>Auger Fuel Conveyor No 4</t>
    </r>
    <r>
      <rPr>
        <strike/>
        <sz val="12"/>
        <color theme="1"/>
        <rFont val="Calibri"/>
        <family val="2"/>
        <scheme val="minor"/>
      </rPr>
      <t/>
    </r>
  </si>
  <si>
    <t>Chemical dosing tank no 1</t>
  </si>
  <si>
    <t>Chemical dosing tank no 2</t>
  </si>
  <si>
    <t>Chemical dosing tank no 3</t>
  </si>
  <si>
    <t>Chemical dosing tank no 4</t>
  </si>
  <si>
    <t>Chemical dosing tank no 5</t>
  </si>
  <si>
    <t>Chemical dosing tank no 6</t>
  </si>
  <si>
    <t>Furnace Room Boiler 1</t>
  </si>
  <si>
    <t>Furnace Room Boiler 2</t>
  </si>
  <si>
    <t>Superheater Boiler 1</t>
  </si>
  <si>
    <t>Multicyclone Boiler 1</t>
  </si>
  <si>
    <t>Boiler Drum Boiler 1</t>
  </si>
  <si>
    <t>Chimney Boiler 1</t>
  </si>
  <si>
    <t>Superheater Boiler 2</t>
  </si>
  <si>
    <t>Multicyclone Boiler 2</t>
  </si>
  <si>
    <t>Boiler Drum Boiler 2</t>
  </si>
  <si>
    <t>Chimney Boiler 2</t>
  </si>
  <si>
    <t>EFB Shredder No 1</t>
  </si>
  <si>
    <t>EFB Shredder No 2</t>
  </si>
  <si>
    <t>SOLID WASTE DISPOSAL</t>
  </si>
  <si>
    <t>PK Reception Hopper</t>
  </si>
  <si>
    <t>PK Chain Conveyor Below Hopper</t>
  </si>
  <si>
    <t>PK Sliding Door Hopper</t>
  </si>
  <si>
    <t>PK Elevator 1</t>
  </si>
  <si>
    <t>PK Bulking Silo 1</t>
  </si>
  <si>
    <t>PK Bulking Silo 2</t>
  </si>
  <si>
    <t>PK Distribution Chain Conveyor</t>
  </si>
  <si>
    <t>PK Transfer Chain Conveyor</t>
  </si>
  <si>
    <t>PK Conveyor Below Silo</t>
  </si>
  <si>
    <t>PK Transfer Conveyor</t>
  </si>
  <si>
    <t>PK Weighing Hopper 1</t>
  </si>
  <si>
    <t>PK Weighing Hopper 2</t>
  </si>
  <si>
    <t>PK Chain Conveyor Below Weighing Hopper</t>
  </si>
  <si>
    <t>Kernel Feed Conveyor</t>
  </si>
  <si>
    <t>Kernel Intake Elevator</t>
  </si>
  <si>
    <t>O H Kernel Transfer Conveyor A</t>
  </si>
  <si>
    <t>O H Kernel Transfer Conveyor B</t>
  </si>
  <si>
    <t>O H Kernel Transfer Conveyor C</t>
  </si>
  <si>
    <t>PK Bin</t>
  </si>
  <si>
    <t>Kernel Return Conveyor</t>
  </si>
  <si>
    <t>Reception Station Building &amp; Structure - Civil Works</t>
  </si>
  <si>
    <t>Reception Station Building &amp; Structure - Mechanical Works</t>
  </si>
  <si>
    <t>PK Hopper 1st Pressing No. 1</t>
  </si>
  <si>
    <t>PK Hopper 1st Pressing No. 2</t>
  </si>
  <si>
    <t>PK Hopper 1st Pressing No. 3</t>
  </si>
  <si>
    <t>PK Hopper 1st Pressing No. 4</t>
  </si>
  <si>
    <t>PK Hopper 1st Pressing No. 5</t>
  </si>
  <si>
    <t>PK Hopper 1st Pressing No. 6</t>
  </si>
  <si>
    <t>PK Hopper 1st Pressing No. 7</t>
  </si>
  <si>
    <t>PK Hopper 1st Pressing No. 8</t>
  </si>
  <si>
    <t>PK Hopper 1st Pressing No. 9</t>
  </si>
  <si>
    <t>PK Hopper 1st Pressing No. 10</t>
  </si>
  <si>
    <t>PK Hopper 1st Pressing No. 11</t>
  </si>
  <si>
    <t>PK Hopper 1st Pressing No. 12</t>
  </si>
  <si>
    <t>PK Hopper 1st Pressing No. 13</t>
  </si>
  <si>
    <t>PK Hopper 1st Pressing No. 14</t>
  </si>
  <si>
    <t>PK Hopper 1st Pressing No. 15</t>
  </si>
  <si>
    <t>PK Hopper 1st Pressing No. 16</t>
  </si>
  <si>
    <t>PK Hopper 1st Pressing No. 17</t>
  </si>
  <si>
    <t>PK Hopper 1st Pressing No. 18</t>
  </si>
  <si>
    <t>1st Pressing Oil Expeller No. 1</t>
  </si>
  <si>
    <t>1st Pressing Oil Expeller No. 2</t>
  </si>
  <si>
    <t>1st Pressing Oil Expeller No. 3</t>
  </si>
  <si>
    <t>1st Pressing Oil Expeller No. 4</t>
  </si>
  <si>
    <t>1st Pressing Oil Expeller No. 5</t>
  </si>
  <si>
    <t>1st Pressing Oil Expeller No. 6</t>
  </si>
  <si>
    <t>1st Pressing Oil Expeller No. 7</t>
  </si>
  <si>
    <t>1st Pressing Oil Expeller No. 8</t>
  </si>
  <si>
    <t>1st Pressing Oil Expeller No. 9</t>
  </si>
  <si>
    <t>1st Pressing Oil Expeller No. 10</t>
  </si>
  <si>
    <t>1st Pressing Oil Expeller No. 11</t>
  </si>
  <si>
    <t>1st Pressing Oil Expeller No. 12</t>
  </si>
  <si>
    <t>1st Pressing Oil Expeller No. 13</t>
  </si>
  <si>
    <t>1st Pressing Oil Expeller No. 14</t>
  </si>
  <si>
    <t>1st Pressing Oil Expeller No. 15</t>
  </si>
  <si>
    <t>1st Pressing Oil Expeller No. 16</t>
  </si>
  <si>
    <t>1st Pressing Oil Expeller No. 17</t>
  </si>
  <si>
    <t>1st Pressing Oil Expeller No. 18</t>
  </si>
  <si>
    <t>1st Pressing Oil Conveyor</t>
  </si>
  <si>
    <t>1st Pressing PKE Conveyor</t>
  </si>
  <si>
    <t>1st Pressing Hand Rail &amp; Platform</t>
  </si>
  <si>
    <t>1st Pressing Water Pipping</t>
  </si>
  <si>
    <t>1st Pressing Piping for Air Compresor</t>
  </si>
  <si>
    <t>1st Pressing Dust Collector</t>
  </si>
  <si>
    <t>PKE Hopper 2nd Pressing No. 1</t>
  </si>
  <si>
    <t>PKE Hopper 2nd Pressing No. 2</t>
  </si>
  <si>
    <t>PKE Hopper 2nd Pressing No. 3</t>
  </si>
  <si>
    <t>PKE Hopper 2nd Pressing No. 4</t>
  </si>
  <si>
    <t>PKE Hopper 2nd Pressing No. 5</t>
  </si>
  <si>
    <t>PKE Hopper 2nd Pressing No. 6</t>
  </si>
  <si>
    <t>PKE Hopper 2nd Pressing No. 7</t>
  </si>
  <si>
    <t>PKE Hopper 2nd Pressing No. 8</t>
  </si>
  <si>
    <t>PKE Hopper 2nd Pressing No. 9</t>
  </si>
  <si>
    <t>PKE Hopper 2nd Pressing No. 10</t>
  </si>
  <si>
    <t>PKE Hopper 2nd Pressing No. 11</t>
  </si>
  <si>
    <t>PKE Hopper 2nd Pressing No. 12</t>
  </si>
  <si>
    <t>PKE Hopper 2nd Pressing No. 13</t>
  </si>
  <si>
    <t>PKE Hopper 2nd Pressing No. 14</t>
  </si>
  <si>
    <t>PKE Hopper 2nd Pressing No. 15</t>
  </si>
  <si>
    <t>PKE Hopper 2nd Pressing No. 16</t>
  </si>
  <si>
    <t>PKE Hopper 2nd Pressing No. 17</t>
  </si>
  <si>
    <t>PKE Hopper 2nd Pressing No. 18</t>
  </si>
  <si>
    <t>2nd Pressing Oil Expeller No. 1</t>
  </si>
  <si>
    <t>2nd Pressing Oil Expeller No. 2</t>
  </si>
  <si>
    <t>2nd Pressing Oil Expeller No. 3</t>
  </si>
  <si>
    <t>2nd Pressing Oil Expeller No. 4</t>
  </si>
  <si>
    <t>2nd Pressing Oil Expeller No. 5</t>
  </si>
  <si>
    <t>2nd Pressing Oil Expeller No. 6</t>
  </si>
  <si>
    <t>2nd Pressing Oil Expeller No. 7</t>
  </si>
  <si>
    <t>2nd Pressing Oil Expeller No. 8</t>
  </si>
  <si>
    <t>2nd Pressing Oil Expeller No. 9</t>
  </si>
  <si>
    <t>2nd Pressing Oil Expeller No. 10</t>
  </si>
  <si>
    <t>2nd Pressing Oil Expeller No. 11</t>
  </si>
  <si>
    <t>2nd Pressing Oil Expeller No. 12</t>
  </si>
  <si>
    <t>2nd Pressing Oil Expeller No. 13</t>
  </si>
  <si>
    <t>2nd Pressing Oil Expeller No. 14</t>
  </si>
  <si>
    <t>2nd Pressing Oil Expeller No. 15</t>
  </si>
  <si>
    <t>2nd Pressing Oil Expeller No. 16</t>
  </si>
  <si>
    <t>2nd Pressing Oil Expeller No. 17</t>
  </si>
  <si>
    <t>2nd Pressing Oil Expeller No. 18</t>
  </si>
  <si>
    <t>PKE Distributing Conveyor</t>
  </si>
  <si>
    <t>PKE Elevator</t>
  </si>
  <si>
    <t>PKE Cross Conveyor</t>
  </si>
  <si>
    <t>2nd Pressing Oil Conveyor</t>
  </si>
  <si>
    <t>2nd Pressing PKE Conveyor</t>
  </si>
  <si>
    <t>2nd Pressing Hand Rail &amp; Platform</t>
  </si>
  <si>
    <t>2nd Pressing Water Pipping</t>
  </si>
  <si>
    <t>2nd Pressing Piping for Air Compresor</t>
  </si>
  <si>
    <t>2nd Pressing Dust Collector</t>
  </si>
  <si>
    <t>PKM Conveyor</t>
  </si>
  <si>
    <t>Oil Cross Conveyor</t>
  </si>
  <si>
    <t>Sludge Return Conveyor</t>
  </si>
  <si>
    <t>Vibrating Screen &amp; Filter Platform</t>
  </si>
  <si>
    <t>Vibrating Screen Pump</t>
  </si>
  <si>
    <t>Sediment Tank</t>
  </si>
  <si>
    <t>Elevating Scoop</t>
  </si>
  <si>
    <t>Residue Return Conveyor</t>
  </si>
  <si>
    <t>Cake Bucket Elevator</t>
  </si>
  <si>
    <t>Main Pressing Building &amp; Structure - Civil Works</t>
  </si>
  <si>
    <t>Main Pressing Building &amp; Structure - Mechanical Works</t>
  </si>
  <si>
    <t>Pressure Leaf Filter No. 1</t>
  </si>
  <si>
    <t>Pressure Leaf Filter No. 2</t>
  </si>
  <si>
    <t>Pressure Leaf Filter Pump No. 1</t>
  </si>
  <si>
    <t>Pressure Leaf Filter Pump No. 2</t>
  </si>
  <si>
    <t>Pressure Leaf Filter Pump No. 3</t>
  </si>
  <si>
    <t>Pressure Leaf Filter Pump No. 4</t>
  </si>
  <si>
    <t>Filtered Oil Tank No. 1</t>
  </si>
  <si>
    <t>Filtered Oil Tank No. 2</t>
  </si>
  <si>
    <t>Filtered Oil Transfer Pump No. 1</t>
  </si>
  <si>
    <t>Filtered Oil Transfer Pump No. 2</t>
  </si>
  <si>
    <t>Filtered Cake Conveyor No. 1</t>
  </si>
  <si>
    <t>Filtered Cake Conveyor No. 2</t>
  </si>
  <si>
    <t>Oil Pipping System to OST</t>
  </si>
  <si>
    <t>Air Compressor No. 1</t>
  </si>
  <si>
    <t>Air Compressor No. 2</t>
  </si>
  <si>
    <t>Oil Filtration Hand Rail &amp; Platform</t>
  </si>
  <si>
    <t>PK Meal Conveyor No. 1</t>
  </si>
  <si>
    <t>PK Meal Conveyor No. 2</t>
  </si>
  <si>
    <t>PK Meal Elevator No. 1</t>
  </si>
  <si>
    <t>PK Meal Elevator No. 2</t>
  </si>
  <si>
    <t>PK Meal Cross Conveyor</t>
  </si>
  <si>
    <t>PK Meal Distibution Conveyor</t>
  </si>
  <si>
    <t>PK Meal Transfer Conveyor</t>
  </si>
  <si>
    <t>PK Meal Bunker No. 1</t>
  </si>
  <si>
    <t>PK Meal Bunker No. 2</t>
  </si>
  <si>
    <t>PK Meal Bunker No. 3</t>
  </si>
  <si>
    <t>PK Meal Bunker No. 4</t>
  </si>
  <si>
    <t>PK Meal Hand Rail &amp; Platform</t>
  </si>
  <si>
    <t>PK Meal Building &amp; Structure - Civil Works</t>
  </si>
  <si>
    <t>PK Meal Building &amp; Structure - Mechanical Works</t>
  </si>
  <si>
    <t>Cooling Pond Pump No. 1</t>
  </si>
  <si>
    <t>Cooling Pond Pump No. 2</t>
  </si>
  <si>
    <t>Screen Chamber</t>
  </si>
  <si>
    <t>Equalization Tank</t>
  </si>
  <si>
    <t>Equalization Stirrer</t>
  </si>
  <si>
    <t>Flow Meter from EQT</t>
  </si>
  <si>
    <t>Cooling Tower</t>
  </si>
  <si>
    <t>Cooling Tower Pump No. 1</t>
  </si>
  <si>
    <t>Cooling Tower Pump No. 2</t>
  </si>
  <si>
    <t>Chemical Tank No. 1</t>
  </si>
  <si>
    <t>Chemical Tank No. 2</t>
  </si>
  <si>
    <t>Chemical Tank No. 3</t>
  </si>
  <si>
    <t>Dossing Pump No. 1</t>
  </si>
  <si>
    <t>Dossing Pump No. 2</t>
  </si>
  <si>
    <t>Dossing Pump No. 3</t>
  </si>
  <si>
    <t>Plate Heat Exchanger No. 1</t>
  </si>
  <si>
    <t>Plate Heat Exchanger No. 2</t>
  </si>
  <si>
    <t>PHE Piping System</t>
  </si>
  <si>
    <t>DAF System</t>
  </si>
  <si>
    <t xml:space="preserve">Prymary Clarifier </t>
  </si>
  <si>
    <t>Prymary Clarifier Stirrer</t>
  </si>
  <si>
    <t>Buffer Tank</t>
  </si>
  <si>
    <t>Buffer Tank Pump No.1</t>
  </si>
  <si>
    <t>Buffer Tank Pump No.2</t>
  </si>
  <si>
    <t>Buffer Tank Flow Meter</t>
  </si>
  <si>
    <t>Scum Sump</t>
  </si>
  <si>
    <t>Scum Sump Pump No. 1</t>
  </si>
  <si>
    <t>Scum Sump Pump No. 2</t>
  </si>
  <si>
    <t>First Treatment Piping System</t>
  </si>
  <si>
    <t>Lesar Tank</t>
  </si>
  <si>
    <t>Lamella Clarifier</t>
  </si>
  <si>
    <t>Lamella Clarifier Pump No.1</t>
  </si>
  <si>
    <t>Lamella Clarifier Pump No.2</t>
  </si>
  <si>
    <t>Flow meter acidification</t>
  </si>
  <si>
    <t>Degasifier</t>
  </si>
  <si>
    <t>Vacuum Breaker</t>
  </si>
  <si>
    <t>Pressure Breaker</t>
  </si>
  <si>
    <t>Gas Holder Tank</t>
  </si>
  <si>
    <t>Biogas Piping System</t>
  </si>
  <si>
    <t>Biogas Blower No. 1</t>
  </si>
  <si>
    <t>Biogas Blower No. 2</t>
  </si>
  <si>
    <t>Biogas Flow Meter</t>
  </si>
  <si>
    <t>Burner</t>
  </si>
  <si>
    <t>Burner Fan</t>
  </si>
  <si>
    <t>Suction Valve For Influent Pump #1</t>
  </si>
  <si>
    <t>Suction Valve For Influent Pump #2</t>
  </si>
  <si>
    <t>Discharge Valve For Influent Pump #1</t>
  </si>
  <si>
    <t>Discharge Valve For Influent Pump #2</t>
  </si>
  <si>
    <t>Non Return Valve For Influent Pump #1</t>
  </si>
  <si>
    <t>Non Return Valve For Influent Pump #2</t>
  </si>
  <si>
    <t>Magnetic Flowmeter, Krohne Optiflux 2000</t>
  </si>
  <si>
    <t>Local Control Panel Influent Pump</t>
  </si>
  <si>
    <t>Conventional Aeration Tank</t>
  </si>
  <si>
    <t>Conventional Aeration Tank Stirrer No. 1</t>
  </si>
  <si>
    <t>Conventional Aeration Tank Stirrer No. 2</t>
  </si>
  <si>
    <t>Conventional Aeration Tank Stirrer No. 3</t>
  </si>
  <si>
    <t>Conventional Aeration Tank Stirrer No. 4</t>
  </si>
  <si>
    <t>Clarifier A</t>
  </si>
  <si>
    <t>Clarifier A Stirrer</t>
  </si>
  <si>
    <t>Clarifier A  Pump No. 1</t>
  </si>
  <si>
    <t>Clarifier A  Pump No. 2</t>
  </si>
  <si>
    <t>Extended Aeration Tank</t>
  </si>
  <si>
    <t>Extended Aeration Tank Stirrer No. 1</t>
  </si>
  <si>
    <t>Extended Aeration Tank Stirrer No. 2</t>
  </si>
  <si>
    <t>Clarifier B</t>
  </si>
  <si>
    <t>Clarifier B Stirrer</t>
  </si>
  <si>
    <t>Clarifier B Pump No. 1</t>
  </si>
  <si>
    <t>Clarifier B Pump No. 2</t>
  </si>
  <si>
    <t>Reactor Feed Pump</t>
  </si>
  <si>
    <t>Floating Switch For Starting Rfp</t>
  </si>
  <si>
    <t>Floating Switch For Cut Off Rfp</t>
  </si>
  <si>
    <t>Floating Switch For Cut Off Sludge Recycling Control Valve</t>
  </si>
  <si>
    <t>Recycling Sludge Pump</t>
  </si>
  <si>
    <t>Sludge Recycling Motorized Control Valve #1</t>
  </si>
  <si>
    <t>Sludge Recycling Motorized Control Valve #2</t>
  </si>
  <si>
    <t>Local Control Panel Reactor Feed Pump</t>
  </si>
  <si>
    <t>Local Control Panel Recycling Sludge Pump</t>
  </si>
  <si>
    <t>Cover Membrane Hdpe</t>
  </si>
  <si>
    <t>Feed Motorized Control Valve #1</t>
  </si>
  <si>
    <t>Feed Motorized Control Valve #2</t>
  </si>
  <si>
    <t>Weir Box</t>
  </si>
  <si>
    <t>Overflow Valve To Weirbox</t>
  </si>
  <si>
    <t>Sludge Recycle Valve #1</t>
  </si>
  <si>
    <t>Sludge Recycle Valve #2</t>
  </si>
  <si>
    <t>Sludge Recycle Valve #3</t>
  </si>
  <si>
    <t>Sludge Recycle Valve #4</t>
  </si>
  <si>
    <t>Sludge Recycle Valve #5</t>
  </si>
  <si>
    <t>Sludge Recycle Valve #6</t>
  </si>
  <si>
    <t>Sludge Recycle Valve #7</t>
  </si>
  <si>
    <t>Sludge Recycle Valve #8</t>
  </si>
  <si>
    <t>Sludge Recycle Valve #9</t>
  </si>
  <si>
    <t>Sludge Recycle Valve #10</t>
  </si>
  <si>
    <t>Sludge Recycle Valve #11</t>
  </si>
  <si>
    <t>Sludge Recycle Valve #12</t>
  </si>
  <si>
    <t>Sludge Recycle Valve #13</t>
  </si>
  <si>
    <t>Sludge Recycle Valve #14</t>
  </si>
  <si>
    <t>Rain Water Pump #1</t>
  </si>
  <si>
    <t>Rain Water Pump #2</t>
  </si>
  <si>
    <t>Rain Water Pump #3</t>
  </si>
  <si>
    <t>Rain Water Sump Pit #1</t>
  </si>
  <si>
    <t>Rain Water Sump Pit #2</t>
  </si>
  <si>
    <t>Rain Water Sump Pit #3</t>
  </si>
  <si>
    <t>Local Panel For Rain Water Pump</t>
  </si>
  <si>
    <t>Weight Pipe Lines #1</t>
  </si>
  <si>
    <t>Weight Pipe Lines #2</t>
  </si>
  <si>
    <t>Weight Pipe Lines #3</t>
  </si>
  <si>
    <t>Main Gas Valve</t>
  </si>
  <si>
    <t>Gas Valve To Pressure Transmitter</t>
  </si>
  <si>
    <t>Pressure Transmitter Under Cover</t>
  </si>
  <si>
    <t>Sample Port/Gas Release Port #1</t>
  </si>
  <si>
    <t>Sample Port/Gas Release Port #2</t>
  </si>
  <si>
    <t>Sample Port/Gas Release Port #3</t>
  </si>
  <si>
    <t>Sample Port/Gas Release Port #4</t>
  </si>
  <si>
    <t>Sample Port/Gas Release Port #5</t>
  </si>
  <si>
    <t>Sample Port/Gas Release Port #6</t>
  </si>
  <si>
    <t>Sample Port/Gas Release Port #7</t>
  </si>
  <si>
    <t>Sample Port/Gas Release Port #8</t>
  </si>
  <si>
    <t>Settlement Pond</t>
  </si>
  <si>
    <t xml:space="preserve">Recycling Sludge Pump (Settlement Pond) </t>
  </si>
  <si>
    <t>Suction Valve Rsp #1</t>
  </si>
  <si>
    <t>Suction Valve Rsp #2</t>
  </si>
  <si>
    <t>Suction Valve Rsp #3</t>
  </si>
  <si>
    <t>Suction Valve Rsp #4</t>
  </si>
  <si>
    <t>Discharge Valve Rsp</t>
  </si>
  <si>
    <t>By Pass Valve</t>
  </si>
  <si>
    <t>Pressure Gauge On Discharge</t>
  </si>
  <si>
    <t>Scrubber Tank</t>
  </si>
  <si>
    <t>Water Recycle Pump #1</t>
  </si>
  <si>
    <t>Water Recycle Pump #2</t>
  </si>
  <si>
    <t>Drain Sump Pump</t>
  </si>
  <si>
    <t>Suction Valve Of Wrp1</t>
  </si>
  <si>
    <t>Suction Valve Of Wrp2</t>
  </si>
  <si>
    <t>Suction Valve Of Dsp</t>
  </si>
  <si>
    <t>Discharge Valve Of Wrp1</t>
  </si>
  <si>
    <t>Discharge Valve Of Wrp2</t>
  </si>
  <si>
    <t>Discharge Valve Of Dsp</t>
  </si>
  <si>
    <t>Non Return Valve Of Wrp1</t>
  </si>
  <si>
    <t>Non Return Valve Of Wrp2</t>
  </si>
  <si>
    <t>Non Return Valve Of Dsp</t>
  </si>
  <si>
    <t>Pressure Gauge For Wrp1</t>
  </si>
  <si>
    <t>Pressure Gauge For Wrp2</t>
  </si>
  <si>
    <t>Floating Switch For Automatic Wrp</t>
  </si>
  <si>
    <t>Floating Switch For Automatic Dsp</t>
  </si>
  <si>
    <t>Scrubber Blower</t>
  </si>
  <si>
    <t>Local Control Panel For Scrubber</t>
  </si>
  <si>
    <t>Local Control Panel For Air Blower</t>
  </si>
  <si>
    <t>Spraying Valve #1</t>
  </si>
  <si>
    <t>Spraying Valve #2</t>
  </si>
  <si>
    <t>Spraying Valve #3</t>
  </si>
  <si>
    <t>Spraying Valve #4</t>
  </si>
  <si>
    <t>Flushing Valve #1</t>
  </si>
  <si>
    <t>Flushing Valve #2</t>
  </si>
  <si>
    <t>Flushing Valve #3</t>
  </si>
  <si>
    <t>Flushing Valve #4</t>
  </si>
  <si>
    <t>CCT</t>
  </si>
  <si>
    <t>DCT</t>
  </si>
  <si>
    <t>DCT Pump No. 1</t>
  </si>
  <si>
    <t>DCT Pump No. 2</t>
  </si>
  <si>
    <t>MGF System</t>
  </si>
  <si>
    <t>ACF System</t>
  </si>
  <si>
    <t>Flow Meter Discharge</t>
  </si>
  <si>
    <t>Sludge Sump</t>
  </si>
  <si>
    <t>Sludge Sump Pump No. 1</t>
  </si>
  <si>
    <t>Sludge Sump Pump No. 2</t>
  </si>
  <si>
    <t>Flaring Chamber</t>
  </si>
  <si>
    <t>Biogas To Flaring Control Valve #1</t>
  </si>
  <si>
    <t>Biogas To Flaring Control Valve #2</t>
  </si>
  <si>
    <t>Pressure Reducing Valve To Flaring</t>
  </si>
  <si>
    <t>Air Blower For Chamber Purging</t>
  </si>
  <si>
    <t>Pressure Transmitter #1</t>
  </si>
  <si>
    <t>Pressure Transmitter #2</t>
  </si>
  <si>
    <t>Local Control Panel For Flaring</t>
  </si>
  <si>
    <t>Dehumidifier</t>
  </si>
  <si>
    <t>Local Control Panel For Dehumidifier</t>
  </si>
  <si>
    <t>Biogas Blower #1</t>
  </si>
  <si>
    <t>Biogas Blower #2</t>
  </si>
  <si>
    <t>Local Control Panel For Biogas Blower</t>
  </si>
  <si>
    <t>Gas Analizer</t>
  </si>
  <si>
    <t>Flowmeter</t>
  </si>
  <si>
    <t>Pressure Transmitter</t>
  </si>
  <si>
    <t>Temperatur Transmitter</t>
  </si>
  <si>
    <t>Biogas Filter</t>
  </si>
  <si>
    <t>Biogas Chiller</t>
  </si>
  <si>
    <t>Starting Panel (Ac-Dc Panel)</t>
  </si>
  <si>
    <t>Field Control Panel #1</t>
  </si>
  <si>
    <t>Field Control Panel #2</t>
  </si>
  <si>
    <t>Local Control Panel</t>
  </si>
  <si>
    <t>Low Volt Genset#1 Circuit Breaker Panel (Incoming)</t>
  </si>
  <si>
    <t>Low Volt Genset#2 Circuit Breaker Panel (Incoming)</t>
  </si>
  <si>
    <t>Main Ciscuit Breaker Panel (Outgoing)</t>
  </si>
  <si>
    <t>Panel Incoming Mill 250 Kva</t>
  </si>
  <si>
    <t>Panel Outgoing 1250 Kva</t>
  </si>
  <si>
    <t>Panel Wwtp</t>
  </si>
  <si>
    <t>Panel Hmi/Plc</t>
  </si>
  <si>
    <t>Transformer Step Up 400V/20Kv</t>
  </si>
  <si>
    <t>Cubicle Protection For 20 Kv</t>
  </si>
  <si>
    <t>Distribution Board Building</t>
  </si>
  <si>
    <t>Co/Ds Building</t>
  </si>
  <si>
    <t>Transformer Step Down Db 20Kv/400V</t>
  </si>
  <si>
    <t>Transformer Step Up 400V/1000V, 1000 Kva To Kbk</t>
  </si>
  <si>
    <t>Transformer Step Up 400V/1000V, 315 Kva To Waduk</t>
  </si>
  <si>
    <t>Transformer Step Down 1000V/400V, 1000 Kva In Kbk</t>
  </si>
  <si>
    <t>Transformer Step Down 1000V/400V, 315 Kva In Kbk</t>
  </si>
  <si>
    <t>Transformer Step Down 20 Kv/400V, 315 Kva In Km2</t>
  </si>
  <si>
    <t>Transformer Step Down 20 Kv/400V, 215 Kva In Km8</t>
  </si>
  <si>
    <t>Biogas Treatment Plant</t>
  </si>
  <si>
    <r>
      <rPr>
        <sz val="12"/>
        <color rgb="FF00B050"/>
        <rFont val="Calibri"/>
        <family val="2"/>
        <scheme val="minor"/>
      </rPr>
      <t>Covered Lagoon-</t>
    </r>
    <r>
      <rPr>
        <sz val="12"/>
        <color theme="1"/>
        <rFont val="Calibri"/>
        <family val="2"/>
        <scheme val="minor"/>
      </rPr>
      <t>Cooling Pond No. 1</t>
    </r>
  </si>
  <si>
    <r>
      <rPr>
        <sz val="12"/>
        <color rgb="FF00B050"/>
        <rFont val="Calibri"/>
        <family val="2"/>
        <scheme val="minor"/>
      </rPr>
      <t>Covered Lagoon-</t>
    </r>
    <r>
      <rPr>
        <sz val="12"/>
        <color theme="1"/>
        <rFont val="Calibri"/>
        <family val="2"/>
        <scheme val="minor"/>
      </rPr>
      <t>Cooling Pond No. 2</t>
    </r>
  </si>
  <si>
    <t>Need to be deleted, due to not process equipment</t>
  </si>
  <si>
    <r>
      <t xml:space="preserve">Biogas Engine </t>
    </r>
    <r>
      <rPr>
        <sz val="12"/>
        <color rgb="FF00B050"/>
        <rFont val="Calibri"/>
        <family val="2"/>
        <scheme val="minor"/>
      </rPr>
      <t>Generator</t>
    </r>
    <r>
      <rPr>
        <sz val="12"/>
        <color theme="1"/>
        <rFont val="Calibri"/>
        <family val="2"/>
        <scheme val="minor"/>
      </rPr>
      <t xml:space="preserve"> #1</t>
    </r>
  </si>
  <si>
    <r>
      <t xml:space="preserve">Biogas Engine </t>
    </r>
    <r>
      <rPr>
        <sz val="12"/>
        <color rgb="FF00B050"/>
        <rFont val="Calibri"/>
        <family val="2"/>
        <scheme val="minor"/>
      </rPr>
      <t>Generator</t>
    </r>
    <r>
      <rPr>
        <sz val="12"/>
        <color theme="1"/>
        <rFont val="Calibri"/>
        <family val="2"/>
        <scheme val="minor"/>
      </rPr>
      <t xml:space="preserve"> #2</t>
    </r>
  </si>
  <si>
    <t>Need to be deleted, due to not process equipment, but it is in instrument</t>
  </si>
  <si>
    <t>Remarks</t>
  </si>
  <si>
    <t>Eq Desc already exist in account name</t>
  </si>
  <si>
    <t>Propose New Name of Equipment</t>
  </si>
  <si>
    <t>Dust Airlock Boiler 1</t>
  </si>
  <si>
    <t>Dust Collector Boiler 1</t>
  </si>
  <si>
    <t>Dust Airlock Boiler 2</t>
  </si>
  <si>
    <t>Dust Airlock Boiler 3</t>
  </si>
  <si>
    <t>Dust Collector Boiler 2</t>
  </si>
  <si>
    <t>Dust Collector Boiler 3</t>
  </si>
  <si>
    <t>Feed Water Tank No 1</t>
  </si>
  <si>
    <t>Feed Water Tank No 2</t>
  </si>
  <si>
    <t>Furnace Room Boiler 3</t>
  </si>
  <si>
    <t>Superheater Boiler 3</t>
  </si>
  <si>
    <t>Multicyclone Boiler 3</t>
  </si>
  <si>
    <t>Boiler Drum Boiler 3</t>
  </si>
  <si>
    <t>Chimney Boiler 3</t>
  </si>
  <si>
    <t>Anion Tank No.3</t>
  </si>
  <si>
    <t>Boiler Secondary Air Fan Boiler No 1</t>
  </si>
  <si>
    <t>Boiler Secondary Air Fan Boiler No 2</t>
  </si>
  <si>
    <t>Boiler Secondary Air Fan Boiler No 3</t>
  </si>
  <si>
    <t>Equipment Number</t>
  </si>
  <si>
    <t>Choose your type</t>
  </si>
  <si>
    <t>Physical</t>
  </si>
  <si>
    <t>Line Number</t>
  </si>
  <si>
    <t>Division Number</t>
  </si>
  <si>
    <t>Database</t>
  </si>
  <si>
    <t>Kode</t>
  </si>
  <si>
    <t>Name</t>
  </si>
  <si>
    <t>(ISA Instrument Prefix)-(Device Number)-(SequenceNumber)</t>
  </si>
  <si>
    <t>ISA Instrument Prefix</t>
  </si>
  <si>
    <t>SequenceNumber</t>
  </si>
  <si>
    <t>1st Letter</t>
  </si>
  <si>
    <t>Ket : hanya ada 1 sensor pressure pada Drum boiler</t>
  </si>
  <si>
    <t>Drawing Number</t>
  </si>
  <si>
    <t>Electronic</t>
  </si>
  <si>
    <r>
      <t xml:space="preserve">Physical Drawing Label </t>
    </r>
    <r>
      <rPr>
        <sz val="9"/>
        <rFont val="Comic Sans MS"/>
        <family val="4"/>
      </rPr>
      <t>(same as above without division number)</t>
    </r>
  </si>
  <si>
    <t>Contoh: Pressure transmitter pada Boiler Drum Boiler 3</t>
  </si>
  <si>
    <t>Contoh : Motor ID Fan pada Boiler 3, di Mukut</t>
  </si>
  <si>
    <t>Contoh : Panel Layout, Mukut, Boiler gambar yang ke 2 (hardcopy)</t>
  </si>
  <si>
    <t>Petunjuk Pemakaian</t>
  </si>
  <si>
    <t>1 : Pilih Physical jika drawing adalah hardcopy, dan pilih electronic jika drawing/doc itu softcopy</t>
  </si>
  <si>
    <t>2: Division name, abaikan biarkan terisi oilseeds</t>
  </si>
  <si>
    <t>3: Type drawing</t>
  </si>
  <si>
    <t>4 : Nama site/mill pada CTP</t>
  </si>
  <si>
    <t>5: Nama area drawing tersebut</t>
  </si>
  <si>
    <t>*Boiler merupakan bagian utilities (bisa dilihat pada area number di sheet equipment number)</t>
  </si>
  <si>
    <t>6: Area number drawing tersebut, tabel berada di equipment number</t>
  </si>
  <si>
    <t>7 :  Line number, jika drawing tersebut specified kepada Line tertentu maka isi sesuai, jika hanya ada 1 line  maka isi angka 1</t>
  </si>
  <si>
    <t>8: Sequnece number adalah drawing yang akan diberi nomer ini sudah drawing ke berapa</t>
  </si>
  <si>
    <t>1 : Pilih Physical jika tag tersebut untuk kebutuhan pada drawing/di tempel pada instrumen fisik, dan pilihdatabase tag instrument itu dipakai pada sistem database</t>
  </si>
  <si>
    <t>3 : Nama site/mill pada CTP</t>
  </si>
  <si>
    <t>4 : Kode equipment/mesin (lihat pada sheet eqipment number, tabel equipment type</t>
  </si>
  <si>
    <t>8: Equipment number lihat pada sheet Sequence Number_POM, isi pada cell nomernya saja</t>
  </si>
  <si>
    <t>*secara general isi cell yang berwarna</t>
  </si>
  <si>
    <t>1 : variabel yang diukur instrument sesuai ISA lihat pada sheet Instrument number  tabel ISA Prefixes</t>
  </si>
  <si>
    <t>2 : Huruf kedua yang menunjukkan fungsi atau output lihat pada tabel ISA Prefixes</t>
  </si>
  <si>
    <t>3:  equipment lokasi instrument itu terpasang</t>
  </si>
  <si>
    <t>4 : index instrument yang sama terpasang pada equipment yang sama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</si>
</sst>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Arial"/>
    </font>
    <font>
      <sz val="11"/>
      <color theme="1"/>
      <name val="Calibri"/>
      <family val="2"/>
      <scheme val="minor"/>
    </font>
    <font>
      <b/>
      <sz val="14"/>
      <name val="Comic Sans MS"/>
      <family val="4"/>
    </font>
    <font>
      <sz val="14"/>
      <name val="Comic Sans MS"/>
      <family val="4"/>
    </font>
    <font>
      <sz val="14"/>
      <color indexed="8"/>
      <name val="Comic Sans MS"/>
      <family val="4"/>
    </font>
    <font>
      <sz val="14"/>
      <color indexed="10"/>
      <name val="Comic Sans MS"/>
      <family val="4"/>
    </font>
    <font>
      <sz val="16"/>
      <name val="Comic Sans MS"/>
      <family val="4"/>
    </font>
    <font>
      <sz val="14"/>
      <color indexed="17"/>
      <name val="Comic Sans MS"/>
      <family val="4"/>
    </font>
    <font>
      <sz val="10"/>
      <color indexed="9"/>
      <name val="Arial"/>
      <family val="2"/>
    </font>
    <font>
      <sz val="14"/>
      <color indexed="57"/>
      <name val="Comic Sans MS"/>
      <family val="4"/>
    </font>
    <font>
      <sz val="14"/>
      <color indexed="22"/>
      <name val="Comic Sans MS"/>
      <family val="4"/>
    </font>
    <font>
      <b/>
      <sz val="11"/>
      <color theme="1"/>
      <name val="Arial Unicode MS"/>
      <family val="2"/>
      <charset val="134"/>
    </font>
    <font>
      <sz val="9"/>
      <name val="宋体"/>
      <family val="3"/>
      <charset val="134"/>
    </font>
    <font>
      <sz val="9"/>
      <name val="Calibri"/>
      <family val="3"/>
      <charset val="134"/>
      <scheme val="minor"/>
    </font>
    <font>
      <sz val="11"/>
      <color theme="1"/>
      <name val="Arial Unicode MS"/>
      <family val="2"/>
      <charset val="134"/>
    </font>
    <font>
      <sz val="14"/>
      <color rgb="FF00B050"/>
      <name val="Comic Sans MS"/>
      <family val="4"/>
    </font>
    <font>
      <b/>
      <sz val="14"/>
      <color rgb="FF00B050"/>
      <name val="Comic Sans MS"/>
      <family val="4"/>
    </font>
    <font>
      <b/>
      <sz val="14"/>
      <color theme="1"/>
      <name val="Comic Sans MS"/>
      <family val="4"/>
    </font>
    <font>
      <strike/>
      <sz val="14"/>
      <color rgb="FF00B050"/>
      <name val="Comic Sans MS"/>
      <family val="4"/>
    </font>
    <font>
      <sz val="12"/>
      <color theme="1"/>
      <name val="Calibri"/>
      <family val="2"/>
      <scheme val="minor"/>
    </font>
    <font>
      <sz val="12"/>
      <color rgb="FF00B050"/>
      <name val="Calibri"/>
      <family val="2"/>
      <scheme val="minor"/>
    </font>
    <font>
      <strike/>
      <sz val="12"/>
      <color theme="1"/>
      <name val="Calibri"/>
      <family val="2"/>
      <scheme val="minor"/>
    </font>
    <font>
      <strike/>
      <sz val="12"/>
      <color rgb="FF00B050"/>
      <name val="Calibri"/>
      <family val="2"/>
      <scheme val="minor"/>
    </font>
    <font>
      <b/>
      <sz val="15"/>
      <color theme="3"/>
      <name val="Calibri"/>
      <family val="2"/>
      <scheme val="minor"/>
    </font>
    <font>
      <sz val="9"/>
      <name val="Comic Sans MS"/>
      <family val="4"/>
    </font>
    <font>
      <sz val="8"/>
      <name val="Comic Sans MS"/>
      <family val="4"/>
    </font>
    <font>
      <sz val="10"/>
      <name val="Arial"/>
      <family val="2"/>
    </font>
    <font>
      <b/>
      <sz val="10"/>
      <name val="Arial"/>
      <family val="2"/>
    </font>
    <font>
      <b/>
      <sz val="20"/>
      <name val="Arial"/>
      <family val="2"/>
    </font>
    <font>
      <b/>
      <sz val="9"/>
      <name val="Comic Sans MS"/>
      <family val="4"/>
    </font>
    <font>
      <b/>
      <sz val="8"/>
      <name val="Comic Sans MS"/>
      <family val="4"/>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right/>
      <top/>
      <bottom style="thick">
        <color theme="4"/>
      </bottom>
      <diagonal/>
    </border>
    <border>
      <left/>
      <right/>
      <top style="thick">
        <color theme="4"/>
      </top>
      <bottom/>
      <diagonal/>
    </border>
    <border>
      <left/>
      <right/>
      <top/>
      <bottom style="medium">
        <color theme="3" tint="0.59996337778862885"/>
      </bottom>
      <diagonal/>
    </border>
    <border>
      <left/>
      <right/>
      <top style="medium">
        <color theme="3" tint="0.59996337778862885"/>
      </top>
      <bottom/>
      <diagonal/>
    </border>
  </borders>
  <cellStyleXfs count="3">
    <xf numFmtId="0" fontId="0" fillId="0" borderId="0"/>
    <xf numFmtId="0" fontId="1" fillId="0" borderId="0"/>
    <xf numFmtId="0" fontId="23" fillId="0" borderId="50" applyNumberFormat="0" applyFill="0" applyAlignment="0" applyProtection="0"/>
  </cellStyleXfs>
  <cellXfs count="327">
    <xf numFmtId="0" fontId="0" fillId="0" borderId="0" xfId="0"/>
    <xf numFmtId="0" fontId="2" fillId="0" borderId="0" xfId="0" applyFont="1"/>
    <xf numFmtId="49" fontId="3" fillId="0" borderId="0" xfId="0" applyNumberFormat="1" applyFont="1" applyAlignment="1">
      <alignment horizontal="left"/>
    </xf>
    <xf numFmtId="49" fontId="3" fillId="0" borderId="0" xfId="0" applyNumberFormat="1" applyFont="1"/>
    <xf numFmtId="0" fontId="3" fillId="0" borderId="0" xfId="0" applyFont="1"/>
    <xf numFmtId="0" fontId="3" fillId="0" borderId="0" xfId="0" applyFont="1" applyAlignment="1">
      <alignment horizontal="left"/>
    </xf>
    <xf numFmtId="0" fontId="4" fillId="0" borderId="0" xfId="0" applyFont="1"/>
    <xf numFmtId="49" fontId="4" fillId="0" borderId="0" xfId="0" applyNumberFormat="1" applyFont="1"/>
    <xf numFmtId="49" fontId="2" fillId="0" borderId="0" xfId="0" applyNumberFormat="1" applyFont="1"/>
    <xf numFmtId="49" fontId="3" fillId="0" borderId="1" xfId="0" applyNumberFormat="1" applyFont="1" applyBorder="1"/>
    <xf numFmtId="0" fontId="3" fillId="0" borderId="1" xfId="0" applyFont="1" applyBorder="1"/>
    <xf numFmtId="49" fontId="3" fillId="0" borderId="1" xfId="0" applyNumberFormat="1" applyFont="1" applyBorder="1" applyAlignment="1">
      <alignment horizontal="left"/>
    </xf>
    <xf numFmtId="49" fontId="3" fillId="0" borderId="2" xfId="0" applyNumberFormat="1" applyFont="1" applyFill="1" applyBorder="1" applyAlignment="1">
      <alignment horizontal="left"/>
    </xf>
    <xf numFmtId="49" fontId="3" fillId="0" borderId="2" xfId="0" applyNumberFormat="1" applyFont="1" applyFill="1" applyBorder="1"/>
    <xf numFmtId="49" fontId="3" fillId="0" borderId="3" xfId="0" applyNumberFormat="1" applyFont="1" applyFill="1" applyBorder="1"/>
    <xf numFmtId="49" fontId="3" fillId="0" borderId="0" xfId="0" applyNumberFormat="1" applyFont="1" applyFill="1" applyBorder="1" applyAlignment="1">
      <alignment horizontal="left"/>
    </xf>
    <xf numFmtId="49" fontId="3" fillId="0" borderId="0" xfId="0" applyNumberFormat="1" applyFont="1" applyFill="1" applyBorder="1"/>
    <xf numFmtId="49" fontId="3" fillId="0" borderId="4" xfId="0" applyNumberFormat="1" applyFont="1" applyFill="1" applyBorder="1"/>
    <xf numFmtId="49" fontId="3" fillId="0" borderId="0" xfId="0" applyNumberFormat="1" applyFont="1" applyBorder="1"/>
    <xf numFmtId="49" fontId="3" fillId="0" borderId="2" xfId="0" applyNumberFormat="1" applyFont="1" applyBorder="1" applyAlignment="1">
      <alignment horizontal="left"/>
    </xf>
    <xf numFmtId="49" fontId="3" fillId="0" borderId="2" xfId="0" applyNumberFormat="1" applyFont="1" applyBorder="1"/>
    <xf numFmtId="49" fontId="3" fillId="0" borderId="3" xfId="0" applyNumberFormat="1" applyFont="1" applyBorder="1"/>
    <xf numFmtId="49" fontId="3" fillId="0" borderId="5" xfId="0" applyNumberFormat="1" applyFont="1" applyBorder="1" applyAlignment="1">
      <alignment horizontal="left"/>
    </xf>
    <xf numFmtId="49" fontId="3" fillId="0" borderId="5" xfId="0" applyNumberFormat="1" applyFont="1" applyBorder="1"/>
    <xf numFmtId="49" fontId="3" fillId="0" borderId="6" xfId="0" applyNumberFormat="1" applyFont="1" applyBorder="1"/>
    <xf numFmtId="49" fontId="3" fillId="0" borderId="0" xfId="0" applyNumberFormat="1" applyFont="1" applyBorder="1" applyAlignment="1">
      <alignment horizontal="left"/>
    </xf>
    <xf numFmtId="0" fontId="3" fillId="0" borderId="0" xfId="0" applyFont="1" applyBorder="1"/>
    <xf numFmtId="49" fontId="3" fillId="0" borderId="7" xfId="0" applyNumberFormat="1" applyFont="1" applyBorder="1"/>
    <xf numFmtId="49" fontId="3" fillId="0" borderId="8" xfId="0" applyNumberFormat="1" applyFont="1" applyBorder="1" applyAlignment="1">
      <alignment horizontal="right"/>
    </xf>
    <xf numFmtId="49" fontId="3" fillId="0" borderId="9" xfId="0" applyNumberFormat="1" applyFont="1" applyBorder="1"/>
    <xf numFmtId="49" fontId="3" fillId="0" borderId="10" xfId="0" applyNumberFormat="1" applyFont="1" applyBorder="1" applyAlignment="1">
      <alignment horizontal="right"/>
    </xf>
    <xf numFmtId="49" fontId="3" fillId="0" borderId="11" xfId="0" applyNumberFormat="1" applyFont="1" applyBorder="1"/>
    <xf numFmtId="49" fontId="3" fillId="0" borderId="12" xfId="0" applyNumberFormat="1" applyFont="1" applyBorder="1" applyAlignment="1">
      <alignment horizontal="right"/>
    </xf>
    <xf numFmtId="0" fontId="3" fillId="0" borderId="7" xfId="0" applyFont="1" applyBorder="1"/>
    <xf numFmtId="0" fontId="3" fillId="0" borderId="8" xfId="0" applyFont="1" applyFill="1" applyBorder="1" applyAlignment="1">
      <alignment horizontal="right"/>
    </xf>
    <xf numFmtId="0" fontId="3" fillId="0" borderId="9" xfId="0" applyFont="1" applyBorder="1"/>
    <xf numFmtId="0" fontId="3" fillId="0" borderId="10" xfId="0" applyFont="1" applyFill="1" applyBorder="1" applyAlignment="1">
      <alignment horizontal="right"/>
    </xf>
    <xf numFmtId="0" fontId="4" fillId="0" borderId="9" xfId="0" applyFont="1" applyBorder="1"/>
    <xf numFmtId="0" fontId="3" fillId="0" borderId="11" xfId="0" applyFont="1" applyBorder="1"/>
    <xf numFmtId="0" fontId="3" fillId="0" borderId="12" xfId="0" applyFont="1" applyFill="1" applyBorder="1" applyAlignment="1">
      <alignment horizontal="right"/>
    </xf>
    <xf numFmtId="0" fontId="3" fillId="0" borderId="8" xfId="0" applyFont="1" applyBorder="1" applyAlignment="1">
      <alignment horizontal="right"/>
    </xf>
    <xf numFmtId="0" fontId="3" fillId="0" borderId="10" xfId="0" applyFont="1" applyBorder="1" applyAlignment="1">
      <alignment horizontal="right"/>
    </xf>
    <xf numFmtId="0" fontId="3" fillId="0" borderId="12" xfId="0" applyFont="1" applyBorder="1" applyAlignment="1">
      <alignment horizontal="right"/>
    </xf>
    <xf numFmtId="49" fontId="3" fillId="0" borderId="13" xfId="0" applyNumberFormat="1" applyFont="1" applyBorder="1" applyAlignment="1">
      <alignment horizontal="left"/>
    </xf>
    <xf numFmtId="49" fontId="3" fillId="0" borderId="13" xfId="0" applyNumberFormat="1" applyFont="1" applyBorder="1"/>
    <xf numFmtId="0" fontId="3" fillId="0" borderId="8" xfId="0" applyFont="1" applyBorder="1" applyAlignment="1">
      <alignment horizontal="left"/>
    </xf>
    <xf numFmtId="0" fontId="3" fillId="0" borderId="10" xfId="0" applyFont="1" applyBorder="1" applyAlignment="1">
      <alignment horizontal="left"/>
    </xf>
    <xf numFmtId="49" fontId="3" fillId="0" borderId="14" xfId="0" applyNumberFormat="1" applyFont="1" applyBorder="1" applyAlignment="1">
      <alignment horizontal="left"/>
    </xf>
    <xf numFmtId="49" fontId="3" fillId="0" borderId="14" xfId="0" applyNumberFormat="1" applyFont="1" applyBorder="1"/>
    <xf numFmtId="0" fontId="3" fillId="0" borderId="14" xfId="0" applyFont="1" applyBorder="1"/>
    <xf numFmtId="0" fontId="3" fillId="0" borderId="12" xfId="0" applyFont="1" applyBorder="1" applyAlignment="1">
      <alignment horizontal="left"/>
    </xf>
    <xf numFmtId="49" fontId="3" fillId="0" borderId="15" xfId="0" applyNumberFormat="1" applyFont="1" applyFill="1" applyBorder="1"/>
    <xf numFmtId="49" fontId="3" fillId="0" borderId="16" xfId="0" applyNumberFormat="1" applyFont="1" applyFill="1" applyBorder="1" applyAlignment="1">
      <alignment horizontal="left"/>
    </xf>
    <xf numFmtId="49" fontId="3" fillId="0" borderId="16" xfId="0" applyNumberFormat="1" applyFont="1" applyFill="1" applyBorder="1"/>
    <xf numFmtId="49" fontId="3" fillId="0" borderId="17" xfId="0" applyNumberFormat="1" applyFont="1" applyFill="1" applyBorder="1"/>
    <xf numFmtId="49" fontId="3" fillId="0" borderId="8" xfId="0" applyNumberFormat="1" applyFont="1" applyBorder="1"/>
    <xf numFmtId="49" fontId="3" fillId="0" borderId="18" xfId="0" applyNumberFormat="1" applyFont="1" applyFill="1" applyBorder="1"/>
    <xf numFmtId="49" fontId="3" fillId="0" borderId="10" xfId="0" applyNumberFormat="1" applyFont="1" applyBorder="1"/>
    <xf numFmtId="49" fontId="3" fillId="0" borderId="18" xfId="0" applyNumberFormat="1" applyFont="1" applyBorder="1"/>
    <xf numFmtId="49" fontId="3" fillId="0" borderId="19" xfId="0" applyNumberFormat="1" applyFont="1" applyBorder="1"/>
    <xf numFmtId="49" fontId="3" fillId="0" borderId="19" xfId="0" applyNumberFormat="1" applyFont="1" applyFill="1" applyBorder="1"/>
    <xf numFmtId="49" fontId="3" fillId="0" borderId="20" xfId="0" applyNumberFormat="1" applyFont="1" applyBorder="1"/>
    <xf numFmtId="49" fontId="3" fillId="0" borderId="21" xfId="0" applyNumberFormat="1" applyFont="1" applyFill="1" applyBorder="1" applyAlignment="1">
      <alignment horizontal="left"/>
    </xf>
    <xf numFmtId="49" fontId="3" fillId="0" borderId="21" xfId="0" applyNumberFormat="1" applyFont="1" applyFill="1" applyBorder="1"/>
    <xf numFmtId="49" fontId="3" fillId="0" borderId="22" xfId="0" applyNumberFormat="1" applyFont="1" applyFill="1" applyBorder="1"/>
    <xf numFmtId="49" fontId="3" fillId="0" borderId="12" xfId="0" applyNumberFormat="1" applyFont="1" applyBorder="1"/>
    <xf numFmtId="49" fontId="3" fillId="0" borderId="15" xfId="0" applyNumberFormat="1" applyFont="1" applyBorder="1"/>
    <xf numFmtId="49" fontId="3" fillId="0" borderId="16" xfId="0" applyNumberFormat="1" applyFont="1" applyBorder="1" applyAlignment="1">
      <alignment horizontal="left"/>
    </xf>
    <xf numFmtId="49" fontId="3" fillId="0" borderId="16" xfId="0" applyNumberFormat="1" applyFont="1" applyBorder="1"/>
    <xf numFmtId="49" fontId="3" fillId="0" borderId="17" xfId="0" applyNumberFormat="1" applyFont="1" applyBorder="1"/>
    <xf numFmtId="49" fontId="3" fillId="0" borderId="23" xfId="0" applyNumberFormat="1" applyFont="1" applyBorder="1"/>
    <xf numFmtId="49" fontId="3" fillId="0" borderId="24" xfId="0" applyNumberFormat="1" applyFont="1" applyFill="1" applyBorder="1" applyAlignment="1">
      <alignment horizontal="left"/>
    </xf>
    <xf numFmtId="49" fontId="3" fillId="0" borderId="24" xfId="0" applyNumberFormat="1" applyFont="1" applyFill="1" applyBorder="1"/>
    <xf numFmtId="49" fontId="3" fillId="0" borderId="25" xfId="0" applyNumberFormat="1" applyFont="1" applyFill="1" applyBorder="1"/>
    <xf numFmtId="49" fontId="3" fillId="0" borderId="21" xfId="0" applyNumberFormat="1" applyFont="1" applyBorder="1" applyAlignment="1">
      <alignment horizontal="left"/>
    </xf>
    <xf numFmtId="49" fontId="3" fillId="0" borderId="21" xfId="0" applyNumberFormat="1" applyFont="1" applyBorder="1"/>
    <xf numFmtId="49" fontId="3" fillId="0" borderId="22" xfId="0" applyNumberFormat="1" applyFont="1" applyBorder="1"/>
    <xf numFmtId="0" fontId="3" fillId="0" borderId="2" xfId="0" applyFont="1" applyBorder="1"/>
    <xf numFmtId="0" fontId="3" fillId="0" borderId="3" xfId="0" applyFont="1" applyBorder="1"/>
    <xf numFmtId="0" fontId="3" fillId="0" borderId="5" xfId="0" applyFont="1" applyBorder="1"/>
    <xf numFmtId="0" fontId="3" fillId="0" borderId="6" xfId="0" applyFont="1" applyBorder="1"/>
    <xf numFmtId="0" fontId="3" fillId="0" borderId="15" xfId="0" applyFont="1" applyBorder="1"/>
    <xf numFmtId="0" fontId="3" fillId="0" borderId="16" xfId="0" applyFont="1" applyBorder="1"/>
    <xf numFmtId="0" fontId="3" fillId="0" borderId="17" xfId="0" applyFont="1" applyBorder="1"/>
    <xf numFmtId="0" fontId="3" fillId="0" borderId="8" xfId="0" applyFont="1" applyFill="1" applyBorder="1" applyAlignment="1">
      <alignment horizontal="left"/>
    </xf>
    <xf numFmtId="0" fontId="3" fillId="0" borderId="19" xfId="0" applyFont="1" applyBorder="1"/>
    <xf numFmtId="0" fontId="3" fillId="0" borderId="10" xfId="0" applyFont="1" applyFill="1" applyBorder="1" applyAlignment="1">
      <alignment horizontal="left"/>
    </xf>
    <xf numFmtId="0" fontId="3" fillId="0" borderId="18" xfId="0" applyFont="1" applyBorder="1"/>
    <xf numFmtId="0" fontId="4" fillId="0" borderId="19" xfId="0" applyFont="1" applyBorder="1"/>
    <xf numFmtId="0" fontId="3" fillId="0" borderId="19" xfId="0" applyFont="1" applyFill="1" applyBorder="1"/>
    <xf numFmtId="0" fontId="3" fillId="0" borderId="0" xfId="0" applyFont="1" applyAlignment="1"/>
    <xf numFmtId="0" fontId="2" fillId="0" borderId="15" xfId="0" applyFont="1" applyBorder="1" applyAlignment="1"/>
    <xf numFmtId="0" fontId="3" fillId="0" borderId="16" xfId="0" applyFont="1" applyBorder="1" applyAlignment="1"/>
    <xf numFmtId="0" fontId="3" fillId="0" borderId="17" xfId="0" applyFont="1" applyBorder="1" applyAlignment="1"/>
    <xf numFmtId="0" fontId="3" fillId="0" borderId="26" xfId="0" applyFont="1" applyBorder="1" applyAlignment="1"/>
    <xf numFmtId="0" fontId="3" fillId="0" borderId="27" xfId="0" applyFont="1" applyBorder="1" applyAlignment="1"/>
    <xf numFmtId="0" fontId="3" fillId="0" borderId="28" xfId="0" applyFont="1" applyBorder="1" applyAlignment="1">
      <alignment vertical="top"/>
    </xf>
    <xf numFmtId="0" fontId="3" fillId="0" borderId="29" xfId="0" applyFont="1" applyBorder="1" applyAlignment="1">
      <alignment horizontal="centerContinuous" vertical="top"/>
    </xf>
    <xf numFmtId="0" fontId="3" fillId="0" borderId="6" xfId="0" applyFont="1" applyBorder="1" applyAlignment="1">
      <alignment horizontal="centerContinuous" vertical="top"/>
    </xf>
    <xf numFmtId="0" fontId="3" fillId="0" borderId="30" xfId="0" applyFont="1" applyBorder="1" applyAlignment="1">
      <alignment vertical="top"/>
    </xf>
    <xf numFmtId="0" fontId="3" fillId="0" borderId="2" xfId="0" applyFont="1" applyBorder="1" applyAlignment="1">
      <alignment horizontal="center" vertical="top"/>
    </xf>
    <xf numFmtId="0" fontId="3" fillId="0" borderId="31" xfId="0" applyFont="1" applyBorder="1" applyAlignment="1">
      <alignment vertical="top"/>
    </xf>
    <xf numFmtId="0" fontId="3" fillId="0" borderId="0" xfId="0" applyFont="1" applyFill="1" applyBorder="1" applyAlignment="1">
      <alignment horizontal="right"/>
    </xf>
    <xf numFmtId="0" fontId="3" fillId="0" borderId="32" xfId="0" applyFont="1" applyBorder="1" applyAlignment="1">
      <alignment vertical="top"/>
    </xf>
    <xf numFmtId="0" fontId="3" fillId="0" borderId="1"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vertical="top"/>
    </xf>
    <xf numFmtId="0" fontId="3" fillId="0" borderId="1" xfId="0" applyFont="1" applyBorder="1" applyAlignment="1">
      <alignment vertical="top"/>
    </xf>
    <xf numFmtId="0" fontId="3" fillId="0" borderId="33" xfId="0" applyFont="1" applyBorder="1" applyAlignment="1">
      <alignment vertical="top"/>
    </xf>
    <xf numFmtId="0" fontId="3" fillId="0" borderId="3" xfId="0" applyFont="1" applyBorder="1" applyAlignment="1">
      <alignment vertical="top"/>
    </xf>
    <xf numFmtId="0" fontId="3" fillId="0" borderId="10" xfId="0" applyFont="1" applyBorder="1" applyAlignment="1">
      <alignment vertical="top"/>
    </xf>
    <xf numFmtId="0" fontId="5" fillId="0" borderId="10" xfId="0" applyFont="1" applyBorder="1" applyAlignment="1">
      <alignment vertical="top"/>
    </xf>
    <xf numFmtId="0" fontId="3" fillId="0" borderId="0" xfId="0" applyFont="1" applyBorder="1" applyAlignment="1">
      <alignment horizontal="left"/>
    </xf>
    <xf numFmtId="49" fontId="2" fillId="0" borderId="0" xfId="0" applyNumberFormat="1" applyFont="1" applyBorder="1"/>
    <xf numFmtId="0" fontId="3" fillId="0" borderId="11" xfId="0" applyFont="1" applyBorder="1" applyAlignment="1">
      <alignment vertical="top"/>
    </xf>
    <xf numFmtId="0" fontId="3" fillId="0" borderId="14" xfId="0" applyFont="1" applyBorder="1" applyAlignment="1">
      <alignment vertical="top"/>
    </xf>
    <xf numFmtId="0" fontId="3" fillId="0" borderId="34" xfId="0" applyFont="1" applyBorder="1" applyAlignment="1">
      <alignment vertical="top"/>
    </xf>
    <xf numFmtId="0" fontId="3" fillId="0" borderId="22" xfId="0" applyFont="1" applyBorder="1" applyAlignment="1">
      <alignment vertical="top"/>
    </xf>
    <xf numFmtId="0" fontId="3" fillId="0" borderId="12" xfId="0" applyFont="1" applyBorder="1" applyAlignment="1">
      <alignment vertical="top"/>
    </xf>
    <xf numFmtId="0" fontId="3" fillId="0" borderId="2" xfId="0" applyFont="1" applyBorder="1" applyAlignment="1">
      <alignment vertical="top"/>
    </xf>
    <xf numFmtId="0" fontId="3" fillId="0" borderId="3" xfId="0" applyFont="1" applyBorder="1" applyAlignment="1">
      <alignment horizontal="center" vertical="top"/>
    </xf>
    <xf numFmtId="0" fontId="3" fillId="0" borderId="21" xfId="0" applyFont="1" applyBorder="1" applyAlignment="1">
      <alignment vertical="top"/>
    </xf>
    <xf numFmtId="0" fontId="3" fillId="0" borderId="30" xfId="0" applyFont="1" applyBorder="1" applyAlignment="1">
      <alignment horizontal="left" vertical="top"/>
    </xf>
    <xf numFmtId="49" fontId="3" fillId="0" borderId="0" xfId="0" applyNumberFormat="1" applyFont="1" applyAlignment="1">
      <alignment horizontal="right"/>
    </xf>
    <xf numFmtId="49" fontId="2" fillId="0" borderId="0" xfId="0" applyNumberFormat="1" applyFont="1" applyFill="1" applyBorder="1"/>
    <xf numFmtId="49" fontId="3" fillId="0" borderId="35" xfId="0" applyNumberFormat="1" applyFont="1" applyBorder="1"/>
    <xf numFmtId="49" fontId="3" fillId="0" borderId="36" xfId="0" applyNumberFormat="1" applyFont="1" applyBorder="1" applyAlignment="1">
      <alignment horizontal="left"/>
    </xf>
    <xf numFmtId="49" fontId="3" fillId="0" borderId="36" xfId="0" applyNumberFormat="1" applyFont="1" applyBorder="1"/>
    <xf numFmtId="49" fontId="3" fillId="0" borderId="37" xfId="0" applyNumberFormat="1" applyFont="1" applyBorder="1"/>
    <xf numFmtId="49" fontId="3" fillId="0" borderId="38" xfId="0" applyNumberFormat="1" applyFont="1" applyBorder="1"/>
    <xf numFmtId="0" fontId="3" fillId="0" borderId="0" xfId="0" applyNumberFormat="1" applyFont="1" applyAlignment="1"/>
    <xf numFmtId="0" fontId="3" fillId="0" borderId="40" xfId="0" applyNumberFormat="1" applyFont="1" applyBorder="1" applyAlignment="1"/>
    <xf numFmtId="0" fontId="3" fillId="2" borderId="26" xfId="0" applyNumberFormat="1" applyFont="1" applyFill="1" applyBorder="1" applyAlignment="1">
      <alignment horizontal="center"/>
    </xf>
    <xf numFmtId="0" fontId="6" fillId="0" borderId="41" xfId="0" applyFont="1" applyBorder="1"/>
    <xf numFmtId="0" fontId="3" fillId="0" borderId="16" xfId="0" applyNumberFormat="1" applyFont="1" applyBorder="1" applyAlignment="1"/>
    <xf numFmtId="0" fontId="3" fillId="2" borderId="7" xfId="0" applyNumberFormat="1" applyFont="1" applyFill="1" applyBorder="1" applyAlignment="1" applyProtection="1"/>
    <xf numFmtId="0" fontId="3" fillId="2" borderId="8" xfId="0" applyNumberFormat="1" applyFont="1" applyFill="1" applyBorder="1" applyAlignment="1" applyProtection="1">
      <alignment horizontal="left"/>
    </xf>
    <xf numFmtId="0" fontId="3" fillId="0" borderId="39" xfId="0" applyNumberFormat="1" applyFont="1" applyBorder="1" applyAlignment="1"/>
    <xf numFmtId="0" fontId="3" fillId="2" borderId="0" xfId="0" applyNumberFormat="1" applyFont="1" applyFill="1" applyBorder="1" applyAlignment="1">
      <alignment horizontal="center"/>
    </xf>
    <xf numFmtId="0" fontId="3" fillId="2" borderId="30" xfId="0" applyNumberFormat="1" applyFont="1" applyFill="1" applyBorder="1" applyAlignment="1"/>
    <xf numFmtId="0" fontId="3" fillId="2" borderId="2" xfId="0" applyNumberFormat="1" applyFont="1" applyFill="1" applyBorder="1" applyAlignment="1"/>
    <xf numFmtId="0" fontId="3" fillId="2" borderId="2" xfId="0" applyNumberFormat="1" applyFont="1" applyFill="1" applyBorder="1" applyAlignment="1">
      <alignment horizontal="left"/>
    </xf>
    <xf numFmtId="0" fontId="3" fillId="0" borderId="2" xfId="0" applyNumberFormat="1" applyFont="1" applyBorder="1" applyAlignment="1"/>
    <xf numFmtId="0" fontId="3" fillId="0" borderId="9" xfId="0" applyNumberFormat="1" applyFont="1" applyBorder="1" applyAlignment="1" applyProtection="1"/>
    <xf numFmtId="0" fontId="3" fillId="0" borderId="10" xfId="0" applyNumberFormat="1" applyFont="1" applyBorder="1" applyAlignment="1" applyProtection="1">
      <alignment horizontal="left"/>
    </xf>
    <xf numFmtId="0" fontId="3" fillId="2" borderId="30" xfId="0" applyNumberFormat="1" applyFont="1" applyFill="1" applyBorder="1" applyAlignment="1">
      <alignment horizontal="left"/>
    </xf>
    <xf numFmtId="0" fontId="2" fillId="0" borderId="0" xfId="0" applyNumberFormat="1" applyFont="1" applyBorder="1" applyAlignment="1"/>
    <xf numFmtId="15" fontId="3" fillId="0" borderId="10" xfId="0" applyNumberFormat="1" applyFont="1" applyBorder="1" applyAlignment="1" applyProtection="1">
      <alignment horizontal="left"/>
    </xf>
    <xf numFmtId="0" fontId="3" fillId="0" borderId="23" xfId="0" applyNumberFormat="1" applyFont="1" applyBorder="1" applyAlignment="1"/>
    <xf numFmtId="0" fontId="3" fillId="0" borderId="24" xfId="0" applyNumberFormat="1" applyFont="1" applyBorder="1" applyAlignment="1"/>
    <xf numFmtId="0" fontId="3" fillId="2" borderId="42" xfId="0" applyNumberFormat="1" applyFont="1" applyFill="1" applyBorder="1" applyAlignment="1"/>
    <xf numFmtId="0" fontId="3" fillId="2" borderId="21" xfId="0" applyNumberFormat="1" applyFont="1" applyFill="1" applyBorder="1" applyAlignment="1"/>
    <xf numFmtId="0" fontId="3" fillId="0" borderId="21" xfId="0" applyNumberFormat="1" applyFont="1" applyBorder="1" applyAlignment="1"/>
    <xf numFmtId="0" fontId="3" fillId="0" borderId="11" xfId="0" applyNumberFormat="1" applyFont="1" applyBorder="1" applyAlignment="1" applyProtection="1"/>
    <xf numFmtId="0" fontId="3" fillId="0" borderId="12" xfId="0" applyNumberFormat="1" applyFont="1" applyBorder="1" applyAlignment="1" applyProtection="1">
      <alignment horizontal="left"/>
    </xf>
    <xf numFmtId="0" fontId="3" fillId="2" borderId="15" xfId="0" applyNumberFormat="1" applyFont="1" applyFill="1" applyBorder="1" applyAlignment="1">
      <alignment horizontal="left"/>
    </xf>
    <xf numFmtId="0" fontId="3" fillId="2" borderId="17" xfId="0" applyNumberFormat="1" applyFont="1" applyFill="1" applyBorder="1" applyAlignment="1">
      <alignment horizontal="left"/>
    </xf>
    <xf numFmtId="0" fontId="3" fillId="2" borderId="18" xfId="0" applyNumberFormat="1" applyFont="1" applyFill="1" applyBorder="1" applyAlignment="1">
      <alignment horizontal="left" vertical="top"/>
    </xf>
    <xf numFmtId="0" fontId="3" fillId="2" borderId="3" xfId="0" applyNumberFormat="1" applyFont="1" applyFill="1" applyBorder="1" applyAlignment="1">
      <alignment horizontal="left" vertical="top"/>
    </xf>
    <xf numFmtId="0" fontId="3" fillId="2" borderId="20" xfId="0" applyNumberFormat="1" applyFont="1" applyFill="1" applyBorder="1" applyAlignment="1">
      <alignment horizontal="left" vertical="top"/>
    </xf>
    <xf numFmtId="0" fontId="3" fillId="2" borderId="22" xfId="0" applyNumberFormat="1" applyFont="1" applyFill="1" applyBorder="1" applyAlignment="1">
      <alignment horizontal="left" vertical="top"/>
    </xf>
    <xf numFmtId="0" fontId="3" fillId="2" borderId="13" xfId="0" applyNumberFormat="1" applyFont="1" applyFill="1" applyBorder="1" applyAlignment="1" applyProtection="1">
      <alignment horizontal="left"/>
    </xf>
    <xf numFmtId="0" fontId="3" fillId="0" borderId="1" xfId="0" applyNumberFormat="1" applyFont="1" applyBorder="1" applyAlignment="1" applyProtection="1">
      <alignment horizontal="left"/>
    </xf>
    <xf numFmtId="15" fontId="3" fillId="0" borderId="1" xfId="0" applyNumberFormat="1" applyFont="1" applyBorder="1" applyAlignment="1" applyProtection="1">
      <alignment horizontal="left"/>
    </xf>
    <xf numFmtId="0" fontId="3" fillId="0" borderId="14" xfId="0" applyNumberFormat="1" applyFont="1" applyBorder="1" applyAlignment="1" applyProtection="1">
      <alignment horizontal="left"/>
    </xf>
    <xf numFmtId="0" fontId="3" fillId="2" borderId="41" xfId="0" applyNumberFormat="1" applyFont="1" applyFill="1" applyBorder="1" applyAlignment="1" applyProtection="1">
      <alignment horizontal="left"/>
    </xf>
    <xf numFmtId="0" fontId="3" fillId="0" borderId="30" xfId="0" applyNumberFormat="1" applyFont="1" applyBorder="1" applyAlignment="1" applyProtection="1">
      <alignment horizontal="left"/>
    </xf>
    <xf numFmtId="15" fontId="3" fillId="0" borderId="30" xfId="0" applyNumberFormat="1" applyFont="1" applyBorder="1" applyAlignment="1" applyProtection="1">
      <alignment horizontal="left"/>
    </xf>
    <xf numFmtId="0" fontId="3" fillId="0" borderId="42" xfId="0" applyNumberFormat="1" applyFont="1" applyBorder="1" applyAlignment="1" applyProtection="1">
      <alignment horizontal="left"/>
    </xf>
    <xf numFmtId="0" fontId="3" fillId="0" borderId="43" xfId="0" applyNumberFormat="1" applyFont="1" applyBorder="1" applyAlignment="1"/>
    <xf numFmtId="0" fontId="3" fillId="0" borderId="31" xfId="0" applyNumberFormat="1" applyFont="1" applyBorder="1" applyAlignment="1"/>
    <xf numFmtId="0" fontId="3" fillId="0" borderId="44" xfId="0" applyNumberFormat="1" applyFont="1" applyBorder="1" applyAlignment="1"/>
    <xf numFmtId="0" fontId="6" fillId="0" borderId="43" xfId="0" applyFont="1" applyBorder="1"/>
    <xf numFmtId="0" fontId="3" fillId="2" borderId="31" xfId="0" applyNumberFormat="1" applyFont="1" applyFill="1" applyBorder="1" applyAlignment="1"/>
    <xf numFmtId="0" fontId="3" fillId="2" borderId="31" xfId="0" applyNumberFormat="1" applyFont="1" applyFill="1" applyBorder="1" applyAlignment="1">
      <alignment horizontal="left"/>
    </xf>
    <xf numFmtId="0" fontId="3" fillId="2" borderId="44" xfId="0" applyNumberFormat="1" applyFont="1" applyFill="1" applyBorder="1" applyAlignment="1"/>
    <xf numFmtId="0" fontId="6" fillId="0" borderId="16" xfId="0" applyFont="1" applyBorder="1"/>
    <xf numFmtId="0" fontId="3" fillId="2" borderId="43" xfId="0" applyNumberFormat="1" applyFont="1" applyFill="1" applyBorder="1" applyAlignment="1" applyProtection="1"/>
    <xf numFmtId="0" fontId="3" fillId="0" borderId="31" xfId="0" applyNumberFormat="1" applyFont="1" applyBorder="1" applyAlignment="1" applyProtection="1"/>
    <xf numFmtId="0" fontId="3" fillId="0" borderId="44" xfId="0" applyNumberFormat="1" applyFont="1" applyBorder="1" applyAlignment="1" applyProtection="1"/>
    <xf numFmtId="49" fontId="3" fillId="0" borderId="28" xfId="0" applyNumberFormat="1" applyFont="1" applyBorder="1"/>
    <xf numFmtId="49" fontId="3" fillId="0" borderId="45" xfId="0" applyNumberFormat="1" applyFont="1" applyBorder="1" applyAlignment="1">
      <alignment horizontal="left"/>
    </xf>
    <xf numFmtId="49" fontId="3" fillId="0" borderId="45" xfId="0" applyNumberFormat="1" applyFont="1" applyBorder="1"/>
    <xf numFmtId="0" fontId="3" fillId="0" borderId="45" xfId="0" applyFont="1" applyBorder="1"/>
    <xf numFmtId="0" fontId="3" fillId="0" borderId="38" xfId="0" applyFont="1" applyBorder="1" applyAlignment="1">
      <alignment horizontal="left"/>
    </xf>
    <xf numFmtId="49" fontId="7" fillId="0" borderId="1" xfId="0" applyNumberFormat="1" applyFont="1" applyBorder="1" applyAlignment="1">
      <alignment horizontal="left"/>
    </xf>
    <xf numFmtId="49" fontId="7" fillId="0" borderId="28" xfId="0" applyNumberFormat="1" applyFont="1" applyBorder="1"/>
    <xf numFmtId="0" fontId="8" fillId="3" borderId="0" xfId="0" applyFont="1" applyFill="1"/>
    <xf numFmtId="0" fontId="0" fillId="0" borderId="1" xfId="0" applyBorder="1"/>
    <xf numFmtId="49" fontId="9" fillId="0" borderId="1" xfId="0" applyNumberFormat="1" applyFont="1" applyBorder="1"/>
    <xf numFmtId="49" fontId="4" fillId="0" borderId="9" xfId="0" applyNumberFormat="1" applyFont="1" applyBorder="1"/>
    <xf numFmtId="49" fontId="4" fillId="0" borderId="1" xfId="0" applyNumberFormat="1" applyFont="1" applyBorder="1" applyAlignment="1">
      <alignment horizontal="left"/>
    </xf>
    <xf numFmtId="49" fontId="4" fillId="0" borderId="28" xfId="0" applyNumberFormat="1" applyFont="1" applyBorder="1"/>
    <xf numFmtId="49" fontId="4" fillId="0" borderId="45" xfId="0" applyNumberFormat="1" applyFont="1" applyBorder="1" applyAlignment="1">
      <alignment horizontal="left"/>
    </xf>
    <xf numFmtId="49" fontId="4" fillId="0" borderId="1" xfId="0" applyNumberFormat="1" applyFont="1" applyBorder="1"/>
    <xf numFmtId="49" fontId="5" fillId="0" borderId="45" xfId="0" applyNumberFormat="1" applyFont="1" applyBorder="1"/>
    <xf numFmtId="49" fontId="10" fillId="0" borderId="1" xfId="0" applyNumberFormat="1" applyFont="1" applyBorder="1"/>
    <xf numFmtId="0" fontId="10" fillId="0" borderId="10" xfId="0" applyFont="1" applyBorder="1" applyAlignment="1">
      <alignment horizontal="left"/>
    </xf>
    <xf numFmtId="0" fontId="11" fillId="4" borderId="1" xfId="1" applyFont="1" applyFill="1" applyBorder="1"/>
    <xf numFmtId="0" fontId="14" fillId="0" borderId="0" xfId="1" applyFont="1"/>
    <xf numFmtId="0" fontId="14" fillId="0" borderId="1" xfId="1" applyFont="1" applyBorder="1" applyAlignment="1">
      <alignment horizontal="center" vertical="center"/>
    </xf>
    <xf numFmtId="0" fontId="14" fillId="0" borderId="1" xfId="1" applyFont="1" applyBorder="1"/>
    <xf numFmtId="49" fontId="15" fillId="0" borderId="1" xfId="0" applyNumberFormat="1" applyFont="1" applyBorder="1"/>
    <xf numFmtId="49" fontId="15" fillId="0" borderId="45" xfId="0" applyNumberFormat="1" applyFont="1" applyBorder="1"/>
    <xf numFmtId="49" fontId="16" fillId="0" borderId="0" xfId="0" applyNumberFormat="1" applyFont="1"/>
    <xf numFmtId="49" fontId="15" fillId="0" borderId="0" xfId="0" applyNumberFormat="1" applyFont="1" applyAlignment="1">
      <alignment horizontal="left"/>
    </xf>
    <xf numFmtId="49" fontId="15" fillId="0" borderId="0" xfId="0" applyNumberFormat="1" applyFont="1"/>
    <xf numFmtId="49" fontId="15" fillId="0" borderId="40" xfId="0" applyNumberFormat="1" applyFont="1" applyBorder="1"/>
    <xf numFmtId="49" fontId="15" fillId="0" borderId="26" xfId="0" applyNumberFormat="1" applyFont="1" applyBorder="1" applyAlignment="1">
      <alignment horizontal="left"/>
    </xf>
    <xf numFmtId="49" fontId="15" fillId="0" borderId="26" xfId="0" applyNumberFormat="1" applyFont="1" applyBorder="1"/>
    <xf numFmtId="49" fontId="15" fillId="0" borderId="27" xfId="0" applyNumberFormat="1" applyFont="1" applyBorder="1"/>
    <xf numFmtId="49" fontId="15" fillId="0" borderId="39" xfId="0" applyNumberFormat="1" applyFont="1" applyBorder="1"/>
    <xf numFmtId="49" fontId="15" fillId="0" borderId="0" xfId="0" applyNumberFormat="1" applyFont="1" applyBorder="1" applyAlignment="1">
      <alignment horizontal="left"/>
    </xf>
    <xf numFmtId="49" fontId="15" fillId="0" borderId="0" xfId="0" applyNumberFormat="1" applyFont="1" applyBorder="1"/>
    <xf numFmtId="49" fontId="15" fillId="0" borderId="48" xfId="0" applyNumberFormat="1" applyFont="1" applyBorder="1"/>
    <xf numFmtId="49" fontId="15" fillId="0" borderId="23" xfId="0" applyNumberFormat="1" applyFont="1" applyBorder="1"/>
    <xf numFmtId="49" fontId="15" fillId="0" borderId="24" xfId="0" applyNumberFormat="1" applyFont="1" applyBorder="1" applyAlignment="1">
      <alignment horizontal="left"/>
    </xf>
    <xf numFmtId="49" fontId="15" fillId="0" borderId="24" xfId="0" applyNumberFormat="1" applyFont="1" applyBorder="1"/>
    <xf numFmtId="49" fontId="15" fillId="0" borderId="49" xfId="0" applyNumberFormat="1" applyFont="1" applyBorder="1"/>
    <xf numFmtId="0" fontId="3" fillId="0" borderId="18" xfId="0" applyFont="1" applyFill="1" applyBorder="1"/>
    <xf numFmtId="49" fontId="3" fillId="0" borderId="10" xfId="0" applyNumberFormat="1" applyFont="1" applyBorder="1" applyAlignment="1">
      <alignment horizontal="left"/>
    </xf>
    <xf numFmtId="0" fontId="15" fillId="0" borderId="18" xfId="0" applyFont="1" applyFill="1" applyBorder="1"/>
    <xf numFmtId="49" fontId="15" fillId="0" borderId="10" xfId="0" applyNumberFormat="1" applyFont="1" applyBorder="1" applyAlignment="1">
      <alignment horizontal="left"/>
    </xf>
    <xf numFmtId="0" fontId="3" fillId="0" borderId="0" xfId="0" applyFont="1" applyAlignment="1">
      <alignment horizontal="center"/>
    </xf>
    <xf numFmtId="0" fontId="3" fillId="0" borderId="0" xfId="0" applyFont="1" applyFill="1"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0" fontId="2" fillId="4" borderId="1" xfId="0" applyFont="1" applyFill="1" applyBorder="1" applyAlignment="1">
      <alignment horizontal="center"/>
    </xf>
    <xf numFmtId="16" fontId="3" fillId="0" borderId="1" xfId="0" quotePrefix="1" applyNumberFormat="1" applyFont="1" applyBorder="1" applyAlignment="1">
      <alignment horizontal="center"/>
    </xf>
    <xf numFmtId="49" fontId="3" fillId="0" borderId="1" xfId="0" applyNumberFormat="1" applyFont="1" applyBorder="1" applyAlignment="1">
      <alignment horizontal="center"/>
    </xf>
    <xf numFmtId="0" fontId="17" fillId="0" borderId="1" xfId="0" applyFont="1" applyFill="1" applyBorder="1" applyAlignment="1">
      <alignment horizontal="center" vertical="center"/>
    </xf>
    <xf numFmtId="0" fontId="16" fillId="0" borderId="0" xfId="0" applyFont="1" applyAlignment="1">
      <alignment horizontal="center"/>
    </xf>
    <xf numFmtId="49" fontId="18" fillId="0" borderId="0" xfId="0" applyNumberFormat="1" applyFont="1" applyBorder="1" applyAlignment="1">
      <alignment horizontal="left"/>
    </xf>
    <xf numFmtId="49" fontId="18" fillId="0" borderId="0" xfId="0" applyNumberFormat="1" applyFont="1" applyBorder="1"/>
    <xf numFmtId="0" fontId="15" fillId="0" borderId="0" xfId="0" applyFont="1"/>
    <xf numFmtId="0" fontId="19" fillId="0" borderId="0" xfId="0" applyFont="1" applyBorder="1"/>
    <xf numFmtId="0" fontId="3" fillId="0" borderId="1" xfId="0" applyFont="1" applyFill="1" applyBorder="1" applyAlignment="1">
      <alignment horizontal="left"/>
    </xf>
    <xf numFmtId="0" fontId="15" fillId="0" borderId="1" xfId="0" applyFont="1" applyFill="1" applyBorder="1" applyAlignment="1">
      <alignment horizontal="left"/>
    </xf>
    <xf numFmtId="0" fontId="15" fillId="0" borderId="1" xfId="0" applyFont="1" applyFill="1" applyBorder="1" applyAlignment="1">
      <alignment horizontal="left" vertical="center"/>
    </xf>
    <xf numFmtId="0" fontId="19" fillId="0" borderId="1" xfId="0" applyFont="1" applyBorder="1"/>
    <xf numFmtId="0" fontId="20" fillId="0" borderId="1" xfId="0" applyFont="1" applyBorder="1"/>
    <xf numFmtId="0" fontId="19" fillId="0" borderId="1" xfId="0" applyFont="1" applyFill="1" applyBorder="1" applyAlignment="1">
      <alignment horizontal="left" vertical="center" wrapText="1"/>
    </xf>
    <xf numFmtId="0" fontId="19" fillId="0" borderId="1" xfId="0" applyFont="1" applyBorder="1" applyAlignment="1">
      <alignment horizontal="left"/>
    </xf>
    <xf numFmtId="0" fontId="19" fillId="0" borderId="1" xfId="0" applyFont="1" applyFill="1" applyBorder="1"/>
    <xf numFmtId="0" fontId="21" fillId="0" borderId="1" xfId="0" applyFont="1" applyBorder="1"/>
    <xf numFmtId="0" fontId="22" fillId="0" borderId="1" xfId="0" applyFont="1" applyBorder="1"/>
    <xf numFmtId="0" fontId="22" fillId="0" borderId="1" xfId="0" applyFont="1" applyBorder="1" applyAlignment="1">
      <alignment vertical="top"/>
    </xf>
    <xf numFmtId="0" fontId="19" fillId="0" borderId="1" xfId="0" applyFont="1" applyBorder="1" applyAlignment="1">
      <alignment vertical="top"/>
    </xf>
    <xf numFmtId="0" fontId="15" fillId="0" borderId="1" xfId="0" applyFont="1" applyBorder="1" applyAlignment="1">
      <alignment horizontal="center"/>
    </xf>
    <xf numFmtId="0" fontId="0" fillId="0" borderId="40" xfId="0" applyBorder="1"/>
    <xf numFmtId="0" fontId="0" fillId="0" borderId="26" xfId="0" applyBorder="1"/>
    <xf numFmtId="0" fontId="0" fillId="0" borderId="27" xfId="0" applyBorder="1"/>
    <xf numFmtId="0" fontId="0" fillId="0" borderId="39" xfId="0" applyBorder="1"/>
    <xf numFmtId="0" fontId="0" fillId="0" borderId="0" xfId="0" applyBorder="1"/>
    <xf numFmtId="0" fontId="0" fillId="0" borderId="48" xfId="0" applyBorder="1"/>
    <xf numFmtId="0" fontId="0" fillId="0" borderId="23" xfId="0" applyBorder="1"/>
    <xf numFmtId="0" fontId="0" fillId="0" borderId="24" xfId="0" applyBorder="1"/>
    <xf numFmtId="0" fontId="0" fillId="0" borderId="49" xfId="0" applyBorder="1"/>
    <xf numFmtId="0" fontId="0" fillId="0" borderId="0" xfId="0" applyBorder="1" applyAlignment="1">
      <alignment horizontal="center"/>
    </xf>
    <xf numFmtId="49" fontId="24" fillId="0" borderId="0" xfId="0" applyNumberFormat="1" applyFont="1"/>
    <xf numFmtId="49" fontId="25" fillId="0" borderId="0" xfId="0" applyNumberFormat="1" applyFont="1"/>
    <xf numFmtId="49" fontId="25" fillId="0" borderId="0" xfId="0" applyNumberFormat="1" applyFont="1" applyAlignment="1">
      <alignment horizontal="left"/>
    </xf>
    <xf numFmtId="0" fontId="26" fillId="0" borderId="0" xfId="0" applyFont="1" applyBorder="1"/>
    <xf numFmtId="0" fontId="26" fillId="0" borderId="0" xfId="0" applyFont="1" applyBorder="1" applyAlignment="1">
      <alignment horizontal="center"/>
    </xf>
    <xf numFmtId="0" fontId="26" fillId="0" borderId="0" xfId="0" applyFont="1"/>
    <xf numFmtId="0" fontId="27" fillId="0" borderId="26" xfId="0" applyFont="1" applyBorder="1"/>
    <xf numFmtId="0" fontId="0" fillId="0" borderId="0" xfId="0" applyAlignment="1">
      <alignment horizontal="center"/>
    </xf>
    <xf numFmtId="0" fontId="26" fillId="0" borderId="0" xfId="0" applyFont="1" applyBorder="1" applyAlignment="1"/>
    <xf numFmtId="0" fontId="0" fillId="0" borderId="39" xfId="0" applyBorder="1" applyAlignment="1">
      <alignment horizontal="center" vertical="center"/>
    </xf>
    <xf numFmtId="0" fontId="0" fillId="0" borderId="0" xfId="0" applyBorder="1" applyAlignment="1"/>
    <xf numFmtId="0" fontId="0" fillId="0" borderId="1" xfId="0" applyBorder="1" applyAlignment="1">
      <alignment horizontal="center"/>
    </xf>
    <xf numFmtId="49" fontId="0" fillId="0" borderId="0" xfId="0" applyNumberFormat="1"/>
    <xf numFmtId="0" fontId="0" fillId="6" borderId="1" xfId="0" applyFill="1" applyBorder="1" applyAlignment="1">
      <alignment horizontal="center"/>
    </xf>
    <xf numFmtId="0" fontId="0" fillId="0" borderId="40" xfId="0" applyBorder="1" applyAlignment="1"/>
    <xf numFmtId="0" fontId="0" fillId="0" borderId="26" xfId="0" applyBorder="1" applyAlignment="1"/>
    <xf numFmtId="0" fontId="0" fillId="0" borderId="27" xfId="0" applyBorder="1" applyAlignment="1"/>
    <xf numFmtId="0" fontId="0" fillId="0" borderId="39" xfId="0" applyBorder="1" applyAlignment="1"/>
    <xf numFmtId="0" fontId="0" fillId="0" borderId="48" xfId="0" applyBorder="1" applyAlignment="1"/>
    <xf numFmtId="0" fontId="0" fillId="0" borderId="23" xfId="0" applyBorder="1" applyAlignment="1"/>
    <xf numFmtId="0" fontId="0" fillId="0" borderId="24" xfId="0" applyBorder="1" applyAlignment="1"/>
    <xf numFmtId="0" fontId="0" fillId="0" borderId="49" xfId="0" applyBorder="1" applyAlignment="1"/>
    <xf numFmtId="0" fontId="26" fillId="0" borderId="1" xfId="0" applyFont="1" applyBorder="1" applyAlignment="1"/>
    <xf numFmtId="0" fontId="30" fillId="0" borderId="0" xfId="0" applyFont="1"/>
    <xf numFmtId="49" fontId="29" fillId="0" borderId="0" xfId="0" applyNumberFormat="1" applyFont="1"/>
    <xf numFmtId="20" fontId="26" fillId="0" borderId="0" xfId="0" applyNumberFormat="1" applyFont="1"/>
    <xf numFmtId="0" fontId="0" fillId="6" borderId="0" xfId="0" applyFill="1"/>
    <xf numFmtId="15" fontId="3" fillId="0" borderId="30" xfId="0" applyNumberFormat="1" applyFont="1" applyBorder="1" applyAlignment="1" applyProtection="1">
      <alignment horizontal="center" vertical="center"/>
    </xf>
    <xf numFmtId="15" fontId="3" fillId="0" borderId="2" xfId="0" applyNumberFormat="1" applyFont="1" applyBorder="1" applyAlignment="1" applyProtection="1">
      <alignment horizontal="center" vertical="center"/>
    </xf>
    <xf numFmtId="15" fontId="3" fillId="0" borderId="31" xfId="0" applyNumberFormat="1" applyFont="1" applyBorder="1" applyAlignment="1" applyProtection="1">
      <alignment horizontal="center" vertical="center"/>
    </xf>
    <xf numFmtId="49" fontId="26" fillId="0" borderId="0" xfId="0" applyNumberFormat="1" applyFont="1" applyBorder="1" applyAlignment="1">
      <alignment horizontal="center"/>
    </xf>
    <xf numFmtId="0" fontId="26" fillId="0" borderId="0" xfId="0" applyFont="1" applyBorder="1" applyAlignment="1">
      <alignment horizontal="center"/>
    </xf>
    <xf numFmtId="0" fontId="0" fillId="6" borderId="1" xfId="0" applyFill="1" applyBorder="1" applyAlignment="1">
      <alignment horizontal="center"/>
    </xf>
    <xf numFmtId="0" fontId="0" fillId="6" borderId="30" xfId="0" applyFill="1" applyBorder="1" applyAlignment="1">
      <alignment horizontal="center" vertical="center"/>
    </xf>
    <xf numFmtId="0" fontId="0" fillId="6" borderId="3" xfId="0" applyFill="1" applyBorder="1" applyAlignment="1">
      <alignment horizontal="center" vertical="center"/>
    </xf>
    <xf numFmtId="0" fontId="0" fillId="0" borderId="1" xfId="0" applyBorder="1" applyAlignment="1">
      <alignment horizontal="center"/>
    </xf>
    <xf numFmtId="0" fontId="0" fillId="0" borderId="39" xfId="0" applyBorder="1" applyAlignment="1">
      <alignment horizontal="center" vertical="center"/>
    </xf>
    <xf numFmtId="49" fontId="26" fillId="0" borderId="0" xfId="0" applyNumberFormat="1" applyFont="1" applyBorder="1" applyAlignment="1">
      <alignment horizontal="center" vertical="center"/>
    </xf>
    <xf numFmtId="0" fontId="26" fillId="0" borderId="0" xfId="0" applyFont="1" applyBorder="1" applyAlignment="1">
      <alignment horizontal="center" vertical="center"/>
    </xf>
    <xf numFmtId="0" fontId="26" fillId="6" borderId="1" xfId="0" applyFont="1" applyFill="1" applyBorder="1" applyAlignment="1">
      <alignment horizontal="center"/>
    </xf>
    <xf numFmtId="0" fontId="0" fillId="0" borderId="1" xfId="0" applyBorder="1" applyAlignment="1">
      <alignment horizontal="center" vertical="center"/>
    </xf>
    <xf numFmtId="0" fontId="0" fillId="6" borderId="1" xfId="0" applyFill="1" applyBorder="1" applyAlignment="1">
      <alignment horizontal="center" vertical="center"/>
    </xf>
    <xf numFmtId="0" fontId="23" fillId="5" borderId="50" xfId="2" applyFill="1" applyAlignment="1">
      <alignment horizontal="center"/>
    </xf>
    <xf numFmtId="0" fontId="26" fillId="0" borderId="51" xfId="0" applyFont="1" applyBorder="1" applyAlignment="1">
      <alignment horizontal="center"/>
    </xf>
    <xf numFmtId="0" fontId="0" fillId="0" borderId="51" xfId="0" applyBorder="1" applyAlignment="1">
      <alignment horizontal="center"/>
    </xf>
    <xf numFmtId="0" fontId="0" fillId="0" borderId="53" xfId="0" applyBorder="1" applyAlignment="1">
      <alignment horizontal="center"/>
    </xf>
    <xf numFmtId="0" fontId="28" fillId="0" borderId="40" xfId="0" applyFont="1" applyBorder="1" applyAlignment="1">
      <alignment horizontal="center" vertical="center"/>
    </xf>
    <xf numFmtId="0" fontId="28" fillId="0" borderId="26" xfId="0" applyFont="1" applyBorder="1" applyAlignment="1">
      <alignment horizontal="center" vertical="center"/>
    </xf>
    <xf numFmtId="0" fontId="28" fillId="0" borderId="27" xfId="0" applyFont="1" applyBorder="1" applyAlignment="1">
      <alignment horizontal="center" vertical="center"/>
    </xf>
    <xf numFmtId="0" fontId="28" fillId="0" borderId="0" xfId="0" applyFont="1" applyBorder="1" applyAlignment="1">
      <alignment horizontal="center" vertical="center"/>
    </xf>
    <xf numFmtId="0" fontId="28" fillId="0" borderId="48" xfId="0" applyFont="1" applyBorder="1" applyAlignment="1">
      <alignment horizontal="center" vertical="center"/>
    </xf>
    <xf numFmtId="0" fontId="28" fillId="0" borderId="39" xfId="0" applyFont="1" applyBorder="1" applyAlignment="1">
      <alignment horizontal="center" vertical="center"/>
    </xf>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28" fillId="0" borderId="49" xfId="0" applyFont="1" applyBorder="1" applyAlignment="1">
      <alignment horizontal="center" vertical="center"/>
    </xf>
    <xf numFmtId="0" fontId="27" fillId="0" borderId="26" xfId="0" applyFont="1" applyBorder="1" applyAlignment="1">
      <alignment horizontal="center"/>
    </xf>
    <xf numFmtId="0" fontId="0" fillId="0" borderId="0" xfId="0" applyBorder="1" applyAlignment="1">
      <alignment horizontal="center" vertical="center" wrapText="1"/>
    </xf>
    <xf numFmtId="0" fontId="26" fillId="0" borderId="0" xfId="0" applyFont="1" applyBorder="1" applyAlignment="1">
      <alignment horizontal="center" vertical="center" wrapText="1"/>
    </xf>
    <xf numFmtId="0" fontId="0" fillId="4" borderId="52" xfId="0" applyFill="1" applyBorder="1" applyAlignment="1">
      <alignment horizontal="center"/>
    </xf>
    <xf numFmtId="0" fontId="0" fillId="0" borderId="0" xfId="0" applyBorder="1" applyAlignment="1">
      <alignment horizontal="center"/>
    </xf>
    <xf numFmtId="0" fontId="3" fillId="0" borderId="0" xfId="0" applyFont="1" applyAlignment="1">
      <alignment horizontal="left"/>
    </xf>
    <xf numFmtId="0" fontId="14" fillId="0" borderId="45" xfId="1" applyFont="1" applyBorder="1" applyAlignment="1">
      <alignment horizontal="center" vertical="center"/>
    </xf>
    <xf numFmtId="0" fontId="14" fillId="0" borderId="46" xfId="1" applyFont="1" applyBorder="1" applyAlignment="1">
      <alignment horizontal="center" vertical="center"/>
    </xf>
    <xf numFmtId="0" fontId="14" fillId="0" borderId="47" xfId="1" applyFont="1" applyBorder="1" applyAlignment="1">
      <alignment horizontal="center" vertical="center"/>
    </xf>
    <xf numFmtId="0" fontId="14" fillId="0" borderId="45" xfId="1" applyFont="1" applyBorder="1" applyAlignment="1">
      <alignment horizontal="center" vertical="center" wrapText="1"/>
    </xf>
    <xf numFmtId="0" fontId="14" fillId="0" borderId="46" xfId="1" applyFont="1" applyBorder="1" applyAlignment="1">
      <alignment horizontal="center" vertical="center" wrapText="1"/>
    </xf>
    <xf numFmtId="0" fontId="14" fillId="0" borderId="47" xfId="1" applyFont="1" applyBorder="1" applyAlignment="1">
      <alignment horizontal="center" vertical="center" wrapText="1"/>
    </xf>
    <xf numFmtId="49" fontId="2" fillId="0" borderId="0" xfId="0" applyNumberFormat="1" applyFont="1" applyAlignment="1">
      <alignment horizontal="left"/>
    </xf>
  </cellXfs>
  <cellStyles count="3">
    <cellStyle name="Heading 1" xfId="2" builtinId="16"/>
    <cellStyle name="Normal" xfId="0" builtinId="0"/>
    <cellStyle name="Normal 2" xfId="1" xr:uid="{00000000-0005-0000-0000-000001000000}"/>
  </cellStyles>
  <dxfs count="5">
    <dxf>
      <fill>
        <patternFill>
          <bgColor theme="2" tint="-9.9948118533890809E-2"/>
        </patternFill>
      </fill>
    </dxf>
    <dxf>
      <fill>
        <patternFill>
          <bgColor theme="0" tint="-4.9989318521683403E-2"/>
        </patternFill>
      </fill>
      <border>
        <bottom style="thin">
          <color theme="3" tint="0.59996337778862885"/>
        </bottom>
        <vertical/>
        <horizontal/>
      </border>
    </dxf>
    <dxf>
      <fill>
        <patternFill>
          <bgColor theme="0" tint="-4.9989318521683403E-2"/>
        </patternFill>
      </fill>
      <border>
        <bottom style="thin">
          <color theme="3" tint="0.59996337778862885"/>
        </bottom>
        <vertical/>
        <horizontal/>
      </border>
    </dxf>
    <dxf>
      <fill>
        <patternFill>
          <bgColor theme="2" tint="-9.9948118533890809E-2"/>
        </patternFill>
      </fill>
    </dxf>
    <dxf>
      <fill>
        <patternFill>
          <bgColor theme="0" tint="-4.9989318521683403E-2"/>
        </patternFill>
      </fill>
      <border>
        <bottom style="thin">
          <color theme="3" tint="0.59996337778862885"/>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1</xdr:col>
      <xdr:colOff>1971675</xdr:colOff>
      <xdr:row>5</xdr:row>
      <xdr:rowOff>180975</xdr:rowOff>
    </xdr:to>
    <xdr:pic>
      <xdr:nvPicPr>
        <xdr:cNvPr id="2052" name="Picture 1">
          <a:extLst>
            <a:ext uri="{FF2B5EF4-FFF2-40B4-BE49-F238E27FC236}">
              <a16:creationId xmlns:a16="http://schemas.microsoft.com/office/drawing/2014/main" id="{00000000-0008-0000-0000-000004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6700" y="285750"/>
          <a:ext cx="1962150" cy="12763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1619250</xdr:colOff>
      <xdr:row>3</xdr:row>
      <xdr:rowOff>19050</xdr:rowOff>
    </xdr:from>
    <xdr:to>
      <xdr:col>5</xdr:col>
      <xdr:colOff>1895475</xdr:colOff>
      <xdr:row>4</xdr:row>
      <xdr:rowOff>9525</xdr:rowOff>
    </xdr:to>
    <xdr:sp macro="" textlink="">
      <xdr:nvSpPr>
        <xdr:cNvPr id="2" name="Oval 1">
          <a:extLst>
            <a:ext uri="{FF2B5EF4-FFF2-40B4-BE49-F238E27FC236}">
              <a16:creationId xmlns:a16="http://schemas.microsoft.com/office/drawing/2014/main" id="{61E82A2E-107E-4FFF-B34E-C05CC0A8D723}"/>
            </a:ext>
          </a:extLst>
        </xdr:cNvPr>
        <xdr:cNvSpPr/>
      </xdr:nvSpPr>
      <xdr:spPr bwMode="auto">
        <a:xfrm>
          <a:off x="5067300" y="5143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1</a:t>
          </a:r>
        </a:p>
      </xdr:txBody>
    </xdr:sp>
    <xdr:clientData/>
  </xdr:twoCellAnchor>
  <xdr:twoCellAnchor>
    <xdr:from>
      <xdr:col>5</xdr:col>
      <xdr:colOff>1619250</xdr:colOff>
      <xdr:row>4</xdr:row>
      <xdr:rowOff>123825</xdr:rowOff>
    </xdr:from>
    <xdr:to>
      <xdr:col>5</xdr:col>
      <xdr:colOff>1895475</xdr:colOff>
      <xdr:row>6</xdr:row>
      <xdr:rowOff>28575</xdr:rowOff>
    </xdr:to>
    <xdr:sp macro="" textlink="">
      <xdr:nvSpPr>
        <xdr:cNvPr id="3" name="Oval 2">
          <a:extLst>
            <a:ext uri="{FF2B5EF4-FFF2-40B4-BE49-F238E27FC236}">
              <a16:creationId xmlns:a16="http://schemas.microsoft.com/office/drawing/2014/main" id="{6091FD12-6F08-4CB1-B801-B6218A70A822}"/>
            </a:ext>
          </a:extLst>
        </xdr:cNvPr>
        <xdr:cNvSpPr/>
      </xdr:nvSpPr>
      <xdr:spPr bwMode="auto">
        <a:xfrm>
          <a:off x="5067300" y="8763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2</a:t>
          </a:r>
        </a:p>
      </xdr:txBody>
    </xdr:sp>
    <xdr:clientData/>
  </xdr:twoCellAnchor>
  <xdr:twoCellAnchor>
    <xdr:from>
      <xdr:col>5</xdr:col>
      <xdr:colOff>1285875</xdr:colOff>
      <xdr:row>5</xdr:row>
      <xdr:rowOff>114300</xdr:rowOff>
    </xdr:from>
    <xdr:to>
      <xdr:col>5</xdr:col>
      <xdr:colOff>1562100</xdr:colOff>
      <xdr:row>7</xdr:row>
      <xdr:rowOff>38100</xdr:rowOff>
    </xdr:to>
    <xdr:sp macro="" textlink="">
      <xdr:nvSpPr>
        <xdr:cNvPr id="4" name="Oval 3">
          <a:extLst>
            <a:ext uri="{FF2B5EF4-FFF2-40B4-BE49-F238E27FC236}">
              <a16:creationId xmlns:a16="http://schemas.microsoft.com/office/drawing/2014/main" id="{9031F57E-4CF4-4DE4-A380-3E8AEFAA66A6}"/>
            </a:ext>
          </a:extLst>
        </xdr:cNvPr>
        <xdr:cNvSpPr/>
      </xdr:nvSpPr>
      <xdr:spPr bwMode="auto">
        <a:xfrm>
          <a:off x="4733925" y="10477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3</a:t>
          </a:r>
        </a:p>
      </xdr:txBody>
    </xdr:sp>
    <xdr:clientData/>
  </xdr:twoCellAnchor>
  <xdr:twoCellAnchor>
    <xdr:from>
      <xdr:col>5</xdr:col>
      <xdr:colOff>1609725</xdr:colOff>
      <xdr:row>6</xdr:row>
      <xdr:rowOff>123825</xdr:rowOff>
    </xdr:from>
    <xdr:to>
      <xdr:col>5</xdr:col>
      <xdr:colOff>1885950</xdr:colOff>
      <xdr:row>8</xdr:row>
      <xdr:rowOff>47625</xdr:rowOff>
    </xdr:to>
    <xdr:sp macro="" textlink="">
      <xdr:nvSpPr>
        <xdr:cNvPr id="5" name="Oval 4">
          <a:extLst>
            <a:ext uri="{FF2B5EF4-FFF2-40B4-BE49-F238E27FC236}">
              <a16:creationId xmlns:a16="http://schemas.microsoft.com/office/drawing/2014/main" id="{1BA90C0A-7FAB-4B82-BEA8-A60AF0687498}"/>
            </a:ext>
          </a:extLst>
        </xdr:cNvPr>
        <xdr:cNvSpPr/>
      </xdr:nvSpPr>
      <xdr:spPr bwMode="auto">
        <a:xfrm>
          <a:off x="5057775" y="12192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4</a:t>
          </a:r>
        </a:p>
      </xdr:txBody>
    </xdr:sp>
    <xdr:clientData/>
  </xdr:twoCellAnchor>
  <xdr:twoCellAnchor>
    <xdr:from>
      <xdr:col>5</xdr:col>
      <xdr:colOff>1304925</xdr:colOff>
      <xdr:row>7</xdr:row>
      <xdr:rowOff>133350</xdr:rowOff>
    </xdr:from>
    <xdr:to>
      <xdr:col>5</xdr:col>
      <xdr:colOff>1581150</xdr:colOff>
      <xdr:row>9</xdr:row>
      <xdr:rowOff>47625</xdr:rowOff>
    </xdr:to>
    <xdr:sp macro="" textlink="">
      <xdr:nvSpPr>
        <xdr:cNvPr id="6" name="Oval 5">
          <a:extLst>
            <a:ext uri="{FF2B5EF4-FFF2-40B4-BE49-F238E27FC236}">
              <a16:creationId xmlns:a16="http://schemas.microsoft.com/office/drawing/2014/main" id="{78A7542E-1DBE-4B12-A555-13D92278008E}"/>
            </a:ext>
          </a:extLst>
        </xdr:cNvPr>
        <xdr:cNvSpPr/>
      </xdr:nvSpPr>
      <xdr:spPr bwMode="auto">
        <a:xfrm>
          <a:off x="4752975" y="13906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5</a:t>
          </a:r>
        </a:p>
      </xdr:txBody>
    </xdr:sp>
    <xdr:clientData/>
  </xdr:twoCellAnchor>
  <xdr:twoCellAnchor>
    <xdr:from>
      <xdr:col>5</xdr:col>
      <xdr:colOff>1600200</xdr:colOff>
      <xdr:row>8</xdr:row>
      <xdr:rowOff>133350</xdr:rowOff>
    </xdr:from>
    <xdr:to>
      <xdr:col>5</xdr:col>
      <xdr:colOff>1876425</xdr:colOff>
      <xdr:row>10</xdr:row>
      <xdr:rowOff>47625</xdr:rowOff>
    </xdr:to>
    <xdr:sp macro="" textlink="">
      <xdr:nvSpPr>
        <xdr:cNvPr id="7" name="Oval 6">
          <a:extLst>
            <a:ext uri="{FF2B5EF4-FFF2-40B4-BE49-F238E27FC236}">
              <a16:creationId xmlns:a16="http://schemas.microsoft.com/office/drawing/2014/main" id="{E600DE98-A2F2-4FCC-B867-5713D0778A9C}"/>
            </a:ext>
          </a:extLst>
        </xdr:cNvPr>
        <xdr:cNvSpPr/>
      </xdr:nvSpPr>
      <xdr:spPr bwMode="auto">
        <a:xfrm>
          <a:off x="5048250" y="155257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6</a:t>
          </a:r>
        </a:p>
      </xdr:txBody>
    </xdr:sp>
    <xdr:clientData/>
  </xdr:twoCellAnchor>
  <xdr:twoCellAnchor>
    <xdr:from>
      <xdr:col>5</xdr:col>
      <xdr:colOff>1314450</xdr:colOff>
      <xdr:row>9</xdr:row>
      <xdr:rowOff>123825</xdr:rowOff>
    </xdr:from>
    <xdr:to>
      <xdr:col>5</xdr:col>
      <xdr:colOff>1590675</xdr:colOff>
      <xdr:row>11</xdr:row>
      <xdr:rowOff>38100</xdr:rowOff>
    </xdr:to>
    <xdr:sp macro="" textlink="">
      <xdr:nvSpPr>
        <xdr:cNvPr id="8" name="Oval 7">
          <a:extLst>
            <a:ext uri="{FF2B5EF4-FFF2-40B4-BE49-F238E27FC236}">
              <a16:creationId xmlns:a16="http://schemas.microsoft.com/office/drawing/2014/main" id="{A31DF4E6-710D-453B-9FAA-CAAA713D9CA0}"/>
            </a:ext>
          </a:extLst>
        </xdr:cNvPr>
        <xdr:cNvSpPr/>
      </xdr:nvSpPr>
      <xdr:spPr bwMode="auto">
        <a:xfrm>
          <a:off x="4762500" y="17145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7</a:t>
          </a:r>
        </a:p>
      </xdr:txBody>
    </xdr:sp>
    <xdr:clientData/>
  </xdr:twoCellAnchor>
  <xdr:twoCellAnchor>
    <xdr:from>
      <xdr:col>5</xdr:col>
      <xdr:colOff>1590675</xdr:colOff>
      <xdr:row>10</xdr:row>
      <xdr:rowOff>142875</xdr:rowOff>
    </xdr:from>
    <xdr:to>
      <xdr:col>5</xdr:col>
      <xdr:colOff>1866900</xdr:colOff>
      <xdr:row>12</xdr:row>
      <xdr:rowOff>57150</xdr:rowOff>
    </xdr:to>
    <xdr:sp macro="" textlink="">
      <xdr:nvSpPr>
        <xdr:cNvPr id="9" name="Oval 8">
          <a:extLst>
            <a:ext uri="{FF2B5EF4-FFF2-40B4-BE49-F238E27FC236}">
              <a16:creationId xmlns:a16="http://schemas.microsoft.com/office/drawing/2014/main" id="{B5F5389C-1064-4294-9C3F-940D8DD651BA}"/>
            </a:ext>
          </a:extLst>
        </xdr:cNvPr>
        <xdr:cNvSpPr/>
      </xdr:nvSpPr>
      <xdr:spPr bwMode="auto">
        <a:xfrm>
          <a:off x="5038725" y="189547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8</a:t>
          </a:r>
        </a:p>
      </xdr:txBody>
    </xdr:sp>
    <xdr:clientData/>
  </xdr:twoCellAnchor>
  <xdr:twoCellAnchor>
    <xdr:from>
      <xdr:col>5</xdr:col>
      <xdr:colOff>1676400</xdr:colOff>
      <xdr:row>21</xdr:row>
      <xdr:rowOff>152400</xdr:rowOff>
    </xdr:from>
    <xdr:to>
      <xdr:col>5</xdr:col>
      <xdr:colOff>1952625</xdr:colOff>
      <xdr:row>22</xdr:row>
      <xdr:rowOff>238125</xdr:rowOff>
    </xdr:to>
    <xdr:sp macro="" textlink="">
      <xdr:nvSpPr>
        <xdr:cNvPr id="10" name="Oval 9">
          <a:extLst>
            <a:ext uri="{FF2B5EF4-FFF2-40B4-BE49-F238E27FC236}">
              <a16:creationId xmlns:a16="http://schemas.microsoft.com/office/drawing/2014/main" id="{636D56B5-F848-4252-B20A-350E26401497}"/>
            </a:ext>
          </a:extLst>
        </xdr:cNvPr>
        <xdr:cNvSpPr/>
      </xdr:nvSpPr>
      <xdr:spPr bwMode="auto">
        <a:xfrm>
          <a:off x="5124450" y="37528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1</a:t>
          </a:r>
        </a:p>
      </xdr:txBody>
    </xdr:sp>
    <xdr:clientData/>
  </xdr:twoCellAnchor>
  <xdr:twoCellAnchor>
    <xdr:from>
      <xdr:col>5</xdr:col>
      <xdr:colOff>1676400</xdr:colOff>
      <xdr:row>23</xdr:row>
      <xdr:rowOff>95250</xdr:rowOff>
    </xdr:from>
    <xdr:to>
      <xdr:col>5</xdr:col>
      <xdr:colOff>1952625</xdr:colOff>
      <xdr:row>25</xdr:row>
      <xdr:rowOff>0</xdr:rowOff>
    </xdr:to>
    <xdr:sp macro="" textlink="">
      <xdr:nvSpPr>
        <xdr:cNvPr id="11" name="Oval 10">
          <a:extLst>
            <a:ext uri="{FF2B5EF4-FFF2-40B4-BE49-F238E27FC236}">
              <a16:creationId xmlns:a16="http://schemas.microsoft.com/office/drawing/2014/main" id="{4C3A69F1-B076-4AD2-A345-51FD620D7B23}"/>
            </a:ext>
          </a:extLst>
        </xdr:cNvPr>
        <xdr:cNvSpPr/>
      </xdr:nvSpPr>
      <xdr:spPr bwMode="auto">
        <a:xfrm>
          <a:off x="5124450" y="41148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2</a:t>
          </a:r>
        </a:p>
      </xdr:txBody>
    </xdr:sp>
    <xdr:clientData/>
  </xdr:twoCellAnchor>
  <xdr:twoCellAnchor>
    <xdr:from>
      <xdr:col>5</xdr:col>
      <xdr:colOff>1343025</xdr:colOff>
      <xdr:row>24</xdr:row>
      <xdr:rowOff>85725</xdr:rowOff>
    </xdr:from>
    <xdr:to>
      <xdr:col>5</xdr:col>
      <xdr:colOff>1619250</xdr:colOff>
      <xdr:row>26</xdr:row>
      <xdr:rowOff>9525</xdr:rowOff>
    </xdr:to>
    <xdr:sp macro="" textlink="">
      <xdr:nvSpPr>
        <xdr:cNvPr id="12" name="Oval 11">
          <a:extLst>
            <a:ext uri="{FF2B5EF4-FFF2-40B4-BE49-F238E27FC236}">
              <a16:creationId xmlns:a16="http://schemas.microsoft.com/office/drawing/2014/main" id="{BA3BF644-E9F0-42C2-B35E-79580D27B91A}"/>
            </a:ext>
          </a:extLst>
        </xdr:cNvPr>
        <xdr:cNvSpPr/>
      </xdr:nvSpPr>
      <xdr:spPr bwMode="auto">
        <a:xfrm>
          <a:off x="4791075" y="42862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3</a:t>
          </a:r>
        </a:p>
      </xdr:txBody>
    </xdr:sp>
    <xdr:clientData/>
  </xdr:twoCellAnchor>
  <xdr:twoCellAnchor>
    <xdr:from>
      <xdr:col>5</xdr:col>
      <xdr:colOff>1666875</xdr:colOff>
      <xdr:row>25</xdr:row>
      <xdr:rowOff>95250</xdr:rowOff>
    </xdr:from>
    <xdr:to>
      <xdr:col>5</xdr:col>
      <xdr:colOff>1943100</xdr:colOff>
      <xdr:row>27</xdr:row>
      <xdr:rowOff>19050</xdr:rowOff>
    </xdr:to>
    <xdr:sp macro="" textlink="">
      <xdr:nvSpPr>
        <xdr:cNvPr id="13" name="Oval 12">
          <a:extLst>
            <a:ext uri="{FF2B5EF4-FFF2-40B4-BE49-F238E27FC236}">
              <a16:creationId xmlns:a16="http://schemas.microsoft.com/office/drawing/2014/main" id="{A44685FA-142E-45A2-B428-2D795710C20E}"/>
            </a:ext>
          </a:extLst>
        </xdr:cNvPr>
        <xdr:cNvSpPr/>
      </xdr:nvSpPr>
      <xdr:spPr bwMode="auto">
        <a:xfrm>
          <a:off x="5114925" y="44577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4</a:t>
          </a:r>
        </a:p>
      </xdr:txBody>
    </xdr:sp>
    <xdr:clientData/>
  </xdr:twoCellAnchor>
  <xdr:twoCellAnchor>
    <xdr:from>
      <xdr:col>5</xdr:col>
      <xdr:colOff>1362075</xdr:colOff>
      <xdr:row>26</xdr:row>
      <xdr:rowOff>104775</xdr:rowOff>
    </xdr:from>
    <xdr:to>
      <xdr:col>5</xdr:col>
      <xdr:colOff>1638300</xdr:colOff>
      <xdr:row>28</xdr:row>
      <xdr:rowOff>19050</xdr:rowOff>
    </xdr:to>
    <xdr:sp macro="" textlink="">
      <xdr:nvSpPr>
        <xdr:cNvPr id="14" name="Oval 13">
          <a:extLst>
            <a:ext uri="{FF2B5EF4-FFF2-40B4-BE49-F238E27FC236}">
              <a16:creationId xmlns:a16="http://schemas.microsoft.com/office/drawing/2014/main" id="{410981D5-FA9D-41DC-A9AC-C41F4FB1BA45}"/>
            </a:ext>
          </a:extLst>
        </xdr:cNvPr>
        <xdr:cNvSpPr/>
      </xdr:nvSpPr>
      <xdr:spPr bwMode="auto">
        <a:xfrm>
          <a:off x="4810125" y="46291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5</a:t>
          </a:r>
        </a:p>
      </xdr:txBody>
    </xdr:sp>
    <xdr:clientData/>
  </xdr:twoCellAnchor>
  <xdr:twoCellAnchor>
    <xdr:from>
      <xdr:col>5</xdr:col>
      <xdr:colOff>1657350</xdr:colOff>
      <xdr:row>27</xdr:row>
      <xdr:rowOff>104775</xdr:rowOff>
    </xdr:from>
    <xdr:to>
      <xdr:col>5</xdr:col>
      <xdr:colOff>1933575</xdr:colOff>
      <xdr:row>29</xdr:row>
      <xdr:rowOff>19050</xdr:rowOff>
    </xdr:to>
    <xdr:sp macro="" textlink="">
      <xdr:nvSpPr>
        <xdr:cNvPr id="15" name="Oval 14">
          <a:extLst>
            <a:ext uri="{FF2B5EF4-FFF2-40B4-BE49-F238E27FC236}">
              <a16:creationId xmlns:a16="http://schemas.microsoft.com/office/drawing/2014/main" id="{30710C68-6B27-4D5A-A4D0-A810F5CFC8C5}"/>
            </a:ext>
          </a:extLst>
        </xdr:cNvPr>
        <xdr:cNvSpPr/>
      </xdr:nvSpPr>
      <xdr:spPr bwMode="auto">
        <a:xfrm>
          <a:off x="5105400" y="479107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6</a:t>
          </a:r>
        </a:p>
      </xdr:txBody>
    </xdr:sp>
    <xdr:clientData/>
  </xdr:twoCellAnchor>
  <xdr:twoCellAnchor>
    <xdr:from>
      <xdr:col>5</xdr:col>
      <xdr:colOff>1371600</xdr:colOff>
      <xdr:row>28</xdr:row>
      <xdr:rowOff>95250</xdr:rowOff>
    </xdr:from>
    <xdr:to>
      <xdr:col>5</xdr:col>
      <xdr:colOff>1647825</xdr:colOff>
      <xdr:row>30</xdr:row>
      <xdr:rowOff>9525</xdr:rowOff>
    </xdr:to>
    <xdr:sp macro="" textlink="">
      <xdr:nvSpPr>
        <xdr:cNvPr id="16" name="Oval 15">
          <a:extLst>
            <a:ext uri="{FF2B5EF4-FFF2-40B4-BE49-F238E27FC236}">
              <a16:creationId xmlns:a16="http://schemas.microsoft.com/office/drawing/2014/main" id="{C705A82B-2A51-416A-A91A-53CF05A5994C}"/>
            </a:ext>
          </a:extLst>
        </xdr:cNvPr>
        <xdr:cNvSpPr/>
      </xdr:nvSpPr>
      <xdr:spPr bwMode="auto">
        <a:xfrm>
          <a:off x="4819650" y="49530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7</a:t>
          </a:r>
        </a:p>
      </xdr:txBody>
    </xdr:sp>
    <xdr:clientData/>
  </xdr:twoCellAnchor>
  <xdr:twoCellAnchor>
    <xdr:from>
      <xdr:col>6</xdr:col>
      <xdr:colOff>676275</xdr:colOff>
      <xdr:row>29</xdr:row>
      <xdr:rowOff>142875</xdr:rowOff>
    </xdr:from>
    <xdr:to>
      <xdr:col>7</xdr:col>
      <xdr:colOff>66675</xdr:colOff>
      <xdr:row>31</xdr:row>
      <xdr:rowOff>47625</xdr:rowOff>
    </xdr:to>
    <xdr:sp macro="" textlink="">
      <xdr:nvSpPr>
        <xdr:cNvPr id="17" name="Oval 16">
          <a:extLst>
            <a:ext uri="{FF2B5EF4-FFF2-40B4-BE49-F238E27FC236}">
              <a16:creationId xmlns:a16="http://schemas.microsoft.com/office/drawing/2014/main" id="{01647003-4F5A-4DCF-9048-5FF9B3518A4C}"/>
            </a:ext>
          </a:extLst>
        </xdr:cNvPr>
        <xdr:cNvSpPr/>
      </xdr:nvSpPr>
      <xdr:spPr bwMode="auto">
        <a:xfrm>
          <a:off x="6096000" y="516255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8</a:t>
          </a:r>
        </a:p>
      </xdr:txBody>
    </xdr:sp>
    <xdr:clientData/>
  </xdr:twoCellAnchor>
  <xdr:twoCellAnchor>
    <xdr:from>
      <xdr:col>5</xdr:col>
      <xdr:colOff>1733550</xdr:colOff>
      <xdr:row>40</xdr:row>
      <xdr:rowOff>114300</xdr:rowOff>
    </xdr:from>
    <xdr:to>
      <xdr:col>6</xdr:col>
      <xdr:colOff>38100</xdr:colOff>
      <xdr:row>42</xdr:row>
      <xdr:rowOff>38100</xdr:rowOff>
    </xdr:to>
    <xdr:sp macro="" textlink="">
      <xdr:nvSpPr>
        <xdr:cNvPr id="18" name="Oval 17">
          <a:extLst>
            <a:ext uri="{FF2B5EF4-FFF2-40B4-BE49-F238E27FC236}">
              <a16:creationId xmlns:a16="http://schemas.microsoft.com/office/drawing/2014/main" id="{921EFB49-E87F-4929-B378-643A8E2B3A5D}"/>
            </a:ext>
          </a:extLst>
        </xdr:cNvPr>
        <xdr:cNvSpPr/>
      </xdr:nvSpPr>
      <xdr:spPr bwMode="auto">
        <a:xfrm>
          <a:off x="5181600" y="696277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1</a:t>
          </a:r>
        </a:p>
      </xdr:txBody>
    </xdr:sp>
    <xdr:clientData/>
  </xdr:twoCellAnchor>
  <xdr:twoCellAnchor>
    <xdr:from>
      <xdr:col>5</xdr:col>
      <xdr:colOff>1428750</xdr:colOff>
      <xdr:row>41</xdr:row>
      <xdr:rowOff>123825</xdr:rowOff>
    </xdr:from>
    <xdr:to>
      <xdr:col>5</xdr:col>
      <xdr:colOff>1704975</xdr:colOff>
      <xdr:row>43</xdr:row>
      <xdr:rowOff>47625</xdr:rowOff>
    </xdr:to>
    <xdr:sp macro="" textlink="">
      <xdr:nvSpPr>
        <xdr:cNvPr id="19" name="Oval 18">
          <a:extLst>
            <a:ext uri="{FF2B5EF4-FFF2-40B4-BE49-F238E27FC236}">
              <a16:creationId xmlns:a16="http://schemas.microsoft.com/office/drawing/2014/main" id="{33FAAFA0-52BD-4173-906E-966EBE486EC7}"/>
            </a:ext>
          </a:extLst>
        </xdr:cNvPr>
        <xdr:cNvSpPr/>
      </xdr:nvSpPr>
      <xdr:spPr bwMode="auto">
        <a:xfrm>
          <a:off x="4876800" y="713422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2</a:t>
          </a:r>
        </a:p>
      </xdr:txBody>
    </xdr:sp>
    <xdr:clientData/>
  </xdr:twoCellAnchor>
  <xdr:twoCellAnchor>
    <xdr:from>
      <xdr:col>6</xdr:col>
      <xdr:colOff>609600</xdr:colOff>
      <xdr:row>43</xdr:row>
      <xdr:rowOff>47625</xdr:rowOff>
    </xdr:from>
    <xdr:to>
      <xdr:col>7</xdr:col>
      <xdr:colOff>0</xdr:colOff>
      <xdr:row>44</xdr:row>
      <xdr:rowOff>123825</xdr:rowOff>
    </xdr:to>
    <xdr:sp macro="" textlink="">
      <xdr:nvSpPr>
        <xdr:cNvPr id="20" name="Oval 19">
          <a:extLst>
            <a:ext uri="{FF2B5EF4-FFF2-40B4-BE49-F238E27FC236}">
              <a16:creationId xmlns:a16="http://schemas.microsoft.com/office/drawing/2014/main" id="{3280BFED-576A-459F-B77B-DB8F9332DA60}"/>
            </a:ext>
          </a:extLst>
        </xdr:cNvPr>
        <xdr:cNvSpPr/>
      </xdr:nvSpPr>
      <xdr:spPr bwMode="auto">
        <a:xfrm>
          <a:off x="6029325" y="7381875"/>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3</a:t>
          </a:r>
        </a:p>
      </xdr:txBody>
    </xdr:sp>
    <xdr:clientData/>
  </xdr:twoCellAnchor>
  <xdr:twoCellAnchor>
    <xdr:from>
      <xdr:col>5</xdr:col>
      <xdr:colOff>1619250</xdr:colOff>
      <xdr:row>45</xdr:row>
      <xdr:rowOff>66675</xdr:rowOff>
    </xdr:from>
    <xdr:to>
      <xdr:col>5</xdr:col>
      <xdr:colOff>1895475</xdr:colOff>
      <xdr:row>46</xdr:row>
      <xdr:rowOff>152400</xdr:rowOff>
    </xdr:to>
    <xdr:sp macro="" textlink="">
      <xdr:nvSpPr>
        <xdr:cNvPr id="21" name="Oval 20">
          <a:extLst>
            <a:ext uri="{FF2B5EF4-FFF2-40B4-BE49-F238E27FC236}">
              <a16:creationId xmlns:a16="http://schemas.microsoft.com/office/drawing/2014/main" id="{C24A7E85-6CF4-4647-B28B-8E79EA79427D}"/>
            </a:ext>
          </a:extLst>
        </xdr:cNvPr>
        <xdr:cNvSpPr/>
      </xdr:nvSpPr>
      <xdr:spPr bwMode="auto">
        <a:xfrm>
          <a:off x="5067300" y="7734300"/>
          <a:ext cx="276225" cy="24765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0" tIns="0" rIns="0" bIns="0" rtlCol="0" anchor="ctr" upright="1"/>
        <a:lstStyle/>
        <a:p>
          <a:pPr algn="ctr"/>
          <a:r>
            <a:rPr lang="en-US" sz="1400" b="1">
              <a:solidFill>
                <a:srgbClr val="FF0000"/>
              </a:solidFill>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2</xdr:col>
      <xdr:colOff>447675</xdr:colOff>
      <xdr:row>5</xdr:row>
      <xdr:rowOff>180975</xdr:rowOff>
    </xdr:to>
    <xdr:pic>
      <xdr:nvPicPr>
        <xdr:cNvPr id="1028" name="Picture 1">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66700" y="285750"/>
          <a:ext cx="1704975" cy="1295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2</xdr:col>
      <xdr:colOff>2733675</xdr:colOff>
      <xdr:row>5</xdr:row>
      <xdr:rowOff>180975</xdr:rowOff>
    </xdr:to>
    <xdr:pic>
      <xdr:nvPicPr>
        <xdr:cNvPr id="3077" name="Picture 2">
          <a:extLst>
            <a:ext uri="{FF2B5EF4-FFF2-40B4-BE49-F238E27FC236}">
              <a16:creationId xmlns:a16="http://schemas.microsoft.com/office/drawing/2014/main" id="{00000000-0008-0000-0200-000005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50" y="285750"/>
          <a:ext cx="3133725" cy="1295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2</xdr:col>
      <xdr:colOff>447675</xdr:colOff>
      <xdr:row>1</xdr:row>
      <xdr:rowOff>0</xdr:rowOff>
    </xdr:to>
    <xdr:pic>
      <xdr:nvPicPr>
        <xdr:cNvPr id="4100" name="Picture 1">
          <a:extLst>
            <a:ext uri="{FF2B5EF4-FFF2-40B4-BE49-F238E27FC236}">
              <a16:creationId xmlns:a16="http://schemas.microsoft.com/office/drawing/2014/main" id="{00000000-0008-0000-0400-000004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19125" y="266700"/>
          <a:ext cx="742950"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O153"/>
  <sheetViews>
    <sheetView topLeftCell="A127" zoomScale="70" zoomScaleNormal="70" workbookViewId="0">
      <selection activeCell="H21" sqref="H21"/>
    </sheetView>
  </sheetViews>
  <sheetFormatPr defaultRowHeight="21"/>
  <cols>
    <col min="1" max="1" width="3.85546875" style="4" customWidth="1"/>
    <col min="2" max="2" width="30" style="3" customWidth="1"/>
    <col min="3" max="3" width="19.28515625" style="2" customWidth="1"/>
    <col min="4" max="4" width="21.85546875" style="3" customWidth="1"/>
    <col min="5" max="5" width="7.85546875" style="2" customWidth="1"/>
    <col min="6" max="6" width="37.28515625" style="3" customWidth="1"/>
    <col min="7" max="7" width="8" style="3" customWidth="1"/>
    <col min="8" max="8" width="25.7109375" style="4" customWidth="1"/>
    <col min="9" max="9" width="7.5703125" style="5" customWidth="1"/>
    <col min="10" max="16384" width="9.140625" style="4"/>
  </cols>
  <sheetData>
    <row r="1" spans="2:11" ht="21.75" thickBot="1"/>
    <row r="2" spans="2:11" s="130" customFormat="1" ht="24">
      <c r="B2" s="131"/>
      <c r="C2" s="155" t="s">
        <v>428</v>
      </c>
      <c r="D2" s="133" t="s">
        <v>441</v>
      </c>
      <c r="E2" s="176"/>
      <c r="F2" s="172"/>
      <c r="G2" s="135" t="s">
        <v>429</v>
      </c>
      <c r="H2" s="161"/>
      <c r="I2" s="165" t="s">
        <v>553</v>
      </c>
      <c r="J2" s="134"/>
      <c r="K2" s="169"/>
    </row>
    <row r="3" spans="2:11" s="130" customFormat="1">
      <c r="B3" s="137"/>
      <c r="C3" s="157" t="s">
        <v>430</v>
      </c>
      <c r="D3" s="139" t="s">
        <v>440</v>
      </c>
      <c r="E3" s="140"/>
      <c r="F3" s="173"/>
      <c r="G3" s="143" t="s">
        <v>431</v>
      </c>
      <c r="H3" s="162"/>
      <c r="I3" s="166" t="s">
        <v>443</v>
      </c>
      <c r="J3" s="142"/>
      <c r="K3" s="170"/>
    </row>
    <row r="4" spans="2:11" s="130" customFormat="1">
      <c r="B4" s="137"/>
      <c r="C4" s="157" t="s">
        <v>432</v>
      </c>
      <c r="D4" s="145">
        <v>1</v>
      </c>
      <c r="E4" s="141"/>
      <c r="F4" s="174"/>
      <c r="G4" s="143" t="s">
        <v>433</v>
      </c>
      <c r="H4" s="162"/>
      <c r="I4" s="166">
        <v>1</v>
      </c>
      <c r="J4" s="142"/>
      <c r="K4" s="170"/>
    </row>
    <row r="5" spans="2:11" s="130" customFormat="1">
      <c r="B5" s="137"/>
      <c r="C5" s="157" t="s">
        <v>434</v>
      </c>
      <c r="D5" s="145" t="s">
        <v>440</v>
      </c>
      <c r="E5" s="141"/>
      <c r="F5" s="174"/>
      <c r="G5" s="143" t="s">
        <v>435</v>
      </c>
      <c r="H5" s="163"/>
      <c r="I5" s="286">
        <v>42963</v>
      </c>
      <c r="J5" s="287"/>
      <c r="K5" s="288"/>
    </row>
    <row r="6" spans="2:11" s="130" customFormat="1" ht="21.75" thickBot="1">
      <c r="B6" s="148"/>
      <c r="C6" s="159" t="s">
        <v>436</v>
      </c>
      <c r="D6" s="150" t="s">
        <v>440</v>
      </c>
      <c r="E6" s="151"/>
      <c r="F6" s="175"/>
      <c r="G6" s="153" t="s">
        <v>437</v>
      </c>
      <c r="H6" s="164"/>
      <c r="I6" s="168" t="s">
        <v>438</v>
      </c>
      <c r="J6" s="152"/>
      <c r="K6" s="171"/>
    </row>
    <row r="8" spans="2:11" ht="22.5">
      <c r="B8" s="1" t="s">
        <v>2</v>
      </c>
    </row>
    <row r="9" spans="2:11">
      <c r="B9" s="3" t="s">
        <v>158</v>
      </c>
    </row>
    <row r="10" spans="2:11">
      <c r="B10" s="3" t="s">
        <v>210</v>
      </c>
    </row>
    <row r="12" spans="2:11">
      <c r="B12" s="3" t="s">
        <v>159</v>
      </c>
    </row>
    <row r="13" spans="2:11">
      <c r="B13" s="6" t="s">
        <v>369</v>
      </c>
      <c r="C13" s="6" t="s">
        <v>370</v>
      </c>
      <c r="D13" s="7"/>
    </row>
    <row r="14" spans="2:11">
      <c r="B14" s="6" t="s">
        <v>406</v>
      </c>
      <c r="C14" s="6" t="s">
        <v>371</v>
      </c>
      <c r="D14" s="7"/>
    </row>
    <row r="15" spans="2:11">
      <c r="B15" s="6" t="s">
        <v>407</v>
      </c>
      <c r="C15" s="6" t="s">
        <v>372</v>
      </c>
      <c r="D15" s="6"/>
      <c r="E15" s="4"/>
    </row>
    <row r="16" spans="2:11">
      <c r="B16" s="6" t="s">
        <v>408</v>
      </c>
      <c r="C16" s="6" t="s">
        <v>373</v>
      </c>
      <c r="D16" s="6"/>
      <c r="E16" s="4"/>
    </row>
    <row r="18" spans="2:7" ht="22.5">
      <c r="B18" s="8" t="s">
        <v>399</v>
      </c>
    </row>
    <row r="19" spans="2:7">
      <c r="B19" s="3" t="s">
        <v>160</v>
      </c>
    </row>
    <row r="20" spans="2:7">
      <c r="B20" s="3" t="s">
        <v>211</v>
      </c>
    </row>
    <row r="22" spans="2:7">
      <c r="B22" s="3" t="s">
        <v>159</v>
      </c>
    </row>
    <row r="23" spans="2:7">
      <c r="B23" s="6" t="s">
        <v>378</v>
      </c>
      <c r="C23" s="6" t="s">
        <v>374</v>
      </c>
      <c r="D23" s="7"/>
    </row>
    <row r="24" spans="2:7">
      <c r="B24" s="6" t="s">
        <v>409</v>
      </c>
      <c r="C24" s="6" t="s">
        <v>375</v>
      </c>
      <c r="D24" s="7"/>
    </row>
    <row r="25" spans="2:7">
      <c r="B25" s="6" t="s">
        <v>410</v>
      </c>
      <c r="C25" s="6" t="s">
        <v>376</v>
      </c>
      <c r="D25" s="7"/>
    </row>
    <row r="26" spans="2:7">
      <c r="B26" s="6" t="s">
        <v>411</v>
      </c>
      <c r="C26" s="6" t="s">
        <v>377</v>
      </c>
      <c r="D26" s="7"/>
    </row>
    <row r="28" spans="2:7" ht="23.25" thickBot="1">
      <c r="B28" s="8" t="s">
        <v>3</v>
      </c>
      <c r="C28" s="3"/>
      <c r="F28" s="1" t="s">
        <v>0</v>
      </c>
      <c r="G28" s="4"/>
    </row>
    <row r="29" spans="2:7">
      <c r="B29" s="27" t="s">
        <v>4</v>
      </c>
      <c r="C29" s="28" t="s">
        <v>7</v>
      </c>
      <c r="F29" s="33" t="s">
        <v>34</v>
      </c>
      <c r="G29" s="34" t="s">
        <v>21</v>
      </c>
    </row>
    <row r="30" spans="2:7">
      <c r="B30" s="29" t="s">
        <v>550</v>
      </c>
      <c r="C30" s="30" t="s">
        <v>8</v>
      </c>
      <c r="F30" s="35" t="s">
        <v>35</v>
      </c>
      <c r="G30" s="36" t="s">
        <v>22</v>
      </c>
    </row>
    <row r="31" spans="2:7">
      <c r="B31" s="29" t="s">
        <v>5</v>
      </c>
      <c r="C31" s="30" t="s">
        <v>9</v>
      </c>
      <c r="F31" s="35" t="s">
        <v>36</v>
      </c>
      <c r="G31" s="36" t="s">
        <v>23</v>
      </c>
    </row>
    <row r="32" spans="2:7" ht="21.75" thickBot="1">
      <c r="B32" s="31" t="s">
        <v>6</v>
      </c>
      <c r="C32" s="32" t="s">
        <v>10</v>
      </c>
      <c r="F32" s="35" t="s">
        <v>37</v>
      </c>
      <c r="G32" s="36" t="s">
        <v>24</v>
      </c>
    </row>
    <row r="33" spans="2:9">
      <c r="B33" s="4"/>
      <c r="C33" s="4"/>
      <c r="F33" s="35" t="s">
        <v>38</v>
      </c>
      <c r="G33" s="36" t="s">
        <v>25</v>
      </c>
    </row>
    <row r="34" spans="2:9">
      <c r="B34" s="4"/>
      <c r="C34" s="4"/>
      <c r="F34" s="37" t="s">
        <v>381</v>
      </c>
      <c r="G34" s="36" t="s">
        <v>389</v>
      </c>
    </row>
    <row r="35" spans="2:9">
      <c r="B35" s="4"/>
      <c r="C35" s="4"/>
      <c r="F35" s="35" t="s">
        <v>39</v>
      </c>
      <c r="G35" s="36" t="s">
        <v>27</v>
      </c>
    </row>
    <row r="36" spans="2:9" ht="23.25" thickBot="1">
      <c r="B36" s="1" t="s">
        <v>11</v>
      </c>
      <c r="C36" s="4"/>
      <c r="F36" s="35" t="s">
        <v>40</v>
      </c>
      <c r="G36" s="36" t="s">
        <v>28</v>
      </c>
    </row>
    <row r="37" spans="2:9">
      <c r="B37" s="33" t="s">
        <v>12</v>
      </c>
      <c r="C37" s="40" t="s">
        <v>17</v>
      </c>
      <c r="F37" s="35" t="s">
        <v>41</v>
      </c>
      <c r="G37" s="36" t="s">
        <v>29</v>
      </c>
    </row>
    <row r="38" spans="2:9">
      <c r="B38" s="35" t="s">
        <v>13</v>
      </c>
      <c r="C38" s="41" t="s">
        <v>18</v>
      </c>
      <c r="F38" s="35" t="s">
        <v>42</v>
      </c>
      <c r="G38" s="36" t="s">
        <v>30</v>
      </c>
    </row>
    <row r="39" spans="2:9">
      <c r="B39" s="35" t="s">
        <v>14</v>
      </c>
      <c r="C39" s="41" t="s">
        <v>19</v>
      </c>
      <c r="F39" s="35" t="s">
        <v>43</v>
      </c>
      <c r="G39" s="36" t="s">
        <v>31</v>
      </c>
    </row>
    <row r="40" spans="2:9">
      <c r="B40" s="35" t="s">
        <v>15</v>
      </c>
      <c r="C40" s="41" t="s">
        <v>20</v>
      </c>
      <c r="F40" s="35" t="s">
        <v>44</v>
      </c>
      <c r="G40" s="36" t="s">
        <v>32</v>
      </c>
    </row>
    <row r="41" spans="2:9" ht="21.75" thickBot="1">
      <c r="B41" s="38" t="s">
        <v>16</v>
      </c>
      <c r="C41" s="42">
        <v>999</v>
      </c>
      <c r="F41" s="38" t="s">
        <v>45</v>
      </c>
      <c r="G41" s="39" t="s">
        <v>33</v>
      </c>
    </row>
    <row r="43" spans="2:9" ht="22.5">
      <c r="B43" s="8" t="s">
        <v>1</v>
      </c>
    </row>
    <row r="44" spans="2:9" ht="23.25" thickBot="1">
      <c r="B44" s="8" t="s">
        <v>46</v>
      </c>
      <c r="D44" s="8" t="s">
        <v>47</v>
      </c>
      <c r="F44" s="8" t="s">
        <v>48</v>
      </c>
      <c r="H44" s="8" t="s">
        <v>49</v>
      </c>
    </row>
    <row r="45" spans="2:9">
      <c r="B45" s="27" t="s">
        <v>70</v>
      </c>
      <c r="C45" s="43" t="s">
        <v>50</v>
      </c>
      <c r="D45" s="44" t="s">
        <v>109</v>
      </c>
      <c r="E45" s="43" t="s">
        <v>89</v>
      </c>
      <c r="F45" s="44" t="s">
        <v>518</v>
      </c>
      <c r="G45" s="44" t="s">
        <v>129</v>
      </c>
      <c r="H45" s="44" t="s">
        <v>146</v>
      </c>
      <c r="I45" s="45">
        <v>150</v>
      </c>
    </row>
    <row r="46" spans="2:9">
      <c r="B46" s="29" t="s">
        <v>71</v>
      </c>
      <c r="C46" s="11" t="s">
        <v>51</v>
      </c>
      <c r="D46" s="9" t="s">
        <v>110</v>
      </c>
      <c r="E46" s="11" t="s">
        <v>90</v>
      </c>
      <c r="F46" s="9" t="s">
        <v>138</v>
      </c>
      <c r="G46" s="9" t="s">
        <v>130</v>
      </c>
      <c r="H46" s="196" t="s">
        <v>147</v>
      </c>
      <c r="I46" s="197">
        <v>151</v>
      </c>
    </row>
    <row r="47" spans="2:9">
      <c r="B47" s="29" t="s">
        <v>72</v>
      </c>
      <c r="C47" s="11" t="s">
        <v>52</v>
      </c>
      <c r="D47" s="9" t="s">
        <v>111</v>
      </c>
      <c r="E47" s="11" t="s">
        <v>91</v>
      </c>
      <c r="F47" s="9" t="s">
        <v>139</v>
      </c>
      <c r="G47" s="9" t="s">
        <v>131</v>
      </c>
      <c r="H47" s="196" t="s">
        <v>148</v>
      </c>
      <c r="I47" s="197">
        <v>152</v>
      </c>
    </row>
    <row r="48" spans="2:9">
      <c r="B48" s="29" t="s">
        <v>73</v>
      </c>
      <c r="C48" s="11" t="s">
        <v>53</v>
      </c>
      <c r="D48" s="9" t="s">
        <v>112</v>
      </c>
      <c r="E48" s="11" t="s">
        <v>92</v>
      </c>
      <c r="F48" s="9" t="s">
        <v>140</v>
      </c>
      <c r="G48" s="9" t="s">
        <v>132</v>
      </c>
      <c r="H48" s="9" t="s">
        <v>149</v>
      </c>
      <c r="I48" s="46">
        <v>153</v>
      </c>
    </row>
    <row r="49" spans="2:9">
      <c r="B49" s="29" t="s">
        <v>74</v>
      </c>
      <c r="C49" s="11" t="s">
        <v>54</v>
      </c>
      <c r="D49" s="9" t="s">
        <v>113</v>
      </c>
      <c r="E49" s="11" t="s">
        <v>93</v>
      </c>
      <c r="F49" s="9" t="s">
        <v>141</v>
      </c>
      <c r="G49" s="9" t="s">
        <v>133</v>
      </c>
      <c r="H49" s="9" t="s">
        <v>150</v>
      </c>
      <c r="I49" s="46">
        <v>154</v>
      </c>
    </row>
    <row r="50" spans="2:9">
      <c r="B50" s="29" t="s">
        <v>75</v>
      </c>
      <c r="C50" s="11" t="s">
        <v>55</v>
      </c>
      <c r="D50" s="9" t="s">
        <v>114</v>
      </c>
      <c r="E50" s="11" t="s">
        <v>94</v>
      </c>
      <c r="F50" s="9" t="s">
        <v>142</v>
      </c>
      <c r="G50" s="9" t="s">
        <v>134</v>
      </c>
      <c r="H50" s="196" t="s">
        <v>151</v>
      </c>
      <c r="I50" s="197">
        <v>155</v>
      </c>
    </row>
    <row r="51" spans="2:9">
      <c r="B51" s="29" t="s">
        <v>76</v>
      </c>
      <c r="C51" s="11" t="s">
        <v>56</v>
      </c>
      <c r="D51" s="9" t="s">
        <v>115</v>
      </c>
      <c r="E51" s="11" t="s">
        <v>95</v>
      </c>
      <c r="F51" s="9" t="s">
        <v>143</v>
      </c>
      <c r="G51" s="9" t="s">
        <v>135</v>
      </c>
      <c r="H51" s="9" t="s">
        <v>152</v>
      </c>
      <c r="I51" s="46">
        <v>156</v>
      </c>
    </row>
    <row r="52" spans="2:9">
      <c r="B52" s="29" t="s">
        <v>77</v>
      </c>
      <c r="C52" s="11" t="s">
        <v>57</v>
      </c>
      <c r="D52" s="9" t="s">
        <v>116</v>
      </c>
      <c r="E52" s="11" t="s">
        <v>96</v>
      </c>
      <c r="F52" s="9" t="s">
        <v>144</v>
      </c>
      <c r="G52" s="9" t="s">
        <v>136</v>
      </c>
      <c r="H52" s="196" t="s">
        <v>153</v>
      </c>
      <c r="I52" s="197">
        <v>157</v>
      </c>
    </row>
    <row r="53" spans="2:9">
      <c r="B53" s="29" t="s">
        <v>78</v>
      </c>
      <c r="C53" s="11" t="s">
        <v>58</v>
      </c>
      <c r="D53" s="9" t="s">
        <v>117</v>
      </c>
      <c r="E53" s="11" t="s">
        <v>97</v>
      </c>
      <c r="F53" s="9" t="s">
        <v>145</v>
      </c>
      <c r="G53" s="9" t="s">
        <v>137</v>
      </c>
      <c r="H53" s="196" t="s">
        <v>154</v>
      </c>
      <c r="I53" s="197">
        <v>158</v>
      </c>
    </row>
    <row r="54" spans="2:9">
      <c r="B54" s="29" t="s">
        <v>79</v>
      </c>
      <c r="C54" s="11" t="s">
        <v>59</v>
      </c>
      <c r="D54" s="9" t="s">
        <v>118</v>
      </c>
      <c r="E54" s="11" t="s">
        <v>98</v>
      </c>
      <c r="F54" s="189" t="s">
        <v>514</v>
      </c>
      <c r="G54" s="189" t="s">
        <v>516</v>
      </c>
      <c r="H54" s="9" t="s">
        <v>155</v>
      </c>
      <c r="I54" s="46">
        <v>159</v>
      </c>
    </row>
    <row r="55" spans="2:9">
      <c r="B55" s="29" t="s">
        <v>80</v>
      </c>
      <c r="C55" s="11" t="s">
        <v>60</v>
      </c>
      <c r="D55" s="9" t="s">
        <v>119</v>
      </c>
      <c r="E55" s="11" t="s">
        <v>99</v>
      </c>
      <c r="F55" s="189" t="s">
        <v>515</v>
      </c>
      <c r="G55" s="189" t="s">
        <v>517</v>
      </c>
      <c r="H55" s="9" t="s">
        <v>156</v>
      </c>
      <c r="I55" s="46">
        <v>160</v>
      </c>
    </row>
    <row r="56" spans="2:9">
      <c r="B56" s="29" t="s">
        <v>81</v>
      </c>
      <c r="C56" s="11" t="s">
        <v>61</v>
      </c>
      <c r="D56" s="9" t="s">
        <v>120</v>
      </c>
      <c r="E56" s="11" t="s">
        <v>100</v>
      </c>
      <c r="F56" s="9" t="s">
        <v>538</v>
      </c>
      <c r="G56" s="9" t="s">
        <v>540</v>
      </c>
      <c r="H56" s="196" t="s">
        <v>157</v>
      </c>
      <c r="I56" s="197">
        <v>161</v>
      </c>
    </row>
    <row r="57" spans="2:9">
      <c r="B57" s="29" t="s">
        <v>82</v>
      </c>
      <c r="C57" s="11" t="s">
        <v>62</v>
      </c>
      <c r="D57" s="9" t="s">
        <v>121</v>
      </c>
      <c r="E57" s="11" t="s">
        <v>101</v>
      </c>
      <c r="F57" s="9" t="s">
        <v>539</v>
      </c>
      <c r="G57" s="9" t="s">
        <v>541</v>
      </c>
      <c r="H57" s="10"/>
      <c r="I57" s="46"/>
    </row>
    <row r="58" spans="2:9">
      <c r="B58" s="29" t="s">
        <v>83</v>
      </c>
      <c r="C58" s="11" t="s">
        <v>63</v>
      </c>
      <c r="D58" s="9" t="s">
        <v>122</v>
      </c>
      <c r="E58" s="11" t="s">
        <v>102</v>
      </c>
      <c r="F58" s="9" t="s">
        <v>545</v>
      </c>
      <c r="G58" s="9" t="s">
        <v>546</v>
      </c>
      <c r="H58" s="10"/>
      <c r="I58" s="46"/>
    </row>
    <row r="59" spans="2:9">
      <c r="B59" s="29" t="s">
        <v>84</v>
      </c>
      <c r="C59" s="11" t="s">
        <v>64</v>
      </c>
      <c r="D59" s="9" t="s">
        <v>123</v>
      </c>
      <c r="E59" s="11" t="s">
        <v>103</v>
      </c>
      <c r="F59" s="9" t="s">
        <v>552</v>
      </c>
      <c r="G59" s="9" t="s">
        <v>551</v>
      </c>
      <c r="H59" s="10"/>
      <c r="I59" s="46"/>
    </row>
    <row r="60" spans="2:9">
      <c r="B60" s="29" t="s">
        <v>85</v>
      </c>
      <c r="C60" s="11" t="s">
        <v>65</v>
      </c>
      <c r="D60" s="9" t="s">
        <v>124</v>
      </c>
      <c r="E60" s="11" t="s">
        <v>104</v>
      </c>
      <c r="F60" s="9" t="s">
        <v>554</v>
      </c>
      <c r="G60" s="9" t="s">
        <v>555</v>
      </c>
      <c r="H60" s="10"/>
      <c r="I60" s="46"/>
    </row>
    <row r="61" spans="2:9">
      <c r="B61" s="29" t="s">
        <v>86</v>
      </c>
      <c r="C61" s="11" t="s">
        <v>66</v>
      </c>
      <c r="D61" s="9" t="s">
        <v>125</v>
      </c>
      <c r="E61" s="11" t="s">
        <v>105</v>
      </c>
      <c r="F61" s="9" t="s">
        <v>556</v>
      </c>
      <c r="G61" s="9" t="s">
        <v>557</v>
      </c>
      <c r="H61" s="10"/>
      <c r="I61" s="46"/>
    </row>
    <row r="62" spans="2:9">
      <c r="B62" s="29" t="s">
        <v>87</v>
      </c>
      <c r="C62" s="11" t="s">
        <v>67</v>
      </c>
      <c r="D62" s="9" t="s">
        <v>126</v>
      </c>
      <c r="E62" s="11" t="s">
        <v>106</v>
      </c>
      <c r="F62" s="202" t="s">
        <v>634</v>
      </c>
      <c r="G62" s="202" t="s">
        <v>635</v>
      </c>
      <c r="H62" s="10"/>
      <c r="I62" s="46"/>
    </row>
    <row r="63" spans="2:9">
      <c r="B63" s="29" t="s">
        <v>88</v>
      </c>
      <c r="C63" s="11" t="s">
        <v>68</v>
      </c>
      <c r="D63" s="9" t="s">
        <v>127</v>
      </c>
      <c r="E63" s="11" t="s">
        <v>107</v>
      </c>
      <c r="F63" s="202" t="s">
        <v>636</v>
      </c>
      <c r="G63" s="202" t="s">
        <v>640</v>
      </c>
      <c r="H63" s="10"/>
      <c r="I63" s="46"/>
    </row>
    <row r="64" spans="2:9">
      <c r="B64" s="190" t="s">
        <v>505</v>
      </c>
      <c r="C64" s="191" t="s">
        <v>69</v>
      </c>
      <c r="D64" s="9" t="s">
        <v>128</v>
      </c>
      <c r="E64" s="11" t="s">
        <v>108</v>
      </c>
      <c r="F64" s="202" t="s">
        <v>637</v>
      </c>
      <c r="G64" s="202" t="s">
        <v>641</v>
      </c>
      <c r="H64" s="10"/>
      <c r="I64" s="46"/>
    </row>
    <row r="65" spans="2:9">
      <c r="B65" s="192" t="s">
        <v>504</v>
      </c>
      <c r="C65" s="191" t="s">
        <v>445</v>
      </c>
      <c r="D65" s="182" t="s">
        <v>536</v>
      </c>
      <c r="E65" s="181" t="s">
        <v>537</v>
      </c>
      <c r="F65" s="203" t="s">
        <v>639</v>
      </c>
      <c r="G65" s="202" t="s">
        <v>642</v>
      </c>
      <c r="H65" s="183"/>
      <c r="I65" s="184"/>
    </row>
    <row r="66" spans="2:9">
      <c r="B66" s="186" t="s">
        <v>513</v>
      </c>
      <c r="C66" s="185" t="s">
        <v>446</v>
      </c>
      <c r="D66" s="182" t="s">
        <v>547</v>
      </c>
      <c r="E66" s="181" t="s">
        <v>548</v>
      </c>
      <c r="F66" s="203" t="s">
        <v>638</v>
      </c>
      <c r="G66" s="202" t="s">
        <v>643</v>
      </c>
      <c r="H66" s="183"/>
      <c r="I66" s="184"/>
    </row>
    <row r="67" spans="2:9">
      <c r="B67" s="192" t="s">
        <v>444</v>
      </c>
      <c r="C67" s="191" t="s">
        <v>447</v>
      </c>
      <c r="D67" s="182"/>
      <c r="E67" s="181"/>
      <c r="F67" s="203" t="s">
        <v>644</v>
      </c>
      <c r="G67" s="202" t="s">
        <v>647</v>
      </c>
      <c r="H67" s="183"/>
      <c r="I67" s="184"/>
    </row>
    <row r="68" spans="2:9">
      <c r="B68" s="192" t="s">
        <v>503</v>
      </c>
      <c r="C68" s="193" t="s">
        <v>502</v>
      </c>
      <c r="D68" s="182"/>
      <c r="E68" s="181"/>
      <c r="F68" s="203" t="s">
        <v>645</v>
      </c>
      <c r="G68" s="202" t="s">
        <v>648</v>
      </c>
      <c r="H68" s="183"/>
      <c r="I68" s="184"/>
    </row>
    <row r="69" spans="2:9">
      <c r="B69" s="192" t="s">
        <v>509</v>
      </c>
      <c r="C69" s="193" t="s">
        <v>510</v>
      </c>
      <c r="D69" s="182"/>
      <c r="E69" s="181"/>
      <c r="F69" s="203" t="s">
        <v>646</v>
      </c>
      <c r="G69" s="202" t="s">
        <v>649</v>
      </c>
      <c r="H69" s="183"/>
      <c r="I69" s="184"/>
    </row>
    <row r="70" spans="2:9">
      <c r="B70" s="192" t="s">
        <v>544</v>
      </c>
      <c r="C70" s="193" t="s">
        <v>519</v>
      </c>
      <c r="D70" s="182"/>
      <c r="E70" s="181"/>
      <c r="F70" s="203" t="s">
        <v>691</v>
      </c>
      <c r="G70" s="203" t="s">
        <v>692</v>
      </c>
      <c r="H70" s="183"/>
      <c r="I70" s="184"/>
    </row>
    <row r="71" spans="2:9">
      <c r="B71" s="192" t="s">
        <v>529</v>
      </c>
      <c r="C71" s="193" t="s">
        <v>520</v>
      </c>
      <c r="D71" s="182"/>
      <c r="E71" s="181"/>
      <c r="F71" s="182"/>
      <c r="G71" s="182"/>
      <c r="H71" s="183"/>
      <c r="I71" s="184"/>
    </row>
    <row r="72" spans="2:9">
      <c r="B72" s="192" t="s">
        <v>549</v>
      </c>
      <c r="C72" s="193" t="s">
        <v>521</v>
      </c>
      <c r="D72" s="182"/>
      <c r="E72" s="181"/>
      <c r="F72" s="182"/>
      <c r="G72" s="182"/>
      <c r="H72" s="183"/>
      <c r="I72" s="184"/>
    </row>
    <row r="73" spans="2:9">
      <c r="B73" s="192"/>
      <c r="C73" s="193" t="s">
        <v>522</v>
      </c>
      <c r="D73" s="182"/>
      <c r="E73" s="181"/>
      <c r="F73" s="195" t="s">
        <v>531</v>
      </c>
      <c r="G73" s="195" t="s">
        <v>129</v>
      </c>
      <c r="H73" s="183"/>
      <c r="I73" s="184"/>
    </row>
    <row r="74" spans="2:9">
      <c r="B74" s="194" t="s">
        <v>530</v>
      </c>
      <c r="C74" s="193" t="s">
        <v>523</v>
      </c>
      <c r="D74" s="182"/>
      <c r="E74" s="181"/>
      <c r="F74" s="182" t="s">
        <v>532</v>
      </c>
      <c r="G74" s="182" t="s">
        <v>525</v>
      </c>
      <c r="H74" s="183" t="s">
        <v>534</v>
      </c>
      <c r="I74" s="184">
        <v>201</v>
      </c>
    </row>
    <row r="75" spans="2:9">
      <c r="B75" s="180"/>
      <c r="C75" s="193" t="s">
        <v>526</v>
      </c>
      <c r="D75" s="182"/>
      <c r="E75" s="181"/>
      <c r="F75" s="182" t="s">
        <v>533</v>
      </c>
      <c r="G75" s="182" t="s">
        <v>524</v>
      </c>
      <c r="H75" s="183" t="s">
        <v>535</v>
      </c>
      <c r="I75" s="184">
        <v>331</v>
      </c>
    </row>
    <row r="76" spans="2:9" ht="21.75" thickBot="1">
      <c r="B76" s="31" t="s">
        <v>528</v>
      </c>
      <c r="C76" s="48" t="s">
        <v>527</v>
      </c>
      <c r="D76" s="48"/>
      <c r="E76" s="47"/>
      <c r="F76" s="48"/>
      <c r="G76" s="48"/>
      <c r="H76" s="49"/>
      <c r="I76" s="50"/>
    </row>
    <row r="78" spans="2:9" ht="22.5">
      <c r="B78" s="8" t="s">
        <v>161</v>
      </c>
    </row>
    <row r="79" spans="2:9" ht="22.5">
      <c r="B79" s="8" t="s">
        <v>176</v>
      </c>
      <c r="C79" s="2" t="s">
        <v>356</v>
      </c>
    </row>
    <row r="80" spans="2:9" ht="23.25" thickBot="1">
      <c r="B80" s="8"/>
    </row>
    <row r="81" spans="2:7">
      <c r="B81" s="51" t="s">
        <v>391</v>
      </c>
      <c r="C81" s="52"/>
      <c r="D81" s="53"/>
      <c r="E81" s="52"/>
      <c r="F81" s="54"/>
      <c r="G81" s="55" t="s">
        <v>7</v>
      </c>
    </row>
    <row r="82" spans="2:7">
      <c r="B82" s="56" t="s">
        <v>358</v>
      </c>
      <c r="C82" s="12"/>
      <c r="D82" s="13"/>
      <c r="E82" s="12"/>
      <c r="F82" s="14"/>
      <c r="G82" s="57" t="s">
        <v>8</v>
      </c>
    </row>
    <row r="83" spans="2:7">
      <c r="B83" s="56" t="s">
        <v>170</v>
      </c>
      <c r="C83" s="12"/>
      <c r="D83" s="13"/>
      <c r="E83" s="12"/>
      <c r="F83" s="14"/>
      <c r="G83" s="57" t="s">
        <v>9</v>
      </c>
    </row>
    <row r="84" spans="2:7">
      <c r="B84" s="56" t="s">
        <v>171</v>
      </c>
      <c r="C84" s="12"/>
      <c r="D84" s="13"/>
      <c r="E84" s="12"/>
      <c r="F84" s="14"/>
      <c r="G84" s="57" t="s">
        <v>10</v>
      </c>
    </row>
    <row r="85" spans="2:7">
      <c r="B85" s="58" t="s">
        <v>359</v>
      </c>
      <c r="C85" s="12"/>
      <c r="D85" s="13"/>
      <c r="E85" s="12"/>
      <c r="F85" s="14"/>
      <c r="G85" s="57" t="s">
        <v>323</v>
      </c>
    </row>
    <row r="86" spans="2:7">
      <c r="B86" s="59" t="s">
        <v>386</v>
      </c>
      <c r="C86" s="12"/>
      <c r="D86" s="13"/>
      <c r="E86" s="12"/>
      <c r="F86" s="14"/>
      <c r="G86" s="57" t="s">
        <v>324</v>
      </c>
    </row>
    <row r="87" spans="2:7">
      <c r="B87" s="56" t="s">
        <v>360</v>
      </c>
      <c r="C87" s="12"/>
      <c r="D87" s="13"/>
      <c r="E87" s="12"/>
      <c r="F87" s="14"/>
      <c r="G87" s="57" t="s">
        <v>325</v>
      </c>
    </row>
    <row r="88" spans="2:7">
      <c r="B88" s="56" t="s">
        <v>387</v>
      </c>
      <c r="C88" s="12"/>
      <c r="D88" s="13"/>
      <c r="E88" s="12"/>
      <c r="F88" s="14"/>
      <c r="G88" s="57" t="s">
        <v>326</v>
      </c>
    </row>
    <row r="89" spans="2:7">
      <c r="B89" s="56" t="s">
        <v>174</v>
      </c>
      <c r="C89" s="12"/>
      <c r="D89" s="13"/>
      <c r="E89" s="12"/>
      <c r="F89" s="14"/>
      <c r="G89" s="57" t="s">
        <v>327</v>
      </c>
    </row>
    <row r="90" spans="2:7">
      <c r="B90" s="60" t="s">
        <v>175</v>
      </c>
      <c r="C90" s="15"/>
      <c r="D90" s="16"/>
      <c r="E90" s="15"/>
      <c r="F90" s="17"/>
      <c r="G90" s="57" t="s">
        <v>392</v>
      </c>
    </row>
    <row r="91" spans="2:7" ht="21.75" thickBot="1">
      <c r="B91" s="61"/>
      <c r="C91" s="62"/>
      <c r="D91" s="63"/>
      <c r="E91" s="62"/>
      <c r="F91" s="64"/>
      <c r="G91" s="65"/>
    </row>
    <row r="92" spans="2:7">
      <c r="B92" s="18"/>
      <c r="C92" s="15"/>
      <c r="D92" s="16"/>
      <c r="E92" s="15"/>
      <c r="F92" s="16"/>
      <c r="G92" s="18"/>
    </row>
    <row r="93" spans="2:7" ht="22.5">
      <c r="B93" s="8" t="s">
        <v>177</v>
      </c>
      <c r="C93" s="2" t="s">
        <v>355</v>
      </c>
    </row>
    <row r="94" spans="2:7" ht="23.25" thickBot="1">
      <c r="B94" s="8"/>
    </row>
    <row r="95" spans="2:7">
      <c r="B95" s="66" t="s">
        <v>393</v>
      </c>
      <c r="C95" s="67"/>
      <c r="D95" s="68"/>
      <c r="E95" s="67"/>
      <c r="F95" s="69"/>
      <c r="G95" s="55" t="s">
        <v>335</v>
      </c>
    </row>
    <row r="96" spans="2:7">
      <c r="B96" s="58" t="s">
        <v>169</v>
      </c>
      <c r="C96" s="19"/>
      <c r="D96" s="20"/>
      <c r="E96" s="19"/>
      <c r="F96" s="21"/>
      <c r="G96" s="57" t="s">
        <v>336</v>
      </c>
    </row>
    <row r="97" spans="2:15">
      <c r="B97" s="58" t="s">
        <v>162</v>
      </c>
      <c r="C97" s="19"/>
      <c r="D97" s="20"/>
      <c r="E97" s="19"/>
      <c r="F97" s="21"/>
      <c r="G97" s="57" t="s">
        <v>337</v>
      </c>
    </row>
    <row r="98" spans="2:15">
      <c r="B98" s="58" t="s">
        <v>163</v>
      </c>
      <c r="C98" s="19"/>
      <c r="D98" s="20"/>
      <c r="E98" s="19"/>
      <c r="F98" s="21"/>
      <c r="G98" s="57" t="s">
        <v>338</v>
      </c>
    </row>
    <row r="99" spans="2:15">
      <c r="B99" s="58" t="s">
        <v>164</v>
      </c>
      <c r="C99" s="19"/>
      <c r="D99" s="20"/>
      <c r="E99" s="19"/>
      <c r="F99" s="21"/>
      <c r="G99" s="57" t="s">
        <v>339</v>
      </c>
    </row>
    <row r="100" spans="2:15">
      <c r="B100" s="58" t="s">
        <v>168</v>
      </c>
      <c r="C100" s="19"/>
      <c r="D100" s="20"/>
      <c r="E100" s="19"/>
      <c r="F100" s="21"/>
      <c r="G100" s="57" t="s">
        <v>340</v>
      </c>
    </row>
    <row r="101" spans="2:15">
      <c r="B101" s="58" t="s">
        <v>166</v>
      </c>
      <c r="C101" s="19"/>
      <c r="D101" s="20"/>
      <c r="E101" s="19"/>
      <c r="F101" s="21"/>
      <c r="G101" s="57" t="s">
        <v>341</v>
      </c>
    </row>
    <row r="102" spans="2:15">
      <c r="B102" s="59" t="s">
        <v>167</v>
      </c>
      <c r="C102" s="22"/>
      <c r="D102" s="23"/>
      <c r="E102" s="22"/>
      <c r="F102" s="24"/>
      <c r="G102" s="57" t="s">
        <v>342</v>
      </c>
    </row>
    <row r="103" spans="2:15">
      <c r="B103" s="58" t="s">
        <v>178</v>
      </c>
      <c r="C103" s="19"/>
      <c r="D103" s="20"/>
      <c r="E103" s="19"/>
      <c r="F103" s="21"/>
      <c r="G103" s="57" t="s">
        <v>343</v>
      </c>
    </row>
    <row r="104" spans="2:15">
      <c r="B104" s="59" t="s">
        <v>165</v>
      </c>
      <c r="C104" s="22"/>
      <c r="D104" s="23"/>
      <c r="E104" s="22"/>
      <c r="F104" s="24"/>
      <c r="G104" s="57" t="s">
        <v>394</v>
      </c>
    </row>
    <row r="105" spans="2:15" ht="21.75" thickBot="1">
      <c r="B105" s="70"/>
      <c r="C105" s="71"/>
      <c r="D105" s="72"/>
      <c r="E105" s="71"/>
      <c r="F105" s="73"/>
      <c r="G105" s="65"/>
    </row>
    <row r="106" spans="2:15">
      <c r="B106" s="18"/>
      <c r="C106" s="25"/>
      <c r="D106" s="18"/>
      <c r="E106" s="25"/>
      <c r="F106" s="18"/>
      <c r="G106" s="18"/>
    </row>
    <row r="107" spans="2:15" ht="22.5">
      <c r="B107" s="8" t="s">
        <v>173</v>
      </c>
      <c r="C107" s="2" t="s">
        <v>354</v>
      </c>
      <c r="K107" s="16"/>
      <c r="L107" s="26"/>
      <c r="M107" s="26"/>
      <c r="N107" s="26"/>
      <c r="O107" s="26"/>
    </row>
    <row r="108" spans="2:15" ht="23.25" thickBot="1">
      <c r="B108" s="8"/>
      <c r="K108" s="16"/>
      <c r="L108" s="26"/>
      <c r="M108" s="26"/>
      <c r="N108" s="26"/>
      <c r="O108" s="26"/>
    </row>
    <row r="109" spans="2:15">
      <c r="B109" s="66" t="s">
        <v>395</v>
      </c>
      <c r="C109" s="67"/>
      <c r="D109" s="68"/>
      <c r="E109" s="67"/>
      <c r="F109" s="68"/>
      <c r="G109" s="55" t="s">
        <v>345</v>
      </c>
      <c r="K109" s="16"/>
      <c r="L109" s="26"/>
      <c r="M109" s="26"/>
      <c r="N109" s="26"/>
      <c r="O109" s="26"/>
    </row>
    <row r="110" spans="2:15">
      <c r="B110" s="58" t="s">
        <v>172</v>
      </c>
      <c r="C110" s="19"/>
      <c r="D110" s="20"/>
      <c r="E110" s="19"/>
      <c r="F110" s="20"/>
      <c r="G110" s="57" t="s">
        <v>346</v>
      </c>
      <c r="K110" s="16"/>
      <c r="L110" s="26"/>
      <c r="M110" s="26"/>
      <c r="N110" s="26"/>
      <c r="O110" s="26"/>
    </row>
    <row r="111" spans="2:15" ht="21.75" thickBot="1">
      <c r="B111" s="61" t="s">
        <v>173</v>
      </c>
      <c r="C111" s="74"/>
      <c r="D111" s="75"/>
      <c r="E111" s="74"/>
      <c r="F111" s="76"/>
      <c r="G111" s="65" t="s">
        <v>396</v>
      </c>
      <c r="K111" s="16"/>
      <c r="L111" s="26"/>
      <c r="M111" s="26"/>
      <c r="N111" s="26"/>
      <c r="O111" s="26"/>
    </row>
    <row r="112" spans="2:15">
      <c r="B112" s="18"/>
      <c r="C112" s="25"/>
      <c r="D112" s="18"/>
      <c r="E112" s="25"/>
      <c r="F112" s="18"/>
      <c r="G112" s="18"/>
      <c r="K112" s="16"/>
      <c r="L112" s="26"/>
      <c r="M112" s="26"/>
      <c r="N112" s="26"/>
      <c r="O112" s="26"/>
    </row>
    <row r="113" spans="2:15" ht="22.5">
      <c r="B113" s="8" t="s">
        <v>448</v>
      </c>
      <c r="C113" s="2" t="s">
        <v>496</v>
      </c>
      <c r="E113" s="25"/>
      <c r="F113" s="18"/>
      <c r="G113" s="18"/>
      <c r="K113" s="16"/>
      <c r="L113" s="26"/>
      <c r="M113" s="26"/>
      <c r="N113" s="26"/>
      <c r="O113" s="26"/>
    </row>
    <row r="114" spans="2:15" ht="21.75" thickBot="1">
      <c r="B114" s="18"/>
      <c r="C114" s="25"/>
      <c r="D114" s="18"/>
      <c r="E114" s="25"/>
      <c r="F114" s="18"/>
      <c r="G114" s="18"/>
      <c r="K114" s="16"/>
      <c r="L114" s="26"/>
      <c r="M114" s="26"/>
      <c r="N114" s="26"/>
      <c r="O114" s="26"/>
    </row>
    <row r="115" spans="2:15">
      <c r="B115" s="66" t="s">
        <v>499</v>
      </c>
      <c r="C115" s="67"/>
      <c r="D115" s="68"/>
      <c r="E115" s="67"/>
      <c r="F115" s="68"/>
      <c r="G115" s="55" t="s">
        <v>449</v>
      </c>
      <c r="K115" s="16"/>
      <c r="L115" s="26"/>
      <c r="M115" s="26"/>
      <c r="N115" s="26"/>
      <c r="O115" s="26"/>
    </row>
    <row r="116" spans="2:15">
      <c r="B116" s="58" t="s">
        <v>500</v>
      </c>
      <c r="C116" s="19"/>
      <c r="D116" s="20"/>
      <c r="E116" s="19"/>
      <c r="F116" s="20"/>
      <c r="G116" s="57" t="s">
        <v>450</v>
      </c>
      <c r="K116" s="16"/>
      <c r="L116" s="26"/>
      <c r="M116" s="26"/>
      <c r="N116" s="26"/>
      <c r="O116" s="26"/>
    </row>
    <row r="117" spans="2:15">
      <c r="B117" s="125" t="s">
        <v>490</v>
      </c>
      <c r="C117" s="126"/>
      <c r="D117" s="127"/>
      <c r="E117" s="126"/>
      <c r="F117" s="127"/>
      <c r="G117" s="129" t="s">
        <v>483</v>
      </c>
      <c r="K117" s="16"/>
      <c r="L117" s="26"/>
      <c r="M117" s="26"/>
      <c r="N117" s="26"/>
      <c r="O117" s="26"/>
    </row>
    <row r="118" spans="2:15">
      <c r="B118" s="125" t="s">
        <v>491</v>
      </c>
      <c r="C118" s="126"/>
      <c r="D118" s="127"/>
      <c r="E118" s="126"/>
      <c r="F118" s="127"/>
      <c r="G118" s="129" t="s">
        <v>484</v>
      </c>
      <c r="K118" s="16"/>
      <c r="L118" s="26"/>
      <c r="M118" s="26"/>
      <c r="N118" s="26"/>
      <c r="O118" s="26"/>
    </row>
    <row r="119" spans="2:15">
      <c r="B119" s="125" t="s">
        <v>492</v>
      </c>
      <c r="C119" s="126"/>
      <c r="D119" s="127"/>
      <c r="E119" s="126"/>
      <c r="F119" s="127"/>
      <c r="G119" s="129" t="s">
        <v>485</v>
      </c>
      <c r="K119" s="16"/>
      <c r="L119" s="26"/>
      <c r="M119" s="26"/>
      <c r="N119" s="26"/>
      <c r="O119" s="26"/>
    </row>
    <row r="120" spans="2:15">
      <c r="B120" s="125" t="s">
        <v>491</v>
      </c>
      <c r="C120" s="126"/>
      <c r="D120" s="127"/>
      <c r="E120" s="126"/>
      <c r="F120" s="127"/>
      <c r="G120" s="129" t="s">
        <v>486</v>
      </c>
      <c r="K120" s="16"/>
      <c r="L120" s="26"/>
      <c r="M120" s="26"/>
      <c r="N120" s="26"/>
      <c r="O120" s="26"/>
    </row>
    <row r="121" spans="2:15">
      <c r="B121" s="125" t="s">
        <v>493</v>
      </c>
      <c r="C121" s="126"/>
      <c r="D121" s="127"/>
      <c r="E121" s="126"/>
      <c r="F121" s="127"/>
      <c r="G121" s="129" t="s">
        <v>487</v>
      </c>
      <c r="K121" s="16"/>
      <c r="L121" s="26"/>
      <c r="M121" s="26"/>
      <c r="N121" s="26"/>
      <c r="O121" s="26"/>
    </row>
    <row r="122" spans="2:15">
      <c r="B122" s="125" t="s">
        <v>491</v>
      </c>
      <c r="C122" s="126"/>
      <c r="D122" s="127"/>
      <c r="E122" s="126"/>
      <c r="F122" s="127"/>
      <c r="G122" s="129" t="s">
        <v>488</v>
      </c>
      <c r="K122" s="16"/>
      <c r="L122" s="26"/>
      <c r="M122" s="26"/>
      <c r="N122" s="26"/>
      <c r="O122" s="26"/>
    </row>
    <row r="123" spans="2:15">
      <c r="B123" s="125" t="s">
        <v>491</v>
      </c>
      <c r="C123" s="126"/>
      <c r="D123" s="127"/>
      <c r="E123" s="126"/>
      <c r="F123" s="127"/>
      <c r="G123" s="129" t="s">
        <v>497</v>
      </c>
      <c r="K123" s="16"/>
      <c r="L123" s="26"/>
      <c r="M123" s="26"/>
      <c r="N123" s="26"/>
      <c r="O123" s="26"/>
    </row>
    <row r="124" spans="2:15" ht="21.75" thickBot="1">
      <c r="B124" s="61" t="s">
        <v>495</v>
      </c>
      <c r="C124" s="74"/>
      <c r="D124" s="75"/>
      <c r="E124" s="74"/>
      <c r="F124" s="76"/>
      <c r="G124" s="65" t="s">
        <v>498</v>
      </c>
      <c r="K124" s="16"/>
      <c r="L124" s="26"/>
      <c r="M124" s="26"/>
      <c r="N124" s="26"/>
      <c r="O124" s="26"/>
    </row>
    <row r="125" spans="2:15">
      <c r="B125" s="18"/>
      <c r="C125" s="25"/>
      <c r="D125" s="18"/>
      <c r="E125" s="25"/>
      <c r="F125" s="18"/>
      <c r="G125" s="18"/>
      <c r="K125" s="16"/>
      <c r="L125" s="26"/>
      <c r="M125" s="26"/>
      <c r="N125" s="26"/>
      <c r="O125" s="26"/>
    </row>
    <row r="126" spans="2:15" ht="22.5">
      <c r="B126" s="8" t="s">
        <v>397</v>
      </c>
      <c r="C126" s="2" t="s">
        <v>357</v>
      </c>
      <c r="I126" s="4"/>
    </row>
    <row r="127" spans="2:15" ht="23.25" thickBot="1">
      <c r="B127" s="8"/>
      <c r="I127" s="4"/>
    </row>
    <row r="128" spans="2:15">
      <c r="B128" s="66" t="s">
        <v>419</v>
      </c>
      <c r="C128" s="67"/>
      <c r="D128" s="68"/>
      <c r="E128" s="67"/>
      <c r="F128" s="69"/>
      <c r="G128" s="55" t="s">
        <v>361</v>
      </c>
      <c r="I128" s="4"/>
    </row>
    <row r="129" spans="2:9">
      <c r="B129" s="58" t="s">
        <v>368</v>
      </c>
      <c r="C129" s="19"/>
      <c r="D129" s="20"/>
      <c r="E129" s="19"/>
      <c r="F129" s="21"/>
      <c r="G129" s="57" t="s">
        <v>362</v>
      </c>
      <c r="I129" s="4"/>
    </row>
    <row r="130" spans="2:9">
      <c r="B130" s="58" t="s">
        <v>420</v>
      </c>
      <c r="C130" s="19"/>
      <c r="D130" s="20"/>
      <c r="E130" s="19"/>
      <c r="F130" s="21"/>
      <c r="G130" s="57" t="s">
        <v>363</v>
      </c>
      <c r="I130" s="4"/>
    </row>
    <row r="131" spans="2:9">
      <c r="B131" s="58" t="s">
        <v>659</v>
      </c>
      <c r="C131" s="19"/>
      <c r="D131" s="20"/>
      <c r="E131" s="19"/>
      <c r="F131" s="21"/>
      <c r="G131" s="57" t="s">
        <v>364</v>
      </c>
      <c r="I131" s="4"/>
    </row>
    <row r="132" spans="2:9">
      <c r="B132" s="58" t="s">
        <v>328</v>
      </c>
      <c r="C132" s="19"/>
      <c r="D132" s="20"/>
      <c r="E132" s="19"/>
      <c r="F132" s="21"/>
      <c r="G132" s="57" t="s">
        <v>365</v>
      </c>
      <c r="I132" s="4"/>
    </row>
    <row r="133" spans="2:9">
      <c r="B133" s="58" t="s">
        <v>421</v>
      </c>
      <c r="C133" s="19"/>
      <c r="D133" s="20"/>
      <c r="E133" s="19"/>
      <c r="F133" s="21"/>
      <c r="G133" s="57" t="s">
        <v>366</v>
      </c>
      <c r="I133" s="4"/>
    </row>
    <row r="134" spans="2:9">
      <c r="B134" s="58" t="s">
        <v>422</v>
      </c>
      <c r="C134" s="19"/>
      <c r="D134" s="20"/>
      <c r="E134" s="19"/>
      <c r="F134" s="21"/>
      <c r="G134" s="57" t="s">
        <v>367</v>
      </c>
      <c r="I134" s="4"/>
    </row>
    <row r="135" spans="2:9">
      <c r="B135" s="58" t="s">
        <v>423</v>
      </c>
      <c r="C135" s="19"/>
      <c r="D135" s="20"/>
      <c r="E135" s="19"/>
      <c r="F135" s="21"/>
      <c r="G135" s="57" t="s">
        <v>398</v>
      </c>
      <c r="I135" s="4"/>
    </row>
    <row r="136" spans="2:9">
      <c r="B136" s="125" t="s">
        <v>415</v>
      </c>
      <c r="C136" s="126"/>
      <c r="D136" s="127"/>
      <c r="E136" s="126"/>
      <c r="F136" s="128"/>
      <c r="G136" s="129" t="s">
        <v>416</v>
      </c>
      <c r="I136" s="4"/>
    </row>
    <row r="137" spans="2:9" ht="21.75" thickBot="1">
      <c r="B137" s="61" t="s">
        <v>512</v>
      </c>
      <c r="C137" s="74"/>
      <c r="D137" s="75"/>
      <c r="E137" s="74"/>
      <c r="F137" s="76"/>
      <c r="G137" s="65" t="s">
        <v>511</v>
      </c>
      <c r="I137" s="4"/>
    </row>
    <row r="138" spans="2:9">
      <c r="I138" s="4"/>
    </row>
    <row r="139" spans="2:9" ht="22.5">
      <c r="B139" s="204" t="s">
        <v>650</v>
      </c>
      <c r="C139" s="205" t="s">
        <v>656</v>
      </c>
      <c r="D139" s="206"/>
      <c r="E139" s="205"/>
      <c r="F139" s="206"/>
      <c r="G139" s="206"/>
    </row>
    <row r="140" spans="2:9" ht="21.75" thickBot="1">
      <c r="B140" s="206"/>
      <c r="C140" s="205"/>
      <c r="D140" s="206"/>
      <c r="E140" s="205"/>
      <c r="F140" s="206"/>
      <c r="G140" s="206"/>
    </row>
    <row r="141" spans="2:9">
      <c r="B141" s="207" t="s">
        <v>705</v>
      </c>
      <c r="C141" s="208"/>
      <c r="D141" s="209"/>
      <c r="E141" s="208"/>
      <c r="F141" s="209"/>
      <c r="G141" s="210" t="s">
        <v>129</v>
      </c>
    </row>
    <row r="142" spans="2:9">
      <c r="B142" s="211" t="s">
        <v>651</v>
      </c>
      <c r="C142" s="212"/>
      <c r="D142" s="213"/>
      <c r="E142" s="212"/>
      <c r="F142" s="213"/>
      <c r="G142" s="214" t="s">
        <v>130</v>
      </c>
    </row>
    <row r="143" spans="2:9">
      <c r="B143" s="211" t="s">
        <v>652</v>
      </c>
      <c r="C143" s="212"/>
      <c r="D143" s="213"/>
      <c r="E143" s="212"/>
      <c r="F143" s="213"/>
      <c r="G143" s="214" t="s">
        <v>131</v>
      </c>
    </row>
    <row r="144" spans="2:9">
      <c r="B144" s="211" t="s">
        <v>653</v>
      </c>
      <c r="C144" s="212"/>
      <c r="D144" s="213"/>
      <c r="E144" s="212"/>
      <c r="F144" s="213"/>
      <c r="G144" s="214" t="s">
        <v>132</v>
      </c>
    </row>
    <row r="145" spans="2:8">
      <c r="B145" s="211" t="s">
        <v>654</v>
      </c>
      <c r="C145" s="212"/>
      <c r="D145" s="213"/>
      <c r="E145" s="212"/>
      <c r="F145" s="213"/>
      <c r="G145" s="214" t="s">
        <v>133</v>
      </c>
    </row>
    <row r="146" spans="2:8">
      <c r="B146" s="211" t="s">
        <v>655</v>
      </c>
      <c r="C146" s="212"/>
      <c r="D146" s="213"/>
      <c r="E146" s="212"/>
      <c r="F146" s="213"/>
      <c r="G146" s="214" t="s">
        <v>134</v>
      </c>
    </row>
    <row r="147" spans="2:8">
      <c r="B147" s="211" t="s">
        <v>661</v>
      </c>
      <c r="C147" s="212"/>
      <c r="D147" s="213"/>
      <c r="E147" s="212"/>
      <c r="F147" s="213"/>
      <c r="G147" s="214" t="s">
        <v>135</v>
      </c>
    </row>
    <row r="148" spans="2:8">
      <c r="B148" s="211" t="s">
        <v>707</v>
      </c>
      <c r="C148" s="232"/>
      <c r="D148" s="233"/>
      <c r="E148" s="232"/>
      <c r="F148" s="233"/>
      <c r="G148" s="214" t="s">
        <v>136</v>
      </c>
    </row>
    <row r="149" spans="2:8">
      <c r="B149" s="211" t="s">
        <v>660</v>
      </c>
      <c r="C149" s="212"/>
      <c r="D149" s="213"/>
      <c r="E149" s="212"/>
      <c r="F149" s="213"/>
      <c r="G149" s="214" t="s">
        <v>137</v>
      </c>
    </row>
    <row r="150" spans="2:8">
      <c r="B150" s="211" t="s">
        <v>2136</v>
      </c>
      <c r="C150" s="212"/>
      <c r="D150" s="213"/>
      <c r="E150" s="212"/>
      <c r="F150" s="213"/>
      <c r="G150" s="214" t="s">
        <v>516</v>
      </c>
    </row>
    <row r="151" spans="2:8" ht="21.75" thickBot="1">
      <c r="B151" s="215" t="s">
        <v>706</v>
      </c>
      <c r="C151" s="216"/>
      <c r="D151" s="217"/>
      <c r="E151" s="216"/>
      <c r="F151" s="217"/>
      <c r="G151" s="218" t="s">
        <v>540</v>
      </c>
    </row>
    <row r="152" spans="2:8">
      <c r="B152" s="206"/>
      <c r="C152" s="205"/>
      <c r="D152" s="206"/>
      <c r="E152" s="205"/>
      <c r="F152" s="206"/>
      <c r="G152" s="206"/>
    </row>
    <row r="153" spans="2:8">
      <c r="B153" s="206" t="s">
        <v>702</v>
      </c>
      <c r="C153" s="205"/>
      <c r="D153" s="206"/>
      <c r="E153" s="205"/>
      <c r="F153" s="206"/>
      <c r="G153" s="206"/>
      <c r="H153" s="234" t="s">
        <v>708</v>
      </c>
    </row>
  </sheetData>
  <mergeCells count="1">
    <mergeCell ref="I5:K5"/>
  </mergeCells>
  <phoneticPr fontId="0" type="noConversion"/>
  <pageMargins left="0" right="0" top="0" bottom="0" header="0" footer="0"/>
  <pageSetup paperSize="9" scale="2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A502-BC13-490B-B922-AEE19194B501}">
  <sheetPr codeName="Sheet1"/>
  <dimension ref="B1:AC81"/>
  <sheetViews>
    <sheetView showGridLines="0" topLeftCell="A76" workbookViewId="0">
      <selection activeCell="N17" sqref="N17"/>
    </sheetView>
  </sheetViews>
  <sheetFormatPr defaultRowHeight="12.75"/>
  <cols>
    <col min="2" max="2" width="7" bestFit="1" customWidth="1"/>
    <col min="5" max="5" width="17.28515625" bestFit="1" customWidth="1"/>
    <col min="6" max="6" width="29.5703125" customWidth="1"/>
    <col min="7" max="7" width="13.28515625" bestFit="1" customWidth="1"/>
    <col min="16" max="26" width="0" hidden="1" customWidth="1"/>
  </cols>
  <sheetData>
    <row r="1" spans="2:29" ht="13.5" thickBot="1"/>
    <row r="2" spans="2:29">
      <c r="B2" s="249"/>
      <c r="C2" s="265" t="s">
        <v>2176</v>
      </c>
      <c r="D2" s="250"/>
      <c r="E2" s="250"/>
      <c r="F2" s="250"/>
      <c r="G2" s="250"/>
      <c r="H2" s="250"/>
      <c r="I2" s="250"/>
      <c r="J2" s="250"/>
      <c r="K2" s="250"/>
      <c r="L2" s="251"/>
      <c r="N2" s="264" t="s">
        <v>2182</v>
      </c>
    </row>
    <row r="3" spans="2:29">
      <c r="B3" s="252"/>
      <c r="C3" s="253"/>
      <c r="D3" s="253"/>
      <c r="E3" s="253"/>
      <c r="F3" s="253"/>
      <c r="G3" s="253"/>
      <c r="H3" s="253"/>
      <c r="I3" s="253"/>
      <c r="J3" s="253"/>
      <c r="K3" s="253"/>
      <c r="L3" s="254"/>
      <c r="N3" s="264" t="s">
        <v>2183</v>
      </c>
    </row>
    <row r="4" spans="2:29" ht="20.25" thickBot="1">
      <c r="B4" s="252"/>
      <c r="C4" s="253" t="s">
        <v>2164</v>
      </c>
      <c r="D4" s="253"/>
      <c r="E4" s="301" t="s">
        <v>2165</v>
      </c>
      <c r="F4" s="301"/>
      <c r="G4" s="253"/>
      <c r="H4" s="253"/>
      <c r="I4" s="253"/>
      <c r="J4" s="253"/>
      <c r="K4" s="253"/>
      <c r="L4" s="254"/>
      <c r="N4" s="284" t="s">
        <v>2184</v>
      </c>
      <c r="Q4" s="264" t="s">
        <v>2177</v>
      </c>
    </row>
    <row r="5" spans="2:29" ht="14.25" thickTop="1" thickBot="1">
      <c r="B5" s="252"/>
      <c r="C5" s="253"/>
      <c r="D5" s="253"/>
      <c r="E5" s="302" t="s">
        <v>2170</v>
      </c>
      <c r="F5" s="303"/>
      <c r="G5" s="263" t="s">
        <v>2169</v>
      </c>
      <c r="H5" s="253"/>
      <c r="I5" s="253"/>
      <c r="J5" s="253"/>
      <c r="K5" s="253"/>
      <c r="L5" s="254"/>
      <c r="N5" s="264" t="s">
        <v>2185</v>
      </c>
      <c r="Q5" s="264" t="s">
        <v>2165</v>
      </c>
    </row>
    <row r="6" spans="2:29" ht="12.75" customHeight="1">
      <c r="B6" s="268" t="str">
        <f>IF(E4=Q4,1,IF(E4=Q5,""))</f>
        <v/>
      </c>
      <c r="C6" s="290" t="str">
        <f>IF($E$23=$Q$5,"",IF(E4=Q4,P10,""))</f>
        <v/>
      </c>
      <c r="D6" s="290"/>
      <c r="E6" s="304" t="s">
        <v>4</v>
      </c>
      <c r="F6" s="304"/>
      <c r="G6" s="258" t="str">
        <f>IF(E4=Q5,"",VLOOKUP(E6,'Drawing Number'!B29:C32,2,FALSE))</f>
        <v/>
      </c>
      <c r="H6" s="305" t="str">
        <f>IF(E4=Q4,G6&amp;"_"&amp;G7&amp;G8&amp;"_"&amp;G10&amp;E11&amp;G12,IF(E4=Q5,G7&amp;G8&amp;"_"&amp;G10&amp;E11&amp;G12))</f>
        <v>E117_903</v>
      </c>
      <c r="I6" s="306"/>
      <c r="J6" s="306"/>
      <c r="K6" s="306"/>
      <c r="L6" s="307"/>
      <c r="N6" s="264" t="s">
        <v>2186</v>
      </c>
    </row>
    <row r="7" spans="2:29" ht="12.75" customHeight="1">
      <c r="B7" s="268">
        <f>IF($E$4=$Q$4,2,IF($E$4=$Q$5,1))</f>
        <v>1</v>
      </c>
      <c r="C7" s="289" t="str">
        <f>Q10</f>
        <v>Drawing Type</v>
      </c>
      <c r="D7" s="290"/>
      <c r="E7" s="294" t="s">
        <v>36</v>
      </c>
      <c r="F7" s="294"/>
      <c r="G7" s="258" t="str">
        <f>VLOOKUP(E7,'Drawing Number'!F29:G41,2,FALSE)</f>
        <v>E</v>
      </c>
      <c r="H7" s="310"/>
      <c r="I7" s="308"/>
      <c r="J7" s="308"/>
      <c r="K7" s="308"/>
      <c r="L7" s="309"/>
      <c r="N7" s="264" t="s">
        <v>2187</v>
      </c>
      <c r="P7" s="282" t="s">
        <v>2</v>
      </c>
    </row>
    <row r="8" spans="2:29" ht="12.75" customHeight="1">
      <c r="B8" s="268">
        <f>B7+1</f>
        <v>2</v>
      </c>
      <c r="C8" s="289" t="str">
        <f>R10</f>
        <v>Plant Number</v>
      </c>
      <c r="D8" s="290"/>
      <c r="E8" s="291" t="s">
        <v>634</v>
      </c>
      <c r="F8" s="291"/>
      <c r="G8" s="258" t="str">
        <f>VLOOKUP(E8,'Drawing Number'!F45:G75,2,FALSE)</f>
        <v>117</v>
      </c>
      <c r="H8" s="310"/>
      <c r="I8" s="308"/>
      <c r="J8" s="308"/>
      <c r="K8" s="308"/>
      <c r="L8" s="309"/>
      <c r="N8" s="264" t="s">
        <v>2189</v>
      </c>
      <c r="P8" s="259" t="s">
        <v>158</v>
      </c>
    </row>
    <row r="9" spans="2:29" ht="13.5" customHeight="1">
      <c r="B9" s="295">
        <f>B8+1</f>
        <v>3</v>
      </c>
      <c r="C9" s="296" t="str">
        <f>S10</f>
        <v>Area Number</v>
      </c>
      <c r="D9" s="297"/>
      <c r="E9" s="291" t="s">
        <v>397</v>
      </c>
      <c r="F9" s="291"/>
      <c r="G9" s="258" t="str">
        <f>VLOOKUP(E9,'Equipment Number'!$B$54:$D$129,2,FALSE)</f>
        <v>Area - 90-99</v>
      </c>
      <c r="H9" s="310"/>
      <c r="I9" s="308"/>
      <c r="J9" s="308"/>
      <c r="K9" s="308"/>
      <c r="L9" s="309"/>
      <c r="N9" s="284" t="s">
        <v>2190</v>
      </c>
    </row>
    <row r="10" spans="2:29" ht="12.75" customHeight="1">
      <c r="B10" s="295"/>
      <c r="C10" s="297"/>
      <c r="D10" s="297"/>
      <c r="E10" s="298" t="s">
        <v>419</v>
      </c>
      <c r="F10" s="291"/>
      <c r="G10" s="258" t="str">
        <f>VLOOKUP(E10,'Equipment Number'!$B$56:$G$129,6,FALSE)</f>
        <v>90</v>
      </c>
      <c r="H10" s="310"/>
      <c r="I10" s="308"/>
      <c r="J10" s="308"/>
      <c r="K10" s="308"/>
      <c r="L10" s="309"/>
      <c r="N10" s="264" t="s">
        <v>2191</v>
      </c>
      <c r="P10" s="260" t="s">
        <v>2167</v>
      </c>
      <c r="Q10" s="261" t="s">
        <v>0</v>
      </c>
      <c r="R10" s="260" t="s">
        <v>1</v>
      </c>
      <c r="S10" s="261" t="s">
        <v>161</v>
      </c>
      <c r="T10" s="260" t="s">
        <v>2166</v>
      </c>
      <c r="U10" s="261" t="s">
        <v>665</v>
      </c>
    </row>
    <row r="11" spans="2:29" ht="13.5" customHeight="1" thickBot="1">
      <c r="B11" s="268">
        <f>B9+1</f>
        <v>4</v>
      </c>
      <c r="C11" s="289" t="str">
        <f>T10</f>
        <v>Line Number</v>
      </c>
      <c r="D11" s="290"/>
      <c r="E11" s="291">
        <v>3</v>
      </c>
      <c r="F11" s="291"/>
      <c r="G11" s="258"/>
      <c r="H11" s="311"/>
      <c r="I11" s="312"/>
      <c r="J11" s="312"/>
      <c r="K11" s="312"/>
      <c r="L11" s="313"/>
      <c r="P11" s="264"/>
    </row>
    <row r="12" spans="2:29">
      <c r="B12" s="268">
        <f>B11+1</f>
        <v>5</v>
      </c>
      <c r="C12" s="290" t="s">
        <v>665</v>
      </c>
      <c r="D12" s="290"/>
      <c r="E12" s="292">
        <v>2</v>
      </c>
      <c r="F12" s="293"/>
      <c r="G12" s="253"/>
      <c r="H12" s="253"/>
      <c r="I12" s="253"/>
      <c r="J12" s="253"/>
      <c r="K12" s="253"/>
      <c r="L12" s="254"/>
      <c r="N12" s="264" t="s">
        <v>2196</v>
      </c>
      <c r="P12" s="264"/>
      <c r="AC12" s="285"/>
    </row>
    <row r="13" spans="2:29" ht="14.25">
      <c r="B13" s="252"/>
      <c r="C13" s="253"/>
      <c r="D13" s="253"/>
      <c r="E13" s="253"/>
      <c r="F13" s="253"/>
      <c r="G13" s="253"/>
      <c r="H13" s="253"/>
      <c r="I13" s="253"/>
      <c r="J13" s="253"/>
      <c r="K13" s="253"/>
      <c r="L13" s="254"/>
      <c r="P13" s="283" t="s">
        <v>2178</v>
      </c>
    </row>
    <row r="14" spans="2:29" ht="13.5">
      <c r="B14" s="252"/>
      <c r="C14" s="253"/>
      <c r="D14" s="253"/>
      <c r="E14" s="253"/>
      <c r="F14" s="253"/>
      <c r="G14" s="253"/>
      <c r="H14" s="253"/>
      <c r="I14" s="253"/>
      <c r="J14" s="253"/>
      <c r="K14" s="253"/>
      <c r="L14" s="254"/>
      <c r="P14" s="260" t="s">
        <v>160</v>
      </c>
    </row>
    <row r="15" spans="2:29">
      <c r="B15" s="252"/>
      <c r="C15" s="253"/>
      <c r="D15" s="253"/>
      <c r="E15" s="262" t="s">
        <v>2181</v>
      </c>
      <c r="F15" s="253"/>
      <c r="G15" s="253"/>
      <c r="H15" s="253"/>
      <c r="I15" s="253"/>
      <c r="J15" s="253"/>
      <c r="K15" s="253"/>
      <c r="L15" s="254"/>
    </row>
    <row r="16" spans="2:29" ht="13.5">
      <c r="B16" s="252"/>
      <c r="C16" s="253"/>
      <c r="D16" s="253"/>
      <c r="E16" s="262" t="s">
        <v>2188</v>
      </c>
      <c r="F16" s="253"/>
      <c r="G16" s="253"/>
      <c r="H16" s="253"/>
      <c r="I16" s="253"/>
      <c r="J16" s="253"/>
      <c r="K16" s="253"/>
      <c r="L16" s="254"/>
      <c r="P16" s="261" t="s">
        <v>0</v>
      </c>
      <c r="Q16" s="260" t="s">
        <v>1</v>
      </c>
      <c r="R16" s="261" t="s">
        <v>161</v>
      </c>
      <c r="S16" s="260" t="s">
        <v>2166</v>
      </c>
      <c r="T16" s="261" t="s">
        <v>665</v>
      </c>
    </row>
    <row r="17" spans="2:29">
      <c r="B17" s="252"/>
      <c r="C17" s="253"/>
      <c r="D17" s="253"/>
      <c r="E17" s="253"/>
      <c r="F17" s="253"/>
      <c r="G17" s="253"/>
      <c r="H17" s="253"/>
      <c r="I17" s="253"/>
      <c r="J17" s="253"/>
      <c r="K17" s="253"/>
      <c r="L17" s="254"/>
    </row>
    <row r="18" spans="2:29" ht="13.5" thickBot="1">
      <c r="B18" s="255"/>
      <c r="C18" s="256"/>
      <c r="D18" s="256"/>
      <c r="E18" s="256"/>
      <c r="F18" s="256"/>
      <c r="G18" s="256"/>
      <c r="H18" s="256"/>
      <c r="I18" s="256"/>
      <c r="J18" s="256"/>
      <c r="K18" s="256"/>
      <c r="L18" s="257"/>
      <c r="P18" s="264"/>
    </row>
    <row r="20" spans="2:29" ht="13.5" thickBot="1"/>
    <row r="21" spans="2:29">
      <c r="B21" s="249"/>
      <c r="C21" s="265" t="s">
        <v>2163</v>
      </c>
      <c r="D21" s="250"/>
      <c r="E21" s="250"/>
      <c r="F21" s="250"/>
      <c r="G21" s="250"/>
      <c r="H21" s="250"/>
      <c r="I21" s="250"/>
      <c r="J21" s="250"/>
      <c r="K21" s="250"/>
      <c r="L21" s="251"/>
    </row>
    <row r="22" spans="2:29">
      <c r="B22" s="252"/>
      <c r="C22" s="253"/>
      <c r="D22" s="253"/>
      <c r="E22" s="253"/>
      <c r="F22" s="253"/>
      <c r="G22" s="253"/>
      <c r="H22" s="253"/>
      <c r="I22" s="253"/>
      <c r="J22" s="253"/>
      <c r="K22" s="253"/>
      <c r="L22" s="254"/>
      <c r="N22" s="264" t="s">
        <v>2182</v>
      </c>
    </row>
    <row r="23" spans="2:29" ht="20.25" thickBot="1">
      <c r="B23" s="252"/>
      <c r="C23" s="253" t="s">
        <v>2164</v>
      </c>
      <c r="D23" s="253"/>
      <c r="E23" s="301" t="s">
        <v>2168</v>
      </c>
      <c r="F23" s="301"/>
      <c r="G23" s="253"/>
      <c r="H23" s="253"/>
      <c r="I23" s="253"/>
      <c r="J23" s="253"/>
      <c r="K23" s="253"/>
      <c r="L23" s="254"/>
      <c r="N23" s="264" t="s">
        <v>2192</v>
      </c>
      <c r="Q23" t="s">
        <v>2165</v>
      </c>
    </row>
    <row r="24" spans="2:29" ht="14.25" thickTop="1" thickBot="1">
      <c r="B24" s="252"/>
      <c r="C24" s="253"/>
      <c r="D24" s="253"/>
      <c r="E24" s="302" t="s">
        <v>2170</v>
      </c>
      <c r="F24" s="303"/>
      <c r="G24" s="263" t="s">
        <v>2169</v>
      </c>
      <c r="H24" s="253"/>
      <c r="I24" s="253"/>
      <c r="J24" s="253"/>
      <c r="K24" s="253"/>
      <c r="L24" s="254"/>
      <c r="N24" s="284" t="s">
        <v>2184</v>
      </c>
      <c r="Q24" s="264" t="s">
        <v>2168</v>
      </c>
    </row>
    <row r="25" spans="2:29" ht="12.75" customHeight="1">
      <c r="B25" s="268">
        <f>IF(E23=Q23,"",IF(E23=Q24,1))</f>
        <v>1</v>
      </c>
      <c r="C25" s="290" t="str">
        <f>IF($E$23=$Q$23,"",IF(E23=Q24,P37,""))</f>
        <v>Division Number</v>
      </c>
      <c r="D25" s="290"/>
      <c r="E25" s="304" t="s">
        <v>4</v>
      </c>
      <c r="F25" s="304"/>
      <c r="G25" s="258" t="str">
        <f>IF(E23=Q23,"",VLOOKUP(E25,'Drawing Number'!B29:C32,2,FALSE))</f>
        <v>01</v>
      </c>
      <c r="H25" s="305" t="str">
        <f>IF(E23=Q23,G27&amp;"-"&amp;G29&amp;E30&amp;G31,IF(E23=Q24,G25&amp;G26&amp;"_"&amp;G27&amp;"_"&amp;G29&amp;E30&amp;G31,""))</f>
        <v>01117_B_903957</v>
      </c>
      <c r="I25" s="306"/>
      <c r="J25" s="306"/>
      <c r="K25" s="306"/>
      <c r="L25" s="307"/>
      <c r="N25" s="264" t="s">
        <v>2193</v>
      </c>
    </row>
    <row r="26" spans="2:29" ht="12.75" customHeight="1">
      <c r="B26" s="268">
        <f>IF(E23=Q23,"",IF(E23=Q24,2))</f>
        <v>2</v>
      </c>
      <c r="C26" s="290" t="str">
        <f>IF($E$23=$Q$23,"",IF(E23=Q24,P38,""))</f>
        <v>Plant Number</v>
      </c>
      <c r="D26" s="290"/>
      <c r="E26" s="318" t="s">
        <v>634</v>
      </c>
      <c r="F26" s="318"/>
      <c r="G26" s="258" t="str">
        <f>IF(E23=Q23,"",VLOOKUP(E26,'Drawing Number'!F45:G75,2,FALSE))</f>
        <v>117</v>
      </c>
      <c r="H26" s="310"/>
      <c r="I26" s="308"/>
      <c r="J26" s="308"/>
      <c r="K26" s="308"/>
      <c r="L26" s="309"/>
      <c r="N26" s="264" t="s">
        <v>2194</v>
      </c>
    </row>
    <row r="27" spans="2:29" ht="12.75" customHeight="1">
      <c r="B27" s="268">
        <f>IF($E$23=$Q$23,1,IF($E$23=$Q$24,3))</f>
        <v>3</v>
      </c>
      <c r="C27" s="290" t="s">
        <v>418</v>
      </c>
      <c r="D27" s="290"/>
      <c r="E27" s="291" t="s">
        <v>180</v>
      </c>
      <c r="F27" s="291"/>
      <c r="G27" s="258" t="str">
        <f>VLOOKUP(E27,'Equipment Number'!$B$25:$G$51,6,FALSE)</f>
        <v>B</v>
      </c>
      <c r="H27" s="310"/>
      <c r="I27" s="308"/>
      <c r="J27" s="308"/>
      <c r="K27" s="308"/>
      <c r="L27" s="309"/>
      <c r="N27" s="264" t="s">
        <v>2187</v>
      </c>
    </row>
    <row r="28" spans="2:29" ht="13.5" customHeight="1">
      <c r="B28" s="295">
        <f>IF($E$23=$Q$23,2,IF($E$23=$Q$24,4))</f>
        <v>4</v>
      </c>
      <c r="C28" s="297" t="s">
        <v>161</v>
      </c>
      <c r="D28" s="297"/>
      <c r="E28" s="291" t="s">
        <v>397</v>
      </c>
      <c r="F28" s="291"/>
      <c r="G28" s="258" t="str">
        <f>VLOOKUP(E28,'Equipment Number'!$B$54:$D$129,2,FALSE)</f>
        <v>Area - 90-99</v>
      </c>
      <c r="H28" s="310"/>
      <c r="I28" s="308"/>
      <c r="J28" s="308"/>
      <c r="K28" s="308"/>
      <c r="L28" s="309"/>
      <c r="N28" s="264" t="s">
        <v>2189</v>
      </c>
      <c r="P28" s="260" t="s">
        <v>209</v>
      </c>
      <c r="Q28" s="261"/>
      <c r="R28" s="260"/>
      <c r="S28" s="261"/>
      <c r="T28" s="260"/>
    </row>
    <row r="29" spans="2:29" ht="12.75" customHeight="1">
      <c r="B29" s="295"/>
      <c r="C29" s="297"/>
      <c r="D29" s="297"/>
      <c r="E29" s="298" t="s">
        <v>419</v>
      </c>
      <c r="F29" s="291"/>
      <c r="G29" s="258" t="str">
        <f>VLOOKUP(E29,'Equipment Number'!$B$56:$G$129,6,FALSE)</f>
        <v>90</v>
      </c>
      <c r="H29" s="310"/>
      <c r="I29" s="308"/>
      <c r="J29" s="308"/>
      <c r="K29" s="308"/>
      <c r="L29" s="309"/>
      <c r="N29" s="284" t="s">
        <v>2190</v>
      </c>
    </row>
    <row r="30" spans="2:29" ht="13.5" customHeight="1" thickBot="1">
      <c r="B30" s="268">
        <f>IF($E$23=$Q$23,3,IF($E$23=$Q$24,5))</f>
        <v>5</v>
      </c>
      <c r="C30" s="290" t="s">
        <v>2166</v>
      </c>
      <c r="D30" s="290"/>
      <c r="E30" s="291">
        <v>3</v>
      </c>
      <c r="F30" s="291"/>
      <c r="G30" s="258"/>
      <c r="H30" s="311"/>
      <c r="I30" s="312"/>
      <c r="J30" s="312"/>
      <c r="K30" s="312"/>
      <c r="L30" s="313"/>
      <c r="N30" s="264" t="s">
        <v>2195</v>
      </c>
      <c r="P30" s="264" t="s">
        <v>418</v>
      </c>
    </row>
    <row r="31" spans="2:29" ht="13.5" thickBot="1">
      <c r="B31" s="268">
        <f>IF($E$23=$Q$23,4,IF($E$23=$Q$24,6))</f>
        <v>6</v>
      </c>
      <c r="C31" s="290" t="s">
        <v>2163</v>
      </c>
      <c r="D31" s="290"/>
      <c r="E31" s="317" t="str">
        <f>VLOOKUP(G31,'Sequence Number_POM'!$D$6:$E$1481,2,FALSE)</f>
        <v>Boiler ID Fan No.3</v>
      </c>
      <c r="F31" s="317"/>
      <c r="G31" s="272">
        <v>957</v>
      </c>
      <c r="H31" s="253"/>
      <c r="I31" s="253"/>
      <c r="J31" s="253"/>
      <c r="K31" s="253"/>
      <c r="L31" s="254"/>
      <c r="P31" s="264" t="s">
        <v>161</v>
      </c>
    </row>
    <row r="32" spans="2:29">
      <c r="B32" s="252"/>
      <c r="C32" s="253"/>
      <c r="D32" s="253"/>
      <c r="E32" s="253"/>
      <c r="F32" s="253"/>
      <c r="G32" s="253"/>
      <c r="H32" s="253"/>
      <c r="I32" s="253"/>
      <c r="J32" s="253"/>
      <c r="K32" s="253"/>
      <c r="L32" s="254"/>
      <c r="N32" s="264" t="s">
        <v>2196</v>
      </c>
      <c r="P32" s="264" t="s">
        <v>2166</v>
      </c>
      <c r="AC32" s="285"/>
    </row>
    <row r="33" spans="2:29">
      <c r="B33" s="252"/>
      <c r="C33" s="253"/>
      <c r="D33" s="253"/>
      <c r="E33" s="253"/>
      <c r="F33" s="253"/>
      <c r="G33" s="253"/>
      <c r="H33" s="253"/>
      <c r="I33" s="253"/>
      <c r="J33" s="253"/>
      <c r="K33" s="253"/>
      <c r="L33" s="254"/>
      <c r="P33" s="264" t="s">
        <v>665</v>
      </c>
    </row>
    <row r="34" spans="2:29">
      <c r="B34" s="252"/>
      <c r="C34" s="253"/>
      <c r="D34" s="262" t="s">
        <v>2180</v>
      </c>
      <c r="E34" s="253"/>
      <c r="F34" s="253"/>
      <c r="G34" s="253"/>
      <c r="H34" s="253"/>
      <c r="I34" s="253"/>
      <c r="J34" s="253"/>
      <c r="K34" s="253"/>
      <c r="L34" s="254"/>
    </row>
    <row r="35" spans="2:29" ht="13.5">
      <c r="B35" s="252"/>
      <c r="C35" s="253"/>
      <c r="D35" s="253"/>
      <c r="E35" s="253"/>
      <c r="F35" s="253"/>
      <c r="G35" s="253"/>
      <c r="H35" s="253"/>
      <c r="I35" s="253"/>
      <c r="J35" s="253"/>
      <c r="K35" s="253"/>
      <c r="L35" s="254"/>
      <c r="P35" s="260" t="s">
        <v>494</v>
      </c>
    </row>
    <row r="36" spans="2:29">
      <c r="B36" s="252"/>
      <c r="C36" s="253"/>
      <c r="D36" s="253"/>
      <c r="E36" s="253"/>
      <c r="F36" s="253"/>
      <c r="G36" s="253"/>
      <c r="H36" s="253"/>
      <c r="I36" s="253"/>
      <c r="J36" s="253"/>
      <c r="K36" s="253"/>
      <c r="L36" s="254"/>
    </row>
    <row r="37" spans="2:29" ht="13.5" thickBot="1">
      <c r="B37" s="255"/>
      <c r="C37" s="256"/>
      <c r="D37" s="256"/>
      <c r="E37" s="256"/>
      <c r="F37" s="256"/>
      <c r="G37" s="256"/>
      <c r="H37" s="256"/>
      <c r="I37" s="256"/>
      <c r="J37" s="256"/>
      <c r="K37" s="256"/>
      <c r="L37" s="257"/>
      <c r="P37" s="264" t="s">
        <v>2167</v>
      </c>
    </row>
    <row r="38" spans="2:29" ht="13.5" thickBot="1">
      <c r="P38" s="264" t="s">
        <v>1</v>
      </c>
    </row>
    <row r="39" spans="2:29">
      <c r="B39" s="273"/>
      <c r="C39" s="314" t="s">
        <v>501</v>
      </c>
      <c r="D39" s="314"/>
      <c r="E39" s="274"/>
      <c r="F39" s="274"/>
      <c r="G39" s="274"/>
      <c r="H39" s="274"/>
      <c r="I39" s="274"/>
      <c r="J39" s="274"/>
      <c r="K39" s="274"/>
      <c r="L39" s="275"/>
      <c r="P39" s="264" t="s">
        <v>418</v>
      </c>
    </row>
    <row r="40" spans="2:29">
      <c r="B40" s="276"/>
      <c r="C40" s="269"/>
      <c r="D40" s="269"/>
      <c r="E40" s="269"/>
      <c r="F40" s="269"/>
      <c r="G40" s="269"/>
      <c r="H40" s="269"/>
      <c r="I40" s="269"/>
      <c r="J40" s="269"/>
      <c r="K40" s="269"/>
      <c r="L40" s="277"/>
      <c r="P40" s="264" t="s">
        <v>161</v>
      </c>
    </row>
    <row r="41" spans="2:29">
      <c r="B41" s="276"/>
      <c r="C41" s="269"/>
      <c r="D41" s="269"/>
      <c r="E41" s="269"/>
      <c r="F41" s="269"/>
      <c r="G41" s="263" t="s">
        <v>2169</v>
      </c>
      <c r="H41" s="269"/>
      <c r="I41" s="269"/>
      <c r="J41" s="269"/>
      <c r="K41" s="269"/>
      <c r="L41" s="277"/>
      <c r="N41" s="264" t="s">
        <v>2182</v>
      </c>
      <c r="P41" s="264" t="s">
        <v>2166</v>
      </c>
    </row>
    <row r="42" spans="2:29">
      <c r="B42" s="295">
        <v>1</v>
      </c>
      <c r="C42" s="315" t="s">
        <v>2172</v>
      </c>
      <c r="D42" s="315"/>
      <c r="E42" s="281" t="s">
        <v>2174</v>
      </c>
      <c r="F42" s="272" t="s">
        <v>253</v>
      </c>
      <c r="G42" s="270" t="str">
        <f>VLOOKUP(F42,'Instrument Number'!B27:C52,1,TRUE)</f>
        <v>P</v>
      </c>
      <c r="H42" s="269"/>
      <c r="I42" s="269"/>
      <c r="J42" s="269"/>
      <c r="K42" s="269"/>
      <c r="L42" s="277"/>
      <c r="N42" s="264" t="s">
        <v>2197</v>
      </c>
      <c r="P42" s="264" t="s">
        <v>665</v>
      </c>
    </row>
    <row r="43" spans="2:29">
      <c r="B43" s="295"/>
      <c r="C43" s="315"/>
      <c r="D43" s="315"/>
      <c r="E43" s="281" t="s">
        <v>216</v>
      </c>
      <c r="F43" s="272" t="s">
        <v>263</v>
      </c>
      <c r="G43" s="270" t="str">
        <f>VLOOKUP(F43,'Instrument Number'!B27:G52,1,TRUE)</f>
        <v>T</v>
      </c>
      <c r="H43" s="269"/>
      <c r="I43" s="269"/>
      <c r="J43" s="269"/>
      <c r="K43" s="269"/>
      <c r="L43" s="277"/>
      <c r="N43" s="284" t="s">
        <v>2198</v>
      </c>
    </row>
    <row r="44" spans="2:29" ht="13.5" thickBot="1">
      <c r="B44" s="295">
        <v>2</v>
      </c>
      <c r="C44" s="316" t="s">
        <v>2163</v>
      </c>
      <c r="D44" s="316"/>
      <c r="E44" s="299" t="str">
        <f>VLOOKUP(G44,'Sequence Number_POM'!$D$6:$E$1481,2,FALSE)</f>
        <v>Boiler Drum Boiler 3</v>
      </c>
      <c r="F44" s="299"/>
      <c r="G44" s="300">
        <v>894</v>
      </c>
      <c r="H44" s="269"/>
      <c r="I44" s="269"/>
      <c r="J44" s="269"/>
      <c r="K44" s="269"/>
      <c r="L44" s="277"/>
      <c r="N44" s="284" t="s">
        <v>2199</v>
      </c>
      <c r="P44" s="266">
        <v>1</v>
      </c>
    </row>
    <row r="45" spans="2:29">
      <c r="B45" s="295"/>
      <c r="C45" s="316"/>
      <c r="D45" s="316"/>
      <c r="E45" s="299"/>
      <c r="F45" s="299"/>
      <c r="G45" s="292"/>
      <c r="H45" s="305" t="str">
        <f>G42&amp;G43&amp;"-"&amp;G44&amp;"-"&amp;G46</f>
        <v>PT-894-1</v>
      </c>
      <c r="I45" s="306"/>
      <c r="J45" s="306"/>
      <c r="K45" s="306"/>
      <c r="L45" s="307"/>
      <c r="N45" s="264" t="s">
        <v>2200</v>
      </c>
      <c r="P45" s="266">
        <v>2</v>
      </c>
    </row>
    <row r="46" spans="2:29">
      <c r="B46" s="295">
        <v>3</v>
      </c>
      <c r="C46" s="315" t="s">
        <v>2173</v>
      </c>
      <c r="D46" s="315"/>
      <c r="E46" s="300">
        <v>1</v>
      </c>
      <c r="F46" s="300"/>
      <c r="G46" s="299">
        <f>E46</f>
        <v>1</v>
      </c>
      <c r="H46" s="308"/>
      <c r="I46" s="308"/>
      <c r="J46" s="308"/>
      <c r="K46" s="308"/>
      <c r="L46" s="309"/>
      <c r="P46" s="266">
        <v>3</v>
      </c>
    </row>
    <row r="47" spans="2:29">
      <c r="B47" s="295"/>
      <c r="C47" s="315"/>
      <c r="D47" s="315"/>
      <c r="E47" s="300"/>
      <c r="F47" s="300"/>
      <c r="G47" s="299"/>
      <c r="H47" s="308"/>
      <c r="I47" s="308"/>
      <c r="J47" s="308"/>
      <c r="K47" s="308"/>
      <c r="L47" s="309"/>
      <c r="N47" s="264" t="s">
        <v>2196</v>
      </c>
      <c r="P47" s="264" t="s">
        <v>664</v>
      </c>
      <c r="AC47" s="285"/>
    </row>
    <row r="48" spans="2:29">
      <c r="B48" s="276"/>
      <c r="C48" s="269"/>
      <c r="D48" s="269"/>
      <c r="E48" s="269"/>
      <c r="F48" s="269"/>
      <c r="G48" s="269"/>
      <c r="H48" s="310"/>
      <c r="I48" s="308"/>
      <c r="J48" s="308"/>
      <c r="K48" s="308"/>
      <c r="L48" s="309"/>
      <c r="P48" s="271" t="str">
        <f>'Equipment Number'!B54</f>
        <v>Crush</v>
      </c>
      <c r="R48" s="264" t="s">
        <v>142</v>
      </c>
    </row>
    <row r="49" spans="2:18">
      <c r="B49" s="276"/>
      <c r="C49" s="269"/>
      <c r="D49" s="269"/>
      <c r="E49" s="269"/>
      <c r="F49" s="269"/>
      <c r="G49" s="269"/>
      <c r="H49" s="310"/>
      <c r="I49" s="308"/>
      <c r="J49" s="308"/>
      <c r="K49" s="308"/>
      <c r="L49" s="309"/>
      <c r="P49" s="271" t="str">
        <f>'Equipment Number'!B68</f>
        <v>Refinery</v>
      </c>
      <c r="R49" t="s">
        <v>634</v>
      </c>
    </row>
    <row r="50" spans="2:18" ht="13.5" thickBot="1">
      <c r="B50" s="276"/>
      <c r="C50" s="269"/>
      <c r="D50" s="267" t="s">
        <v>2179</v>
      </c>
      <c r="E50" s="269"/>
      <c r="F50" s="269"/>
      <c r="G50" s="269"/>
      <c r="H50" s="311"/>
      <c r="I50" s="312"/>
      <c r="J50" s="312"/>
      <c r="K50" s="312"/>
      <c r="L50" s="313"/>
      <c r="P50" s="271" t="str">
        <f>'Equipment Number'!B82</f>
        <v>Packaging</v>
      </c>
      <c r="R50" t="s">
        <v>636</v>
      </c>
    </row>
    <row r="51" spans="2:18">
      <c r="B51" s="276"/>
      <c r="C51" s="269"/>
      <c r="D51" s="267" t="s">
        <v>2175</v>
      </c>
      <c r="E51" s="269"/>
      <c r="F51" s="269"/>
      <c r="G51" s="269"/>
      <c r="H51" s="269"/>
      <c r="I51" s="269"/>
      <c r="J51" s="269"/>
      <c r="K51" s="269"/>
      <c r="L51" s="277"/>
      <c r="P51" s="271" t="str">
        <f>'Equipment Number'!B88</f>
        <v>BioDiesel</v>
      </c>
      <c r="R51" t="s">
        <v>637</v>
      </c>
    </row>
    <row r="52" spans="2:18">
      <c r="B52" s="276"/>
      <c r="C52" s="269"/>
      <c r="D52" s="269"/>
      <c r="E52" s="269"/>
      <c r="F52" s="269"/>
      <c r="G52" s="269"/>
      <c r="H52" s="269"/>
      <c r="I52" s="269"/>
      <c r="J52" s="269"/>
      <c r="K52" s="269"/>
      <c r="L52" s="277"/>
      <c r="P52" s="271" t="str">
        <f>'Equipment Number'!B102</f>
        <v>Utilities</v>
      </c>
      <c r="R52" t="s">
        <v>639</v>
      </c>
    </row>
    <row r="53" spans="2:18">
      <c r="B53" s="276"/>
      <c r="C53" s="269"/>
      <c r="D53" s="269"/>
      <c r="E53" s="269"/>
      <c r="F53" s="269"/>
      <c r="G53" s="269"/>
      <c r="H53" s="269"/>
      <c r="I53" s="269"/>
      <c r="J53" s="269"/>
      <c r="K53" s="269"/>
      <c r="L53" s="277"/>
      <c r="P53" s="271" t="str">
        <f>'Equipment Number'!B115</f>
        <v>Palm Oil Mill</v>
      </c>
      <c r="R53" t="s">
        <v>638</v>
      </c>
    </row>
    <row r="54" spans="2:18">
      <c r="B54" s="276"/>
      <c r="C54" s="269"/>
      <c r="D54" s="269"/>
      <c r="E54" s="269"/>
      <c r="F54" s="269"/>
      <c r="G54" s="269"/>
      <c r="H54" s="269"/>
      <c r="I54" s="269"/>
      <c r="J54" s="269"/>
      <c r="K54" s="269"/>
      <c r="L54" s="277"/>
      <c r="R54" t="s">
        <v>644</v>
      </c>
    </row>
    <row r="55" spans="2:18">
      <c r="B55" s="276"/>
      <c r="C55" s="269"/>
      <c r="D55" s="269"/>
      <c r="E55" s="269"/>
      <c r="F55" s="269"/>
      <c r="G55" s="269"/>
      <c r="H55" s="269"/>
      <c r="I55" s="269"/>
      <c r="J55" s="269"/>
      <c r="K55" s="269"/>
      <c r="L55" s="277"/>
      <c r="R55" t="s">
        <v>645</v>
      </c>
    </row>
    <row r="56" spans="2:18" ht="13.5" thickBot="1">
      <c r="B56" s="278"/>
      <c r="C56" s="279"/>
      <c r="D56" s="279"/>
      <c r="E56" s="279"/>
      <c r="F56" s="279"/>
      <c r="G56" s="279"/>
      <c r="H56" s="279"/>
      <c r="I56" s="279"/>
      <c r="J56" s="279"/>
      <c r="K56" s="279"/>
      <c r="L56" s="280"/>
      <c r="R56" t="s">
        <v>646</v>
      </c>
    </row>
    <row r="57" spans="2:18">
      <c r="R57" t="s">
        <v>691</v>
      </c>
    </row>
    <row r="59" spans="2:18" ht="13.5" customHeight="1">
      <c r="P59" s="260" t="s">
        <v>2171</v>
      </c>
      <c r="Q59" s="2"/>
    </row>
    <row r="62" spans="2:18">
      <c r="R62" t="s">
        <v>220</v>
      </c>
    </row>
    <row r="63" spans="2:18">
      <c r="R63" t="s">
        <v>222</v>
      </c>
    </row>
    <row r="64" spans="2:18">
      <c r="R64" t="s">
        <v>224</v>
      </c>
    </row>
    <row r="65" spans="18:18">
      <c r="R65" t="s">
        <v>229</v>
      </c>
    </row>
    <row r="66" spans="18:18">
      <c r="R66" t="s">
        <v>232</v>
      </c>
    </row>
    <row r="67" spans="18:18">
      <c r="R67" t="s">
        <v>236</v>
      </c>
    </row>
    <row r="68" spans="18:18">
      <c r="R68" t="s">
        <v>242</v>
      </c>
    </row>
    <row r="69" spans="18:18">
      <c r="R69" t="s">
        <v>244</v>
      </c>
    </row>
    <row r="70" spans="18:18">
      <c r="R70" t="s">
        <v>222</v>
      </c>
    </row>
    <row r="71" spans="18:18">
      <c r="R71" t="s">
        <v>251</v>
      </c>
    </row>
    <row r="72" spans="18:18">
      <c r="R72" t="s">
        <v>254</v>
      </c>
    </row>
    <row r="73" spans="18:18">
      <c r="R73" t="s">
        <v>259</v>
      </c>
    </row>
    <row r="74" spans="18:18">
      <c r="R74" t="s">
        <v>261</v>
      </c>
    </row>
    <row r="75" spans="18:18">
      <c r="R75" t="s">
        <v>263</v>
      </c>
    </row>
    <row r="76" spans="18:18">
      <c r="R76" t="s">
        <v>266</v>
      </c>
    </row>
    <row r="77" spans="18:18">
      <c r="R77" t="s">
        <v>268</v>
      </c>
    </row>
    <row r="78" spans="18:18">
      <c r="R78" t="s">
        <v>271</v>
      </c>
    </row>
    <row r="79" spans="18:18">
      <c r="R79" t="s">
        <v>274</v>
      </c>
    </row>
    <row r="80" spans="18:18">
      <c r="R80" t="s">
        <v>278</v>
      </c>
    </row>
    <row r="81" spans="18:18">
      <c r="R81" t="s">
        <v>282</v>
      </c>
    </row>
  </sheetData>
  <mergeCells count="46">
    <mergeCell ref="H25:L30"/>
    <mergeCell ref="H6:L11"/>
    <mergeCell ref="B46:B47"/>
    <mergeCell ref="B44:B45"/>
    <mergeCell ref="B42:B43"/>
    <mergeCell ref="C46:D47"/>
    <mergeCell ref="C44:D45"/>
    <mergeCell ref="C42:D43"/>
    <mergeCell ref="C6:D6"/>
    <mergeCell ref="E6:F6"/>
    <mergeCell ref="C7:D7"/>
    <mergeCell ref="H45:L50"/>
    <mergeCell ref="C39:D39"/>
    <mergeCell ref="C28:D29"/>
    <mergeCell ref="E29:F29"/>
    <mergeCell ref="C26:D26"/>
    <mergeCell ref="E27:F27"/>
    <mergeCell ref="E28:F28"/>
    <mergeCell ref="E30:F30"/>
    <mergeCell ref="E31:F31"/>
    <mergeCell ref="E25:F25"/>
    <mergeCell ref="E26:F26"/>
    <mergeCell ref="E23:F23"/>
    <mergeCell ref="C27:D27"/>
    <mergeCell ref="E46:F47"/>
    <mergeCell ref="G44:G45"/>
    <mergeCell ref="G46:G47"/>
    <mergeCell ref="E4:F4"/>
    <mergeCell ref="E5:F5"/>
    <mergeCell ref="E24:F24"/>
    <mergeCell ref="B9:B10"/>
    <mergeCell ref="C9:D10"/>
    <mergeCell ref="E9:F9"/>
    <mergeCell ref="E10:F10"/>
    <mergeCell ref="E44:F45"/>
    <mergeCell ref="B28:B29"/>
    <mergeCell ref="C30:D30"/>
    <mergeCell ref="C31:D31"/>
    <mergeCell ref="C25:D25"/>
    <mergeCell ref="C11:D11"/>
    <mergeCell ref="E11:F11"/>
    <mergeCell ref="C12:D12"/>
    <mergeCell ref="E12:F12"/>
    <mergeCell ref="E7:F7"/>
    <mergeCell ref="E8:F8"/>
    <mergeCell ref="C8:D8"/>
  </mergeCells>
  <conditionalFormatting sqref="B25:D27 B28:C28 B30:D31">
    <cfRule type="notContainsBlanks" dxfId="4" priority="5">
      <formula>LEN(TRIM(B25))&gt;0</formula>
    </cfRule>
  </conditionalFormatting>
  <conditionalFormatting sqref="E25:F26">
    <cfRule type="expression" dxfId="3" priority="4">
      <formula>$E$23=$Q$24</formula>
    </cfRule>
  </conditionalFormatting>
  <conditionalFormatting sqref="B42 B46 B44">
    <cfRule type="notContainsBlanks" dxfId="2" priority="3">
      <formula>LEN(TRIM(B42))&gt;0</formula>
    </cfRule>
  </conditionalFormatting>
  <conditionalFormatting sqref="B9:C9 B11:D12 B6:D8">
    <cfRule type="notContainsBlanks" dxfId="1" priority="2">
      <formula>LEN(TRIM(B6))&gt;0</formula>
    </cfRule>
  </conditionalFormatting>
  <conditionalFormatting sqref="E6:F7">
    <cfRule type="expression" dxfId="0" priority="1">
      <formula>$E$23=$Q$24</formula>
    </cfRule>
  </conditionalFormatting>
  <dataValidations count="10">
    <dataValidation type="list" allowBlank="1" showInputMessage="1" showErrorMessage="1" sqref="E23:F23" xr:uid="{A4171330-BDFA-4D6C-92A3-F9698CFFB617}">
      <formula1>$Q$23:$Q$24</formula1>
    </dataValidation>
    <dataValidation type="list" allowBlank="1" showInputMessage="1" showErrorMessage="1" sqref="E11:F11 E30:F30" xr:uid="{69BD539D-ED6D-4842-9CB3-02324A99168C}">
      <formula1>$P$44:$P$46</formula1>
    </dataValidation>
    <dataValidation allowBlank="1" showInputMessage="1" showErrorMessage="1" prompt="Please See Sequence Number" sqref="G31 G44" xr:uid="{3BD74601-40A8-4929-A2F0-E56E8C22B29B}"/>
    <dataValidation type="list" allowBlank="1" showInputMessage="1" showErrorMessage="1" sqref="E28:F28 E9:F9" xr:uid="{07E3BE48-AAFC-4133-BBD8-FE043746003F}">
      <formula1>$P$50:$P$53</formula1>
    </dataValidation>
    <dataValidation type="list" allowBlank="1" showInputMessage="1" showErrorMessage="1" sqref="F43" xr:uid="{EF35F991-2DF8-458F-A5AD-C1C0E3B3D7A9}">
      <formula1>$R$62:$R$81</formula1>
    </dataValidation>
    <dataValidation allowBlank="1" showInputMessage="1" showErrorMessage="1" prompt="instrument yang sama nomer berapa yg dpasang di equipment yg sama" sqref="E46:F47" xr:uid="{FD0E04D5-5ABE-4254-8B60-C8BFAB32F62B}"/>
    <dataValidation type="list" allowBlank="1" showInputMessage="1" showErrorMessage="1" sqref="E4:F4" xr:uid="{E49769EE-3FC9-47D3-A885-8374C44C513D}">
      <formula1>$Q$4:$Q$5</formula1>
    </dataValidation>
    <dataValidation type="list" allowBlank="1" showInputMessage="1" showErrorMessage="1" sqref="E8:F8" xr:uid="{FDC1454A-A70B-4240-B195-51FF4B7BA989}">
      <formula1>$R$48:$R$57</formula1>
    </dataValidation>
    <dataValidation allowBlank="1" showInputMessage="1" showErrorMessage="1" prompt="Drawing urutan ke berapa" sqref="E12:F12" xr:uid="{B6AD1634-92C3-4A95-90CC-30323D408256}"/>
    <dataValidation type="list" allowBlank="1" showInputMessage="1" showErrorMessage="1" sqref="E26:F26" xr:uid="{DC8C11EE-8766-41C2-B763-13FA2804AAE2}">
      <formula1>IF($E$23=$Q$24,$R$48:$R$57,"")</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6EA48246-0276-45E2-BFCB-F0580A916624}">
          <x14:formula1>
            <xm:f>'Equipment Number'!$B$25:$B$51</xm:f>
          </x14:formula1>
          <xm:sqref>E27:F27</xm:sqref>
        </x14:dataValidation>
        <x14:dataValidation type="list" allowBlank="1" showInputMessage="1" showErrorMessage="1" xr:uid="{683174F8-9A91-47F2-ABF6-2DDFC1564D52}">
          <x14:formula1>
            <xm:f>IF($E$23=$Q$24,'Drawing Number'!$B$29:$B$32,"")</xm:f>
          </x14:formula1>
          <xm:sqref>E25:F25 E6:F6</xm:sqref>
        </x14:dataValidation>
        <x14:dataValidation type="list" allowBlank="1" showInputMessage="1" showErrorMessage="1" xr:uid="{9704C6D3-CCA0-4BC5-9FF5-0B3DD982C3AC}">
          <x14:formula1>
            <xm:f>'Instrument Number'!$C$27:$C$52</xm:f>
          </x14:formula1>
          <xm:sqref>F42</xm:sqref>
        </x14:dataValidation>
        <x14:dataValidation type="list" allowBlank="1" showInputMessage="1" showErrorMessage="1" xr:uid="{9D13EB28-B1C4-4880-8210-926CC26C9758}">
          <x14:formula1>
            <xm:f>'Drawing Number'!$F$29:$F$41</xm:f>
          </x14:formula1>
          <xm:sqref>E7:F7</xm:sqref>
        </x14:dataValidation>
        <x14:dataValidation type="list" allowBlank="1" showInputMessage="1" showErrorMessage="1" xr:uid="{56EA95FD-A2E4-4172-923B-21E9839B0F9E}">
          <x14:formula1>
            <xm:f>IF(E9='Equipment Number'!B82,'Equipment Number'!B84:B86,IF(E9='Equipment Number'!B88,'Equipment Number'!B90:B99,IF(E9='Equipment Number'!B102,'Equipment Number'!B104:B112,IF(E9='Equipment Number'!B115,'Equipment Number'!$B$117:$B$127,""))))</xm:f>
          </x14:formula1>
          <xm:sqref>E10:F10</xm:sqref>
        </x14:dataValidation>
        <x14:dataValidation type="list" allowBlank="1" showInputMessage="1" showErrorMessage="1" xr:uid="{1D62F2DD-E5F2-4D38-9BFF-5A0A443FA45D}">
          <x14:formula1>
            <xm:f>IF(E28='Equipment Number'!B82,'Equipment Number'!B84:B86,IF(E28='Equipment Number'!B88,'Equipment Number'!B90:B99,IF(E28='Equipment Number'!B102,'Equipment Number'!B104:B112,IF(E28='Equipment Number'!B115,'Equipment Number'!$B$117:$B$127,""))))</xm:f>
          </x14:formula1>
          <xm:sqref>E29:F29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L129"/>
  <sheetViews>
    <sheetView topLeftCell="A115" zoomScale="55" zoomScaleNormal="55" workbookViewId="0">
      <selection activeCell="I40" sqref="I40"/>
    </sheetView>
  </sheetViews>
  <sheetFormatPr defaultRowHeight="21"/>
  <cols>
    <col min="1" max="1" width="3.85546875" style="4" customWidth="1"/>
    <col min="2" max="2" width="19" style="4" customWidth="1"/>
    <col min="3" max="3" width="7.85546875" style="4" customWidth="1"/>
    <col min="4" max="4" width="16.5703125" style="4" bestFit="1" customWidth="1"/>
    <col min="5" max="5" width="5.7109375" style="4" customWidth="1"/>
    <col min="6" max="6" width="124.85546875" style="4" bestFit="1" customWidth="1"/>
    <col min="7" max="7" width="6.42578125" style="4" customWidth="1"/>
    <col min="8" max="8" width="15.140625" style="4" customWidth="1"/>
    <col min="9" max="9" width="26.5703125" style="4" customWidth="1"/>
    <col min="10" max="16384" width="9.140625" style="4"/>
  </cols>
  <sheetData>
    <row r="1" spans="2:9" ht="21.75" thickBot="1">
      <c r="B1" s="4" t="s">
        <v>417</v>
      </c>
    </row>
    <row r="2" spans="2:9" s="130" customFormat="1" ht="24">
      <c r="B2" s="131"/>
      <c r="C2" s="132"/>
      <c r="D2" s="155" t="s">
        <v>428</v>
      </c>
      <c r="E2" s="156"/>
      <c r="F2" s="133" t="s">
        <v>439</v>
      </c>
      <c r="G2" s="135" t="s">
        <v>429</v>
      </c>
      <c r="H2" s="161"/>
      <c r="I2" s="136" t="s">
        <v>553</v>
      </c>
    </row>
    <row r="3" spans="2:9" s="130" customFormat="1">
      <c r="B3" s="137"/>
      <c r="C3" s="138"/>
      <c r="D3" s="157" t="s">
        <v>430</v>
      </c>
      <c r="E3" s="158"/>
      <c r="F3" s="139" t="s">
        <v>440</v>
      </c>
      <c r="G3" s="143" t="s">
        <v>431</v>
      </c>
      <c r="H3" s="162"/>
      <c r="I3" s="144" t="s">
        <v>443</v>
      </c>
    </row>
    <row r="4" spans="2:9" s="130" customFormat="1">
      <c r="B4" s="137"/>
      <c r="C4" s="138"/>
      <c r="D4" s="157" t="s">
        <v>432</v>
      </c>
      <c r="E4" s="158"/>
      <c r="F4" s="145">
        <v>2</v>
      </c>
      <c r="G4" s="143" t="s">
        <v>433</v>
      </c>
      <c r="H4" s="162"/>
      <c r="I4" s="144">
        <v>1</v>
      </c>
    </row>
    <row r="5" spans="2:9" s="130" customFormat="1" ht="22.5">
      <c r="B5" s="137"/>
      <c r="C5" s="146"/>
      <c r="D5" s="157" t="s">
        <v>434</v>
      </c>
      <c r="E5" s="158"/>
      <c r="F5" s="145" t="s">
        <v>440</v>
      </c>
      <c r="G5" s="143" t="s">
        <v>435</v>
      </c>
      <c r="H5" s="163"/>
      <c r="I5" s="147">
        <v>42963</v>
      </c>
    </row>
    <row r="6" spans="2:9" s="130" customFormat="1" ht="21.75" thickBot="1">
      <c r="B6" s="148"/>
      <c r="C6" s="149"/>
      <c r="D6" s="159" t="s">
        <v>436</v>
      </c>
      <c r="E6" s="160"/>
      <c r="F6" s="150" t="s">
        <v>440</v>
      </c>
      <c r="G6" s="153" t="s">
        <v>437</v>
      </c>
      <c r="H6" s="164"/>
      <c r="I6" s="154" t="s">
        <v>438</v>
      </c>
    </row>
    <row r="8" spans="2:9" ht="22.5">
      <c r="B8" s="8" t="s">
        <v>179</v>
      </c>
      <c r="C8" s="2"/>
      <c r="D8" s="3"/>
      <c r="E8" s="2"/>
      <c r="F8" s="3"/>
      <c r="G8" s="3"/>
    </row>
    <row r="9" spans="2:9">
      <c r="B9" s="3" t="s">
        <v>209</v>
      </c>
      <c r="C9" s="2"/>
      <c r="D9" s="3"/>
      <c r="E9" s="2"/>
      <c r="F9" s="3"/>
      <c r="G9" s="3"/>
    </row>
    <row r="10" spans="2:9">
      <c r="B10" s="3" t="s">
        <v>212</v>
      </c>
      <c r="C10" s="2"/>
      <c r="D10" s="3"/>
      <c r="E10" s="2"/>
      <c r="F10" s="3"/>
      <c r="G10" s="3"/>
    </row>
    <row r="11" spans="2:9">
      <c r="B11" s="3"/>
      <c r="C11" s="2"/>
      <c r="D11" s="3"/>
      <c r="E11" s="2"/>
      <c r="F11" s="3"/>
      <c r="G11" s="3"/>
    </row>
    <row r="12" spans="2:9" ht="22.5">
      <c r="B12" s="8" t="s">
        <v>489</v>
      </c>
      <c r="C12" s="2"/>
      <c r="D12" s="3"/>
      <c r="E12" s="2"/>
      <c r="F12" s="3"/>
      <c r="G12" s="3"/>
    </row>
    <row r="13" spans="2:9">
      <c r="B13" s="3" t="s">
        <v>494</v>
      </c>
      <c r="C13" s="2"/>
      <c r="D13" s="3"/>
      <c r="E13" s="2"/>
      <c r="F13" s="3"/>
      <c r="G13" s="3"/>
    </row>
    <row r="14" spans="2:9">
      <c r="B14" s="3" t="s">
        <v>542</v>
      </c>
      <c r="C14" s="2"/>
      <c r="D14" s="3"/>
      <c r="E14" s="2"/>
      <c r="F14" s="3"/>
      <c r="G14" s="3"/>
    </row>
    <row r="15" spans="2:9">
      <c r="B15" s="3" t="s">
        <v>543</v>
      </c>
      <c r="C15" s="2"/>
      <c r="D15" s="3"/>
      <c r="E15" s="2"/>
      <c r="F15" s="3"/>
      <c r="G15" s="3"/>
    </row>
    <row r="16" spans="2:9">
      <c r="B16" s="3"/>
      <c r="C16" s="2"/>
      <c r="D16" s="3"/>
      <c r="E16" s="2"/>
      <c r="F16" s="3"/>
      <c r="G16" s="3"/>
    </row>
    <row r="17" spans="2:11">
      <c r="B17" s="3"/>
      <c r="C17" s="2"/>
      <c r="D17" s="3"/>
      <c r="E17" s="2"/>
      <c r="F17" s="3" t="s">
        <v>158</v>
      </c>
      <c r="G17" s="3"/>
    </row>
    <row r="18" spans="2:11">
      <c r="B18" s="3" t="s">
        <v>159</v>
      </c>
      <c r="C18" s="2"/>
      <c r="D18" s="3"/>
      <c r="E18" s="2"/>
      <c r="F18" s="3"/>
      <c r="G18" s="3"/>
    </row>
    <row r="19" spans="2:11">
      <c r="B19" s="6" t="s">
        <v>379</v>
      </c>
      <c r="C19" s="6" t="s">
        <v>427</v>
      </c>
      <c r="D19" s="7"/>
      <c r="E19" s="2"/>
      <c r="F19" s="3"/>
      <c r="G19" s="3"/>
      <c r="H19" s="6"/>
    </row>
    <row r="20" spans="2:11">
      <c r="B20" s="6" t="s">
        <v>412</v>
      </c>
      <c r="C20" s="6" t="s">
        <v>424</v>
      </c>
      <c r="D20" s="7"/>
      <c r="E20" s="2"/>
      <c r="F20" s="3"/>
      <c r="G20" s="3"/>
      <c r="H20" s="6"/>
    </row>
    <row r="21" spans="2:11">
      <c r="B21" s="6" t="s">
        <v>413</v>
      </c>
      <c r="C21" s="6" t="s">
        <v>425</v>
      </c>
      <c r="D21" s="7"/>
      <c r="E21" s="2"/>
      <c r="F21" s="3"/>
      <c r="G21" s="3"/>
      <c r="H21" s="6"/>
    </row>
    <row r="22" spans="2:11">
      <c r="B22" s="6" t="s">
        <v>414</v>
      </c>
      <c r="C22" s="6" t="s">
        <v>426</v>
      </c>
      <c r="D22" s="7"/>
      <c r="E22" s="2"/>
      <c r="F22" s="3"/>
      <c r="G22" s="3"/>
      <c r="H22" s="6"/>
    </row>
    <row r="23" spans="2:11">
      <c r="B23" s="6"/>
      <c r="C23" s="6"/>
      <c r="D23" s="7"/>
      <c r="E23" s="2"/>
      <c r="F23" s="3"/>
      <c r="G23" s="3"/>
      <c r="H23" s="6"/>
    </row>
    <row r="24" spans="2:11" ht="23.25" thickBot="1">
      <c r="B24" s="1" t="s">
        <v>418</v>
      </c>
      <c r="D24" s="18"/>
      <c r="E24" s="2"/>
      <c r="I24" s="3"/>
    </row>
    <row r="25" spans="2:11">
      <c r="B25" s="81" t="s">
        <v>666</v>
      </c>
      <c r="C25" s="82"/>
      <c r="D25" s="68"/>
      <c r="E25" s="67"/>
      <c r="F25" s="83"/>
      <c r="G25" s="84" t="s">
        <v>21</v>
      </c>
    </row>
    <row r="26" spans="2:11">
      <c r="B26" s="85" t="s">
        <v>180</v>
      </c>
      <c r="C26" s="79"/>
      <c r="D26" s="23"/>
      <c r="E26" s="22"/>
      <c r="F26" s="80"/>
      <c r="G26" s="86" t="s">
        <v>194</v>
      </c>
    </row>
    <row r="27" spans="2:11">
      <c r="B27" s="85" t="s">
        <v>181</v>
      </c>
      <c r="C27" s="79"/>
      <c r="D27" s="23"/>
      <c r="E27" s="22"/>
      <c r="F27" s="80"/>
      <c r="G27" s="86" t="s">
        <v>22</v>
      </c>
    </row>
    <row r="28" spans="2:11">
      <c r="B28" s="87" t="s">
        <v>662</v>
      </c>
      <c r="C28" s="77"/>
      <c r="D28" s="20"/>
      <c r="E28" s="19"/>
      <c r="F28" s="78"/>
      <c r="G28" s="86" t="s">
        <v>195</v>
      </c>
      <c r="J28" s="319"/>
      <c r="K28" s="319"/>
    </row>
    <row r="29" spans="2:11">
      <c r="B29" s="85" t="s">
        <v>558</v>
      </c>
      <c r="C29" s="79"/>
      <c r="D29" s="23"/>
      <c r="E29" s="22"/>
      <c r="F29" s="80"/>
      <c r="G29" s="86" t="s">
        <v>196</v>
      </c>
    </row>
    <row r="30" spans="2:11">
      <c r="B30" s="88" t="s">
        <v>182</v>
      </c>
      <c r="C30" s="79"/>
      <c r="D30" s="23"/>
      <c r="E30" s="22"/>
      <c r="F30" s="80"/>
      <c r="G30" s="86" t="s">
        <v>23</v>
      </c>
    </row>
    <row r="31" spans="2:11">
      <c r="B31" s="85" t="s">
        <v>183</v>
      </c>
      <c r="C31" s="79"/>
      <c r="D31" s="23"/>
      <c r="E31" s="22"/>
      <c r="F31" s="80"/>
      <c r="G31" s="86" t="s">
        <v>24</v>
      </c>
      <c r="J31" s="319"/>
      <c r="K31" s="319"/>
    </row>
    <row r="32" spans="2:11">
      <c r="B32" s="85" t="s">
        <v>184</v>
      </c>
      <c r="C32" s="79"/>
      <c r="D32" s="23"/>
      <c r="E32" s="22"/>
      <c r="F32" s="80"/>
      <c r="G32" s="86" t="s">
        <v>197</v>
      </c>
    </row>
    <row r="33" spans="2:12">
      <c r="B33" s="89" t="s">
        <v>193</v>
      </c>
      <c r="C33" s="79"/>
      <c r="D33" s="23"/>
      <c r="E33" s="22"/>
      <c r="F33" s="80"/>
      <c r="G33" s="86" t="s">
        <v>390</v>
      </c>
    </row>
    <row r="34" spans="2:12">
      <c r="B34" s="85" t="s">
        <v>185</v>
      </c>
      <c r="C34" s="79"/>
      <c r="D34" s="23"/>
      <c r="E34" s="22"/>
      <c r="F34" s="80"/>
      <c r="G34" s="86" t="s">
        <v>198</v>
      </c>
    </row>
    <row r="35" spans="2:12">
      <c r="B35" s="85" t="s">
        <v>701</v>
      </c>
      <c r="C35" s="79"/>
      <c r="D35" s="23"/>
      <c r="E35" s="22"/>
      <c r="F35" s="80"/>
      <c r="G35" s="86" t="s">
        <v>199</v>
      </c>
      <c r="I35" s="3"/>
    </row>
    <row r="36" spans="2:12">
      <c r="B36" s="85" t="s">
        <v>704</v>
      </c>
      <c r="C36" s="79"/>
      <c r="D36" s="23"/>
      <c r="E36" s="22"/>
      <c r="F36" s="80"/>
      <c r="G36" s="86" t="s">
        <v>200</v>
      </c>
    </row>
    <row r="37" spans="2:12">
      <c r="B37" s="85" t="s">
        <v>186</v>
      </c>
      <c r="C37" s="79"/>
      <c r="D37" s="23"/>
      <c r="E37" s="22"/>
      <c r="F37" s="80"/>
      <c r="G37" s="86" t="s">
        <v>29</v>
      </c>
    </row>
    <row r="38" spans="2:12">
      <c r="B38" s="85" t="s">
        <v>703</v>
      </c>
      <c r="C38" s="79"/>
      <c r="D38" s="23"/>
      <c r="E38" s="22"/>
      <c r="F38" s="80"/>
      <c r="G38" s="86" t="s">
        <v>201</v>
      </c>
      <c r="J38" s="319"/>
      <c r="K38" s="319"/>
      <c r="L38" s="319"/>
    </row>
    <row r="39" spans="2:12">
      <c r="B39" s="89" t="s">
        <v>187</v>
      </c>
      <c r="C39" s="79"/>
      <c r="D39" s="23"/>
      <c r="E39" s="22"/>
      <c r="F39" s="80"/>
      <c r="G39" s="86" t="s">
        <v>202</v>
      </c>
    </row>
    <row r="40" spans="2:12">
      <c r="B40" s="89" t="s">
        <v>188</v>
      </c>
      <c r="C40" s="79"/>
      <c r="D40" s="23"/>
      <c r="E40" s="22"/>
      <c r="F40" s="80"/>
      <c r="G40" s="86" t="s">
        <v>32</v>
      </c>
    </row>
    <row r="41" spans="2:12">
      <c r="B41" s="89" t="s">
        <v>696</v>
      </c>
      <c r="C41" s="79"/>
      <c r="D41" s="23"/>
      <c r="E41" s="22"/>
      <c r="F41" s="80"/>
      <c r="G41" s="86" t="s">
        <v>203</v>
      </c>
    </row>
    <row r="42" spans="2:12">
      <c r="B42" s="89" t="s">
        <v>189</v>
      </c>
      <c r="C42" s="79"/>
      <c r="D42" s="23"/>
      <c r="E42" s="22"/>
      <c r="F42" s="80"/>
      <c r="G42" s="86" t="s">
        <v>204</v>
      </c>
    </row>
    <row r="43" spans="2:12">
      <c r="B43" s="89" t="s">
        <v>190</v>
      </c>
      <c r="C43" s="79"/>
      <c r="D43" s="23"/>
      <c r="E43" s="22"/>
      <c r="F43" s="80"/>
      <c r="G43" s="86" t="s">
        <v>205</v>
      </c>
    </row>
    <row r="44" spans="2:12">
      <c r="B44" s="89" t="s">
        <v>191</v>
      </c>
      <c r="C44" s="79"/>
      <c r="D44" s="23"/>
      <c r="E44" s="22"/>
      <c r="F44" s="80"/>
      <c r="G44" s="86" t="s">
        <v>206</v>
      </c>
    </row>
    <row r="45" spans="2:12">
      <c r="B45" s="89" t="s">
        <v>213</v>
      </c>
      <c r="C45" s="79"/>
      <c r="D45" s="23"/>
      <c r="E45" s="22"/>
      <c r="F45" s="80"/>
      <c r="G45" s="86" t="s">
        <v>207</v>
      </c>
    </row>
    <row r="46" spans="2:12">
      <c r="B46" s="219" t="s">
        <v>192</v>
      </c>
      <c r="C46" s="77"/>
      <c r="D46" s="20"/>
      <c r="E46" s="19"/>
      <c r="F46" s="78"/>
      <c r="G46" s="220" t="s">
        <v>208</v>
      </c>
    </row>
    <row r="47" spans="2:12">
      <c r="B47" s="221" t="s">
        <v>697</v>
      </c>
      <c r="C47" s="77"/>
      <c r="D47" s="20"/>
      <c r="E47" s="19"/>
      <c r="F47" s="78"/>
      <c r="G47" s="222" t="s">
        <v>657</v>
      </c>
    </row>
    <row r="48" spans="2:12">
      <c r="B48" s="221" t="s">
        <v>698</v>
      </c>
      <c r="C48" s="77"/>
      <c r="D48" s="20"/>
      <c r="E48" s="19"/>
      <c r="F48" s="78"/>
      <c r="G48" s="222" t="s">
        <v>233</v>
      </c>
    </row>
    <row r="49" spans="2:7">
      <c r="B49" s="221" t="s">
        <v>663</v>
      </c>
      <c r="C49" s="77"/>
      <c r="D49" s="20"/>
      <c r="E49" s="19"/>
      <c r="F49" s="78"/>
      <c r="G49" s="222" t="s">
        <v>264</v>
      </c>
    </row>
    <row r="50" spans="2:7">
      <c r="B50" s="221" t="s">
        <v>694</v>
      </c>
      <c r="C50" s="77"/>
      <c r="D50" s="20"/>
      <c r="E50" s="19"/>
      <c r="F50" s="78"/>
      <c r="G50" s="222" t="s">
        <v>695</v>
      </c>
    </row>
    <row r="51" spans="2:7">
      <c r="B51" s="221" t="s">
        <v>709</v>
      </c>
      <c r="C51" s="77"/>
      <c r="D51" s="20"/>
      <c r="E51" s="19"/>
      <c r="F51" s="78"/>
      <c r="G51" s="222" t="s">
        <v>693</v>
      </c>
    </row>
    <row r="52" spans="2:7">
      <c r="B52" s="3"/>
      <c r="C52" s="2"/>
      <c r="D52" s="3"/>
      <c r="E52" s="2"/>
      <c r="F52" s="3"/>
      <c r="G52" s="3"/>
    </row>
    <row r="53" spans="2:7" ht="22.5">
      <c r="B53" s="8" t="s">
        <v>161</v>
      </c>
      <c r="C53" s="2"/>
      <c r="D53" s="3"/>
      <c r="E53" s="2"/>
      <c r="F53" s="3"/>
      <c r="G53" s="3"/>
    </row>
    <row r="54" spans="2:7" ht="22.5">
      <c r="B54" s="8" t="s">
        <v>176</v>
      </c>
      <c r="C54" s="2" t="s">
        <v>356</v>
      </c>
      <c r="D54" s="3"/>
      <c r="E54" s="2"/>
      <c r="F54" s="3"/>
      <c r="G54" s="3"/>
    </row>
    <row r="55" spans="2:7" ht="23.25" thickBot="1">
      <c r="B55" s="8"/>
      <c r="C55" s="2"/>
      <c r="D55" s="3"/>
      <c r="E55" s="2"/>
      <c r="F55" s="3"/>
      <c r="G55" s="3"/>
    </row>
    <row r="56" spans="2:7">
      <c r="B56" s="51" t="s">
        <v>391</v>
      </c>
      <c r="C56" s="52"/>
      <c r="D56" s="53"/>
      <c r="E56" s="52"/>
      <c r="F56" s="54"/>
      <c r="G56" s="55" t="s">
        <v>7</v>
      </c>
    </row>
    <row r="57" spans="2:7">
      <c r="B57" s="56" t="s">
        <v>358</v>
      </c>
      <c r="C57" s="12"/>
      <c r="D57" s="13"/>
      <c r="E57" s="12"/>
      <c r="F57" s="14"/>
      <c r="G57" s="57" t="s">
        <v>8</v>
      </c>
    </row>
    <row r="58" spans="2:7">
      <c r="B58" s="56" t="s">
        <v>170</v>
      </c>
      <c r="C58" s="12"/>
      <c r="D58" s="13"/>
      <c r="E58" s="12"/>
      <c r="F58" s="14"/>
      <c r="G58" s="57" t="s">
        <v>9</v>
      </c>
    </row>
    <row r="59" spans="2:7">
      <c r="B59" s="56" t="s">
        <v>171</v>
      </c>
      <c r="C59" s="12"/>
      <c r="D59" s="13"/>
      <c r="E59" s="12"/>
      <c r="F59" s="14"/>
      <c r="G59" s="57" t="s">
        <v>10</v>
      </c>
    </row>
    <row r="60" spans="2:7">
      <c r="B60" s="58" t="s">
        <v>359</v>
      </c>
      <c r="C60" s="12"/>
      <c r="D60" s="13"/>
      <c r="E60" s="12"/>
      <c r="F60" s="14"/>
      <c r="G60" s="57" t="s">
        <v>323</v>
      </c>
    </row>
    <row r="61" spans="2:7">
      <c r="B61" s="59" t="s">
        <v>386</v>
      </c>
      <c r="C61" s="12"/>
      <c r="D61" s="13"/>
      <c r="E61" s="12"/>
      <c r="F61" s="14"/>
      <c r="G61" s="57" t="s">
        <v>324</v>
      </c>
    </row>
    <row r="62" spans="2:7">
      <c r="B62" s="56" t="s">
        <v>360</v>
      </c>
      <c r="C62" s="12"/>
      <c r="D62" s="13"/>
      <c r="E62" s="12"/>
      <c r="F62" s="14"/>
      <c r="G62" s="57" t="s">
        <v>325</v>
      </c>
    </row>
    <row r="63" spans="2:7">
      <c r="B63" s="56" t="s">
        <v>387</v>
      </c>
      <c r="C63" s="12"/>
      <c r="D63" s="13"/>
      <c r="E63" s="12"/>
      <c r="F63" s="14"/>
      <c r="G63" s="57" t="s">
        <v>326</v>
      </c>
    </row>
    <row r="64" spans="2:7">
      <c r="B64" s="56" t="s">
        <v>174</v>
      </c>
      <c r="C64" s="12"/>
      <c r="D64" s="13"/>
      <c r="E64" s="12"/>
      <c r="F64" s="14"/>
      <c r="G64" s="57" t="s">
        <v>327</v>
      </c>
    </row>
    <row r="65" spans="2:7">
      <c r="B65" s="60" t="s">
        <v>175</v>
      </c>
      <c r="C65" s="15"/>
      <c r="D65" s="16"/>
      <c r="E65" s="15"/>
      <c r="F65" s="17"/>
      <c r="G65" s="57" t="s">
        <v>392</v>
      </c>
    </row>
    <row r="66" spans="2:7" ht="21.75" thickBot="1">
      <c r="B66" s="61"/>
      <c r="C66" s="62"/>
      <c r="D66" s="63"/>
      <c r="E66" s="62"/>
      <c r="F66" s="64"/>
      <c r="G66" s="65"/>
    </row>
    <row r="67" spans="2:7">
      <c r="B67" s="18"/>
      <c r="C67" s="15"/>
      <c r="D67" s="16"/>
      <c r="E67" s="15"/>
      <c r="F67" s="16"/>
      <c r="G67" s="18"/>
    </row>
    <row r="68" spans="2:7" ht="22.5">
      <c r="B68" s="8" t="s">
        <v>177</v>
      </c>
      <c r="C68" s="2" t="s">
        <v>355</v>
      </c>
      <c r="D68" s="3"/>
      <c r="E68" s="2"/>
      <c r="F68" s="3"/>
      <c r="G68" s="3"/>
    </row>
    <row r="69" spans="2:7" ht="23.25" thickBot="1">
      <c r="B69" s="8"/>
      <c r="C69" s="2"/>
      <c r="D69" s="3"/>
      <c r="E69" s="2"/>
      <c r="F69" s="3"/>
      <c r="G69" s="3"/>
    </row>
    <row r="70" spans="2:7">
      <c r="B70" s="66" t="s">
        <v>393</v>
      </c>
      <c r="C70" s="67"/>
      <c r="D70" s="68"/>
      <c r="E70" s="67"/>
      <c r="F70" s="69"/>
      <c r="G70" s="55" t="s">
        <v>335</v>
      </c>
    </row>
    <row r="71" spans="2:7">
      <c r="B71" s="58" t="s">
        <v>169</v>
      </c>
      <c r="C71" s="19"/>
      <c r="D71" s="20"/>
      <c r="E71" s="19"/>
      <c r="F71" s="21"/>
      <c r="G71" s="57" t="s">
        <v>336</v>
      </c>
    </row>
    <row r="72" spans="2:7">
      <c r="B72" s="58" t="s">
        <v>162</v>
      </c>
      <c r="C72" s="19"/>
      <c r="D72" s="20"/>
      <c r="E72" s="19"/>
      <c r="F72" s="21"/>
      <c r="G72" s="57" t="s">
        <v>337</v>
      </c>
    </row>
    <row r="73" spans="2:7">
      <c r="B73" s="58" t="s">
        <v>163</v>
      </c>
      <c r="C73" s="19"/>
      <c r="D73" s="20"/>
      <c r="E73" s="19"/>
      <c r="F73" s="21"/>
      <c r="G73" s="57" t="s">
        <v>338</v>
      </c>
    </row>
    <row r="74" spans="2:7">
      <c r="B74" s="58" t="s">
        <v>164</v>
      </c>
      <c r="C74" s="19"/>
      <c r="D74" s="20"/>
      <c r="E74" s="19"/>
      <c r="F74" s="21"/>
      <c r="G74" s="57" t="s">
        <v>339</v>
      </c>
    </row>
    <row r="75" spans="2:7">
      <c r="B75" s="58" t="s">
        <v>168</v>
      </c>
      <c r="C75" s="19"/>
      <c r="D75" s="20"/>
      <c r="E75" s="19"/>
      <c r="F75" s="21"/>
      <c r="G75" s="57" t="s">
        <v>340</v>
      </c>
    </row>
    <row r="76" spans="2:7">
      <c r="B76" s="58" t="s">
        <v>166</v>
      </c>
      <c r="C76" s="19"/>
      <c r="D76" s="20"/>
      <c r="E76" s="19"/>
      <c r="F76" s="21"/>
      <c r="G76" s="57" t="s">
        <v>341</v>
      </c>
    </row>
    <row r="77" spans="2:7">
      <c r="B77" s="59" t="s">
        <v>167</v>
      </c>
      <c r="C77" s="22"/>
      <c r="D77" s="23"/>
      <c r="E77" s="22"/>
      <c r="F77" s="24"/>
      <c r="G77" s="57" t="s">
        <v>342</v>
      </c>
    </row>
    <row r="78" spans="2:7">
      <c r="B78" s="58" t="s">
        <v>178</v>
      </c>
      <c r="C78" s="19"/>
      <c r="D78" s="20"/>
      <c r="E78" s="19"/>
      <c r="F78" s="21"/>
      <c r="G78" s="57" t="s">
        <v>343</v>
      </c>
    </row>
    <row r="79" spans="2:7">
      <c r="B79" s="59" t="s">
        <v>165</v>
      </c>
      <c r="C79" s="22"/>
      <c r="D79" s="23"/>
      <c r="E79" s="22"/>
      <c r="F79" s="24"/>
      <c r="G79" s="57" t="s">
        <v>394</v>
      </c>
    </row>
    <row r="80" spans="2:7" ht="21.75" thickBot="1">
      <c r="B80" s="70"/>
      <c r="C80" s="71"/>
      <c r="D80" s="72"/>
      <c r="E80" s="71"/>
      <c r="F80" s="73"/>
      <c r="G80" s="65"/>
    </row>
    <row r="81" spans="2:7">
      <c r="B81" s="18"/>
      <c r="C81" s="25"/>
      <c r="D81" s="18"/>
      <c r="E81" s="25"/>
      <c r="F81" s="18"/>
      <c r="G81" s="18"/>
    </row>
    <row r="82" spans="2:7" ht="22.5">
      <c r="B82" s="8" t="s">
        <v>173</v>
      </c>
      <c r="C82" s="2" t="s">
        <v>354</v>
      </c>
      <c r="D82" s="3"/>
      <c r="E82" s="2"/>
      <c r="F82" s="3"/>
      <c r="G82" s="3"/>
    </row>
    <row r="83" spans="2:7" ht="23.25" thickBot="1">
      <c r="B83" s="8"/>
      <c r="C83" s="2"/>
      <c r="D83" s="3"/>
      <c r="E83" s="2"/>
      <c r="F83" s="3"/>
      <c r="G83" s="3"/>
    </row>
    <row r="84" spans="2:7">
      <c r="B84" s="66" t="s">
        <v>395</v>
      </c>
      <c r="C84" s="67"/>
      <c r="D84" s="68"/>
      <c r="E84" s="67"/>
      <c r="F84" s="68"/>
      <c r="G84" s="55" t="s">
        <v>345</v>
      </c>
    </row>
    <row r="85" spans="2:7">
      <c r="B85" s="58" t="s">
        <v>172</v>
      </c>
      <c r="C85" s="19"/>
      <c r="D85" s="20"/>
      <c r="E85" s="19"/>
      <c r="F85" s="20"/>
      <c r="G85" s="57" t="s">
        <v>346</v>
      </c>
    </row>
    <row r="86" spans="2:7" ht="21.75" thickBot="1">
      <c r="B86" s="61" t="s">
        <v>173</v>
      </c>
      <c r="C86" s="74"/>
      <c r="D86" s="75"/>
      <c r="E86" s="74"/>
      <c r="F86" s="76"/>
      <c r="G86" s="65" t="s">
        <v>396</v>
      </c>
    </row>
    <row r="87" spans="2:7">
      <c r="B87" s="18"/>
      <c r="C87" s="25"/>
      <c r="D87" s="18"/>
      <c r="E87" s="25"/>
      <c r="F87" s="18"/>
      <c r="G87" s="18"/>
    </row>
    <row r="88" spans="2:7" ht="22.5">
      <c r="B88" s="8" t="s">
        <v>448</v>
      </c>
      <c r="C88" s="2" t="s">
        <v>496</v>
      </c>
      <c r="D88" s="3"/>
      <c r="E88" s="25"/>
      <c r="F88" s="18"/>
      <c r="G88" s="18"/>
    </row>
    <row r="89" spans="2:7" ht="21.75" thickBot="1">
      <c r="B89" s="18"/>
      <c r="C89" s="25"/>
      <c r="D89" s="18"/>
      <c r="E89" s="25"/>
      <c r="F89" s="18"/>
      <c r="G89" s="18"/>
    </row>
    <row r="90" spans="2:7">
      <c r="B90" s="66" t="s">
        <v>499</v>
      </c>
      <c r="C90" s="67"/>
      <c r="D90" s="68"/>
      <c r="E90" s="67"/>
      <c r="F90" s="68"/>
      <c r="G90" s="55" t="s">
        <v>449</v>
      </c>
    </row>
    <row r="91" spans="2:7">
      <c r="B91" s="58" t="s">
        <v>500</v>
      </c>
      <c r="C91" s="19"/>
      <c r="D91" s="20"/>
      <c r="E91" s="19"/>
      <c r="F91" s="20"/>
      <c r="G91" s="57" t="s">
        <v>450</v>
      </c>
    </row>
    <row r="92" spans="2:7">
      <c r="B92" s="125" t="s">
        <v>490</v>
      </c>
      <c r="C92" s="126"/>
      <c r="D92" s="127"/>
      <c r="E92" s="126"/>
      <c r="F92" s="127"/>
      <c r="G92" s="129" t="s">
        <v>483</v>
      </c>
    </row>
    <row r="93" spans="2:7">
      <c r="B93" s="125" t="s">
        <v>491</v>
      </c>
      <c r="C93" s="126"/>
      <c r="D93" s="127"/>
      <c r="E93" s="126"/>
      <c r="F93" s="127"/>
      <c r="G93" s="129" t="s">
        <v>484</v>
      </c>
    </row>
    <row r="94" spans="2:7">
      <c r="B94" s="125" t="s">
        <v>492</v>
      </c>
      <c r="C94" s="126"/>
      <c r="D94" s="127"/>
      <c r="E94" s="126"/>
      <c r="F94" s="127"/>
      <c r="G94" s="129" t="s">
        <v>485</v>
      </c>
    </row>
    <row r="95" spans="2:7">
      <c r="B95" s="125" t="s">
        <v>491</v>
      </c>
      <c r="C95" s="126"/>
      <c r="D95" s="127"/>
      <c r="E95" s="126"/>
      <c r="F95" s="127"/>
      <c r="G95" s="129" t="s">
        <v>486</v>
      </c>
    </row>
    <row r="96" spans="2:7">
      <c r="B96" s="125" t="s">
        <v>493</v>
      </c>
      <c r="C96" s="126"/>
      <c r="D96" s="127"/>
      <c r="E96" s="126"/>
      <c r="F96" s="127"/>
      <c r="G96" s="129" t="s">
        <v>487</v>
      </c>
    </row>
    <row r="97" spans="2:7">
      <c r="B97" s="125" t="s">
        <v>491</v>
      </c>
      <c r="C97" s="126"/>
      <c r="D97" s="127"/>
      <c r="E97" s="126"/>
      <c r="F97" s="127"/>
      <c r="G97" s="129" t="s">
        <v>488</v>
      </c>
    </row>
    <row r="98" spans="2:7">
      <c r="B98" s="125" t="s">
        <v>491</v>
      </c>
      <c r="C98" s="126"/>
      <c r="D98" s="127"/>
      <c r="E98" s="126"/>
      <c r="F98" s="127"/>
      <c r="G98" s="129" t="s">
        <v>497</v>
      </c>
    </row>
    <row r="99" spans="2:7" ht="21.75" thickBot="1">
      <c r="B99" s="61" t="s">
        <v>495</v>
      </c>
      <c r="C99" s="74"/>
      <c r="D99" s="75"/>
      <c r="E99" s="74"/>
      <c r="F99" s="76"/>
      <c r="G99" s="65" t="s">
        <v>498</v>
      </c>
    </row>
    <row r="100" spans="2:7">
      <c r="B100" s="18"/>
      <c r="C100" s="25"/>
      <c r="D100" s="18"/>
      <c r="E100" s="25"/>
      <c r="F100" s="18"/>
      <c r="G100" s="18"/>
    </row>
    <row r="101" spans="2:7">
      <c r="B101" s="18"/>
      <c r="C101" s="25"/>
      <c r="D101" s="18"/>
      <c r="E101" s="25"/>
      <c r="F101" s="18"/>
      <c r="G101" s="18"/>
    </row>
    <row r="102" spans="2:7" ht="22.5">
      <c r="B102" s="8" t="s">
        <v>397</v>
      </c>
      <c r="C102" s="2" t="s">
        <v>357</v>
      </c>
      <c r="D102" s="3"/>
      <c r="E102" s="2"/>
      <c r="F102" s="3"/>
      <c r="G102" s="3"/>
    </row>
    <row r="103" spans="2:7" ht="23.25" thickBot="1">
      <c r="B103" s="8"/>
      <c r="C103" s="2"/>
      <c r="D103" s="3"/>
      <c r="E103" s="2"/>
      <c r="F103" s="3"/>
      <c r="G103" s="3"/>
    </row>
    <row r="104" spans="2:7">
      <c r="B104" s="66" t="s">
        <v>419</v>
      </c>
      <c r="C104" s="67"/>
      <c r="D104" s="68"/>
      <c r="E104" s="67"/>
      <c r="F104" s="69"/>
      <c r="G104" s="55" t="s">
        <v>361</v>
      </c>
    </row>
    <row r="105" spans="2:7">
      <c r="B105" s="58" t="s">
        <v>368</v>
      </c>
      <c r="C105" s="19"/>
      <c r="D105" s="20"/>
      <c r="E105" s="19"/>
      <c r="F105" s="21"/>
      <c r="G105" s="57" t="s">
        <v>362</v>
      </c>
    </row>
    <row r="106" spans="2:7">
      <c r="B106" s="58" t="s">
        <v>420</v>
      </c>
      <c r="C106" s="19"/>
      <c r="D106" s="20"/>
      <c r="E106" s="19"/>
      <c r="F106" s="21"/>
      <c r="G106" s="57" t="s">
        <v>363</v>
      </c>
    </row>
    <row r="107" spans="2:7">
      <c r="B107" s="58" t="s">
        <v>659</v>
      </c>
      <c r="C107" s="19"/>
      <c r="D107" s="20"/>
      <c r="E107" s="19"/>
      <c r="F107" s="21"/>
      <c r="G107" s="57" t="s">
        <v>364</v>
      </c>
    </row>
    <row r="108" spans="2:7">
      <c r="B108" s="58" t="s">
        <v>328</v>
      </c>
      <c r="C108" s="19"/>
      <c r="D108" s="20"/>
      <c r="E108" s="19"/>
      <c r="F108" s="21"/>
      <c r="G108" s="57" t="s">
        <v>365</v>
      </c>
    </row>
    <row r="109" spans="2:7">
      <c r="B109" s="58" t="s">
        <v>421</v>
      </c>
      <c r="C109" s="19"/>
      <c r="D109" s="20"/>
      <c r="E109" s="19"/>
      <c r="F109" s="21"/>
      <c r="G109" s="57" t="s">
        <v>366</v>
      </c>
    </row>
    <row r="110" spans="2:7">
      <c r="B110" s="58" t="s">
        <v>422</v>
      </c>
      <c r="C110" s="19"/>
      <c r="D110" s="20"/>
      <c r="E110" s="19"/>
      <c r="F110" s="21"/>
      <c r="G110" s="57" t="s">
        <v>367</v>
      </c>
    </row>
    <row r="111" spans="2:7">
      <c r="B111" s="58" t="s">
        <v>423</v>
      </c>
      <c r="C111" s="19"/>
      <c r="D111" s="20"/>
      <c r="E111" s="19"/>
      <c r="F111" s="21"/>
      <c r="G111" s="57" t="s">
        <v>398</v>
      </c>
    </row>
    <row r="112" spans="2:7">
      <c r="B112" s="125" t="s">
        <v>415</v>
      </c>
      <c r="C112" s="126"/>
      <c r="D112" s="127"/>
      <c r="E112" s="126"/>
      <c r="F112" s="128"/>
      <c r="G112" s="129" t="s">
        <v>416</v>
      </c>
    </row>
    <row r="113" spans="2:9" ht="21.75" thickBot="1">
      <c r="B113" s="61"/>
      <c r="C113" s="74"/>
      <c r="D113" s="75"/>
      <c r="E113" s="74"/>
      <c r="F113" s="76"/>
      <c r="G113" s="65"/>
    </row>
    <row r="114" spans="2:9">
      <c r="B114" s="3"/>
      <c r="C114" s="2"/>
      <c r="D114" s="3"/>
      <c r="E114" s="2"/>
      <c r="F114" s="3"/>
      <c r="G114" s="3"/>
    </row>
    <row r="115" spans="2:9" ht="22.5">
      <c r="B115" s="204" t="s">
        <v>650</v>
      </c>
      <c r="C115" s="205" t="s">
        <v>656</v>
      </c>
      <c r="D115" s="206"/>
      <c r="E115" s="205"/>
      <c r="F115" s="206"/>
      <c r="G115" s="206"/>
      <c r="I115" s="5"/>
    </row>
    <row r="116" spans="2:9" ht="21.75" thickBot="1">
      <c r="B116" s="206"/>
      <c r="C116" s="205"/>
      <c r="D116" s="206"/>
      <c r="E116" s="205"/>
      <c r="F116" s="206"/>
      <c r="G116" s="206"/>
      <c r="I116" s="5"/>
    </row>
    <row r="117" spans="2:9">
      <c r="B117" s="207" t="s">
        <v>705</v>
      </c>
      <c r="C117" s="208"/>
      <c r="D117" s="209"/>
      <c r="E117" s="208"/>
      <c r="F117" s="209"/>
      <c r="G117" s="210" t="s">
        <v>129</v>
      </c>
      <c r="I117" s="5"/>
    </row>
    <row r="118" spans="2:9">
      <c r="B118" s="211" t="s">
        <v>651</v>
      </c>
      <c r="C118" s="212"/>
      <c r="D118" s="213"/>
      <c r="E118" s="212"/>
      <c r="F118" s="213"/>
      <c r="G118" s="214" t="s">
        <v>130</v>
      </c>
      <c r="I118" s="5"/>
    </row>
    <row r="119" spans="2:9">
      <c r="B119" s="211" t="s">
        <v>652</v>
      </c>
      <c r="C119" s="212"/>
      <c r="D119" s="213"/>
      <c r="E119" s="212"/>
      <c r="F119" s="213"/>
      <c r="G119" s="214" t="s">
        <v>131</v>
      </c>
      <c r="I119" s="5"/>
    </row>
    <row r="120" spans="2:9">
      <c r="B120" s="211" t="s">
        <v>653</v>
      </c>
      <c r="C120" s="212"/>
      <c r="D120" s="213"/>
      <c r="E120" s="212"/>
      <c r="F120" s="213"/>
      <c r="G120" s="214" t="s">
        <v>132</v>
      </c>
      <c r="I120" s="5"/>
    </row>
    <row r="121" spans="2:9">
      <c r="B121" s="211" t="s">
        <v>654</v>
      </c>
      <c r="C121" s="212"/>
      <c r="D121" s="213"/>
      <c r="E121" s="212"/>
      <c r="F121" s="213"/>
      <c r="G121" s="214" t="s">
        <v>133</v>
      </c>
      <c r="I121" s="5"/>
    </row>
    <row r="122" spans="2:9">
      <c r="B122" s="211" t="s">
        <v>655</v>
      </c>
      <c r="C122" s="212"/>
      <c r="D122" s="213"/>
      <c r="E122" s="212"/>
      <c r="F122" s="213"/>
      <c r="G122" s="214" t="s">
        <v>134</v>
      </c>
      <c r="I122" s="5"/>
    </row>
    <row r="123" spans="2:9">
      <c r="B123" s="211" t="s">
        <v>661</v>
      </c>
      <c r="C123" s="212"/>
      <c r="D123" s="213"/>
      <c r="E123" s="212"/>
      <c r="F123" s="213"/>
      <c r="G123" s="214" t="s">
        <v>135</v>
      </c>
      <c r="I123" s="5"/>
    </row>
    <row r="124" spans="2:9">
      <c r="B124" s="211" t="s">
        <v>707</v>
      </c>
      <c r="C124" s="232"/>
      <c r="D124" s="233"/>
      <c r="E124" s="232"/>
      <c r="F124" s="233"/>
      <c r="G124" s="214" t="s">
        <v>136</v>
      </c>
      <c r="I124" s="5"/>
    </row>
    <row r="125" spans="2:9">
      <c r="B125" s="211" t="s">
        <v>660</v>
      </c>
      <c r="C125" s="212"/>
      <c r="D125" s="213"/>
      <c r="E125" s="212"/>
      <c r="F125" s="213"/>
      <c r="G125" s="214" t="s">
        <v>137</v>
      </c>
      <c r="I125" s="5"/>
    </row>
    <row r="126" spans="2:9">
      <c r="B126" s="211" t="s">
        <v>2136</v>
      </c>
      <c r="C126" s="212"/>
      <c r="D126" s="213"/>
      <c r="E126" s="212"/>
      <c r="F126" s="213"/>
      <c r="G126" s="214" t="s">
        <v>516</v>
      </c>
      <c r="I126" s="5"/>
    </row>
    <row r="127" spans="2:9" ht="21.75" thickBot="1">
      <c r="B127" s="215" t="s">
        <v>706</v>
      </c>
      <c r="C127" s="216"/>
      <c r="D127" s="217"/>
      <c r="E127" s="216"/>
      <c r="F127" s="217"/>
      <c r="G127" s="218" t="s">
        <v>540</v>
      </c>
      <c r="I127" s="5"/>
    </row>
    <row r="128" spans="2:9">
      <c r="B128" s="206"/>
      <c r="C128" s="205"/>
      <c r="D128" s="206"/>
      <c r="E128" s="205"/>
      <c r="F128" s="206"/>
      <c r="G128" s="206"/>
      <c r="I128" s="5"/>
    </row>
    <row r="129" spans="2:9">
      <c r="B129" s="206" t="s">
        <v>702</v>
      </c>
      <c r="C129" s="205"/>
      <c r="D129" s="206"/>
      <c r="E129" s="205"/>
      <c r="F129" s="206"/>
      <c r="G129" s="206"/>
      <c r="H129" s="234" t="s">
        <v>708</v>
      </c>
      <c r="I129" s="5"/>
    </row>
  </sheetData>
  <mergeCells count="3">
    <mergeCell ref="J28:K28"/>
    <mergeCell ref="J31:K31"/>
    <mergeCell ref="J38:L38"/>
  </mergeCells>
  <phoneticPr fontId="0" type="noConversion"/>
  <pageMargins left="0" right="0" top="0" bottom="0" header="0" footer="0"/>
  <pageSetup paperSize="9" scale="34"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F0031-2A4A-4DA4-A1AE-428B249BA961}">
  <sheetPr codeName="Sheet4">
    <tabColor rgb="FF00B050"/>
  </sheetPr>
  <dimension ref="B1:H1481"/>
  <sheetViews>
    <sheetView topLeftCell="A946" zoomScale="55" zoomScaleNormal="55" workbookViewId="0">
      <selection activeCell="D961" sqref="D961"/>
    </sheetView>
  </sheetViews>
  <sheetFormatPr defaultRowHeight="21"/>
  <cols>
    <col min="1" max="1" width="9.140625" style="4"/>
    <col min="2" max="2" width="17.5703125" style="223" bestFit="1" customWidth="1"/>
    <col min="3" max="3" width="58.28515625" style="223" customWidth="1"/>
    <col min="4" max="4" width="29.7109375" style="223" bestFit="1" customWidth="1"/>
    <col min="5" max="5" width="72.28515625" style="235" bestFit="1" customWidth="1"/>
    <col min="6" max="6" width="54" style="223" bestFit="1" customWidth="1"/>
    <col min="7" max="7" width="94.140625" style="224" customWidth="1"/>
    <col min="8" max="16384" width="9.140625" style="4"/>
  </cols>
  <sheetData>
    <row r="1" spans="2:7">
      <c r="E1" s="224"/>
    </row>
    <row r="2" spans="2:7" ht="22.5">
      <c r="C2" s="231" t="s">
        <v>699</v>
      </c>
      <c r="E2" s="224"/>
    </row>
    <row r="3" spans="2:7">
      <c r="E3" s="224"/>
    </row>
    <row r="4" spans="2:7" ht="22.5">
      <c r="B4" s="227" t="s">
        <v>689</v>
      </c>
      <c r="C4" s="227" t="s">
        <v>664</v>
      </c>
      <c r="D4" s="227" t="s">
        <v>665</v>
      </c>
      <c r="E4" s="227" t="s">
        <v>713</v>
      </c>
      <c r="F4" s="227" t="s">
        <v>712</v>
      </c>
      <c r="G4" s="227" t="s">
        <v>2143</v>
      </c>
    </row>
    <row r="5" spans="2:7">
      <c r="B5" s="225"/>
      <c r="C5" s="228"/>
      <c r="D5" s="225"/>
      <c r="E5" s="226"/>
      <c r="F5" s="225"/>
      <c r="G5" s="226"/>
    </row>
    <row r="6" spans="2:7">
      <c r="B6" s="225" t="str">
        <f>IFERROR(VLOOKUP(C6,'Drawing Number'!$B$25:$G$151,6,FALSE),"")</f>
        <v>101</v>
      </c>
      <c r="C6" s="229" t="s">
        <v>651</v>
      </c>
      <c r="D6" s="225">
        <v>1</v>
      </c>
      <c r="E6" s="239" t="s">
        <v>714</v>
      </c>
      <c r="F6" s="225" t="s">
        <v>2144</v>
      </c>
      <c r="G6" s="226"/>
    </row>
    <row r="7" spans="2:7">
      <c r="B7" s="225" t="str">
        <f>IFERROR(VLOOKUP(C7,'Drawing Number'!$B$25:$G$151,6,FALSE),"")</f>
        <v>101</v>
      </c>
      <c r="C7" s="229" t="s">
        <v>651</v>
      </c>
      <c r="D7" s="225">
        <v>2</v>
      </c>
      <c r="E7" s="239" t="s">
        <v>715</v>
      </c>
      <c r="F7" s="225" t="s">
        <v>2144</v>
      </c>
      <c r="G7" s="226"/>
    </row>
    <row r="8" spans="2:7">
      <c r="B8" s="225" t="str">
        <f>IFERROR(VLOOKUP(C8,'Drawing Number'!$B$25:$G$151,6,FALSE),"")</f>
        <v>101</v>
      </c>
      <c r="C8" s="229" t="s">
        <v>651</v>
      </c>
      <c r="D8" s="225">
        <v>3</v>
      </c>
      <c r="E8" s="239" t="s">
        <v>716</v>
      </c>
      <c r="F8" s="225" t="s">
        <v>2144</v>
      </c>
      <c r="G8" s="226"/>
    </row>
    <row r="9" spans="2:7">
      <c r="B9" s="225" t="str">
        <f>IFERROR(VLOOKUP(C9,'Drawing Number'!$B$25:$G$151,6,FALSE),"")</f>
        <v>101</v>
      </c>
      <c r="C9" s="229" t="s">
        <v>651</v>
      </c>
      <c r="D9" s="225">
        <v>4</v>
      </c>
      <c r="E9" s="239" t="s">
        <v>717</v>
      </c>
      <c r="F9" s="225" t="s">
        <v>2144</v>
      </c>
      <c r="G9" s="226"/>
    </row>
    <row r="10" spans="2:7">
      <c r="B10" s="225" t="str">
        <f>IFERROR(VLOOKUP(C10,'Drawing Number'!$B$25:$G$151,6,FALSE),"")</f>
        <v>101</v>
      </c>
      <c r="C10" s="229" t="s">
        <v>651</v>
      </c>
      <c r="D10" s="225">
        <v>5</v>
      </c>
      <c r="E10" s="239" t="s">
        <v>718</v>
      </c>
      <c r="F10" s="225" t="s">
        <v>2144</v>
      </c>
      <c r="G10" s="226"/>
    </row>
    <row r="11" spans="2:7">
      <c r="B11" s="225" t="str">
        <f>IFERROR(VLOOKUP(C11,'Drawing Number'!$B$25:$G$151,6,FALSE),"")</f>
        <v>101</v>
      </c>
      <c r="C11" s="229" t="s">
        <v>651</v>
      </c>
      <c r="D11" s="225">
        <v>6</v>
      </c>
      <c r="E11" s="239" t="s">
        <v>719</v>
      </c>
      <c r="F11" s="225" t="s">
        <v>2144</v>
      </c>
      <c r="G11" s="226"/>
    </row>
    <row r="12" spans="2:7">
      <c r="B12" s="225" t="str">
        <f>IFERROR(VLOOKUP(C12,'Drawing Number'!$B$25:$G$151,6,FALSE),"")</f>
        <v>101</v>
      </c>
      <c r="C12" s="229" t="s">
        <v>651</v>
      </c>
      <c r="D12" s="225">
        <v>7</v>
      </c>
      <c r="E12" s="239" t="s">
        <v>720</v>
      </c>
      <c r="F12" s="225" t="s">
        <v>2144</v>
      </c>
      <c r="G12" s="226"/>
    </row>
    <row r="13" spans="2:7">
      <c r="B13" s="225" t="str">
        <f>IFERROR(VLOOKUP(C13,'Drawing Number'!$B$25:$G$151,6,FALSE),"")</f>
        <v>101</v>
      </c>
      <c r="C13" s="229" t="s">
        <v>651</v>
      </c>
      <c r="D13" s="225">
        <v>8</v>
      </c>
      <c r="E13" s="239" t="s">
        <v>721</v>
      </c>
      <c r="F13" s="225" t="s">
        <v>2144</v>
      </c>
      <c r="G13" s="226"/>
    </row>
    <row r="14" spans="2:7">
      <c r="B14" s="225" t="str">
        <f>IFERROR(VLOOKUP(C14,'Drawing Number'!$B$25:$G$151,6,FALSE),"")</f>
        <v>101</v>
      </c>
      <c r="C14" s="229" t="s">
        <v>651</v>
      </c>
      <c r="D14" s="225">
        <v>9</v>
      </c>
      <c r="E14" s="239" t="s">
        <v>722</v>
      </c>
      <c r="F14" s="225" t="s">
        <v>2144</v>
      </c>
      <c r="G14" s="226"/>
    </row>
    <row r="15" spans="2:7">
      <c r="B15" s="225" t="str">
        <f>IFERROR(VLOOKUP(C15,'Drawing Number'!$B$25:$G$151,6,FALSE),"")</f>
        <v>101</v>
      </c>
      <c r="C15" s="229" t="s">
        <v>651</v>
      </c>
      <c r="D15" s="225">
        <v>10</v>
      </c>
      <c r="E15" s="239" t="s">
        <v>723</v>
      </c>
      <c r="F15" s="225" t="s">
        <v>2144</v>
      </c>
      <c r="G15" s="226"/>
    </row>
    <row r="16" spans="2:7">
      <c r="B16" s="225" t="str">
        <f>IFERROR(VLOOKUP(C16,'Drawing Number'!$B$25:$G$151,6,FALSE),"")</f>
        <v>101</v>
      </c>
      <c r="C16" s="229" t="s">
        <v>651</v>
      </c>
      <c r="D16" s="225">
        <v>11</v>
      </c>
      <c r="E16" s="239" t="s">
        <v>724</v>
      </c>
      <c r="F16" s="225" t="s">
        <v>2144</v>
      </c>
      <c r="G16" s="226"/>
    </row>
    <row r="17" spans="2:7">
      <c r="B17" s="225" t="str">
        <f>IFERROR(VLOOKUP(C17,'Drawing Number'!$B$25:$G$151,6,FALSE),"")</f>
        <v>101</v>
      </c>
      <c r="C17" s="229" t="s">
        <v>651</v>
      </c>
      <c r="D17" s="225">
        <v>12</v>
      </c>
      <c r="E17" s="239" t="s">
        <v>725</v>
      </c>
      <c r="F17" s="225" t="s">
        <v>2144</v>
      </c>
      <c r="G17" s="226"/>
    </row>
    <row r="18" spans="2:7">
      <c r="B18" s="225" t="str">
        <f>IFERROR(VLOOKUP(C18,'Drawing Number'!$B$25:$G$151,6,FALSE),"")</f>
        <v>101</v>
      </c>
      <c r="C18" s="229" t="s">
        <v>651</v>
      </c>
      <c r="D18" s="225">
        <v>13</v>
      </c>
      <c r="E18" s="239" t="s">
        <v>726</v>
      </c>
      <c r="F18" s="225" t="s">
        <v>2144</v>
      </c>
      <c r="G18" s="226"/>
    </row>
    <row r="19" spans="2:7">
      <c r="B19" s="225" t="str">
        <f>IFERROR(VLOOKUP(C19,'Drawing Number'!$B$25:$G$151,6,FALSE),"")</f>
        <v>101</v>
      </c>
      <c r="C19" s="229" t="s">
        <v>651</v>
      </c>
      <c r="D19" s="225">
        <v>14</v>
      </c>
      <c r="E19" s="239" t="s">
        <v>727</v>
      </c>
      <c r="F19" s="225" t="s">
        <v>2144</v>
      </c>
      <c r="G19" s="226"/>
    </row>
    <row r="20" spans="2:7">
      <c r="B20" s="225" t="str">
        <f>IFERROR(VLOOKUP(C20,'Drawing Number'!$B$25:$G$151,6,FALSE),"")</f>
        <v>101</v>
      </c>
      <c r="C20" s="229" t="s">
        <v>651</v>
      </c>
      <c r="D20" s="225">
        <v>15</v>
      </c>
      <c r="E20" s="239" t="s">
        <v>728</v>
      </c>
      <c r="F20" s="225" t="s">
        <v>2144</v>
      </c>
      <c r="G20" s="226"/>
    </row>
    <row r="21" spans="2:7">
      <c r="B21" s="225" t="str">
        <f>IFERROR(VLOOKUP(C21,'Drawing Number'!$B$25:$G$151,6,FALSE),"")</f>
        <v>101</v>
      </c>
      <c r="C21" s="229" t="s">
        <v>651</v>
      </c>
      <c r="D21" s="225">
        <v>16</v>
      </c>
      <c r="E21" s="239" t="s">
        <v>729</v>
      </c>
      <c r="F21" s="225" t="s">
        <v>2144</v>
      </c>
      <c r="G21" s="226"/>
    </row>
    <row r="22" spans="2:7">
      <c r="B22" s="225" t="str">
        <f>IFERROR(VLOOKUP(C22,'Drawing Number'!$B$25:$G$151,6,FALSE),"")</f>
        <v>101</v>
      </c>
      <c r="C22" s="229" t="s">
        <v>651</v>
      </c>
      <c r="D22" s="225">
        <v>17</v>
      </c>
      <c r="E22" s="239" t="s">
        <v>730</v>
      </c>
      <c r="F22" s="225" t="s">
        <v>2144</v>
      </c>
      <c r="G22" s="226"/>
    </row>
    <row r="23" spans="2:7">
      <c r="B23" s="225" t="str">
        <f>IFERROR(VLOOKUP(C23,'Drawing Number'!$B$25:$G$151,6,FALSE),"")</f>
        <v>101</v>
      </c>
      <c r="C23" s="229" t="s">
        <v>651</v>
      </c>
      <c r="D23" s="225">
        <v>18</v>
      </c>
      <c r="E23" s="239" t="s">
        <v>731</v>
      </c>
      <c r="F23" s="225" t="s">
        <v>2144</v>
      </c>
      <c r="G23" s="226"/>
    </row>
    <row r="24" spans="2:7">
      <c r="B24" s="225" t="str">
        <f>IFERROR(VLOOKUP(C24,'Drawing Number'!$B$25:$G$151,6,FALSE),"")</f>
        <v>101</v>
      </c>
      <c r="C24" s="229" t="s">
        <v>651</v>
      </c>
      <c r="D24" s="225">
        <v>19</v>
      </c>
      <c r="E24" s="239" t="s">
        <v>732</v>
      </c>
      <c r="F24" s="225" t="s">
        <v>2144</v>
      </c>
      <c r="G24" s="226"/>
    </row>
    <row r="25" spans="2:7">
      <c r="B25" s="225" t="str">
        <f>IFERROR(VLOOKUP(C25,'Drawing Number'!$B$25:$G$151,6,FALSE),"")</f>
        <v>101</v>
      </c>
      <c r="C25" s="229" t="s">
        <v>651</v>
      </c>
      <c r="D25" s="225">
        <v>20</v>
      </c>
      <c r="E25" s="239" t="s">
        <v>733</v>
      </c>
      <c r="F25" s="225" t="s">
        <v>2144</v>
      </c>
      <c r="G25" s="226"/>
    </row>
    <row r="26" spans="2:7">
      <c r="B26" s="225" t="str">
        <f>IFERROR(VLOOKUP(C26,'Drawing Number'!$B$25:$G$151,6,FALSE),"")</f>
        <v>101</v>
      </c>
      <c r="C26" s="229" t="s">
        <v>651</v>
      </c>
      <c r="D26" s="225">
        <v>21</v>
      </c>
      <c r="E26" s="239" t="s">
        <v>734</v>
      </c>
      <c r="F26" s="225" t="s">
        <v>2144</v>
      </c>
      <c r="G26" s="226"/>
    </row>
    <row r="27" spans="2:7">
      <c r="B27" s="225" t="str">
        <f>IFERROR(VLOOKUP(C27,'Drawing Number'!$B$25:$G$151,6,FALSE),"")</f>
        <v>101</v>
      </c>
      <c r="C27" s="229" t="s">
        <v>651</v>
      </c>
      <c r="D27" s="225">
        <v>22</v>
      </c>
      <c r="E27" s="239" t="s">
        <v>735</v>
      </c>
      <c r="F27" s="225" t="s">
        <v>2144</v>
      </c>
      <c r="G27" s="226"/>
    </row>
    <row r="28" spans="2:7">
      <c r="B28" s="225" t="str">
        <f>IFERROR(VLOOKUP(C28,'Drawing Number'!$B$25:$G$151,6,FALSE),"")</f>
        <v>101</v>
      </c>
      <c r="C28" s="229" t="s">
        <v>651</v>
      </c>
      <c r="D28" s="225">
        <v>23</v>
      </c>
      <c r="E28" s="239" t="s">
        <v>736</v>
      </c>
      <c r="F28" s="225" t="s">
        <v>2144</v>
      </c>
      <c r="G28" s="226"/>
    </row>
    <row r="29" spans="2:7">
      <c r="B29" s="225" t="str">
        <f>IFERROR(VLOOKUP(C29,'Drawing Number'!$B$25:$G$151,6,FALSE),"")</f>
        <v>101</v>
      </c>
      <c r="C29" s="229" t="s">
        <v>651</v>
      </c>
      <c r="D29" s="225">
        <v>24</v>
      </c>
      <c r="E29" s="239" t="s">
        <v>737</v>
      </c>
      <c r="F29" s="225" t="s">
        <v>2144</v>
      </c>
      <c r="G29" s="226"/>
    </row>
    <row r="30" spans="2:7">
      <c r="B30" s="225" t="str">
        <f>IFERROR(VLOOKUP(C30,'Drawing Number'!$B$25:$G$151,6,FALSE),"")</f>
        <v>101</v>
      </c>
      <c r="C30" s="229" t="s">
        <v>651</v>
      </c>
      <c r="D30" s="225">
        <v>25</v>
      </c>
      <c r="E30" s="239" t="s">
        <v>738</v>
      </c>
      <c r="F30" s="225" t="s">
        <v>2144</v>
      </c>
      <c r="G30" s="226"/>
    </row>
    <row r="31" spans="2:7">
      <c r="B31" s="225" t="str">
        <f>IFERROR(VLOOKUP(C31,'Drawing Number'!$B$25:$G$151,6,FALSE),"")</f>
        <v>101</v>
      </c>
      <c r="C31" s="229" t="s">
        <v>651</v>
      </c>
      <c r="D31" s="225">
        <v>26</v>
      </c>
      <c r="E31" s="239" t="s">
        <v>739</v>
      </c>
      <c r="F31" s="225" t="s">
        <v>2144</v>
      </c>
      <c r="G31" s="226"/>
    </row>
    <row r="32" spans="2:7">
      <c r="B32" s="225" t="str">
        <f>IFERROR(VLOOKUP(C32,'Drawing Number'!$B$25:$G$151,6,FALSE),"")</f>
        <v>101</v>
      </c>
      <c r="C32" s="229" t="s">
        <v>651</v>
      </c>
      <c r="D32" s="225">
        <v>27</v>
      </c>
      <c r="E32" s="239" t="s">
        <v>740</v>
      </c>
      <c r="F32" s="225" t="s">
        <v>2144</v>
      </c>
      <c r="G32" s="226"/>
    </row>
    <row r="33" spans="2:7">
      <c r="B33" s="225" t="str">
        <f>IFERROR(VLOOKUP(C33,'Drawing Number'!$B$25:$G$151,6,FALSE),"")</f>
        <v>101</v>
      </c>
      <c r="C33" s="229" t="s">
        <v>651</v>
      </c>
      <c r="D33" s="225">
        <v>28</v>
      </c>
      <c r="E33" s="239" t="s">
        <v>741</v>
      </c>
      <c r="F33" s="225" t="s">
        <v>2144</v>
      </c>
      <c r="G33" s="226"/>
    </row>
    <row r="34" spans="2:7">
      <c r="B34" s="225" t="str">
        <f>IFERROR(VLOOKUP(C34,'Drawing Number'!$B$25:$G$151,6,FALSE),"")</f>
        <v>101</v>
      </c>
      <c r="C34" s="229" t="s">
        <v>651</v>
      </c>
      <c r="D34" s="225">
        <v>29</v>
      </c>
      <c r="E34" s="239" t="s">
        <v>742</v>
      </c>
      <c r="F34" s="225" t="s">
        <v>2144</v>
      </c>
      <c r="G34" s="226"/>
    </row>
    <row r="35" spans="2:7">
      <c r="B35" s="225" t="str">
        <f>IFERROR(VLOOKUP(C35,'Drawing Number'!$B$25:$G$151,6,FALSE),"")</f>
        <v>101</v>
      </c>
      <c r="C35" s="229" t="s">
        <v>651</v>
      </c>
      <c r="D35" s="225">
        <v>30</v>
      </c>
      <c r="E35" s="239" t="s">
        <v>743</v>
      </c>
      <c r="F35" s="225" t="s">
        <v>2144</v>
      </c>
      <c r="G35" s="226"/>
    </row>
    <row r="36" spans="2:7">
      <c r="B36" s="225" t="str">
        <f>IFERROR(VLOOKUP(C36,'Drawing Number'!$B$25:$G$151,6,FALSE),"")</f>
        <v>101</v>
      </c>
      <c r="C36" s="229" t="s">
        <v>651</v>
      </c>
      <c r="D36" s="225">
        <v>31</v>
      </c>
      <c r="E36" s="239" t="s">
        <v>744</v>
      </c>
      <c r="F36" s="225" t="s">
        <v>2144</v>
      </c>
      <c r="G36" s="226"/>
    </row>
    <row r="37" spans="2:7">
      <c r="B37" s="225" t="str">
        <f>IFERROR(VLOOKUP(C37,'Drawing Number'!$B$25:$G$151,6,FALSE),"")</f>
        <v>101</v>
      </c>
      <c r="C37" s="229" t="s">
        <v>651</v>
      </c>
      <c r="D37" s="225">
        <v>32</v>
      </c>
      <c r="E37" s="239" t="s">
        <v>745</v>
      </c>
      <c r="F37" s="225" t="s">
        <v>2144</v>
      </c>
      <c r="G37" s="226"/>
    </row>
    <row r="38" spans="2:7">
      <c r="B38" s="225" t="str">
        <f>IFERROR(VLOOKUP(C38,'Drawing Number'!$B$25:$G$151,6,FALSE),"")</f>
        <v>101</v>
      </c>
      <c r="C38" s="229" t="s">
        <v>651</v>
      </c>
      <c r="D38" s="225">
        <v>33</v>
      </c>
      <c r="E38" s="239" t="s">
        <v>746</v>
      </c>
      <c r="F38" s="225" t="s">
        <v>2144</v>
      </c>
      <c r="G38" s="226"/>
    </row>
    <row r="39" spans="2:7">
      <c r="B39" s="225" t="str">
        <f>IFERROR(VLOOKUP(C39,'Drawing Number'!$B$25:$G$151,6,FALSE),"")</f>
        <v>101</v>
      </c>
      <c r="C39" s="229" t="s">
        <v>651</v>
      </c>
      <c r="D39" s="225">
        <v>34</v>
      </c>
      <c r="E39" s="239" t="s">
        <v>747</v>
      </c>
      <c r="F39" s="225" t="s">
        <v>2144</v>
      </c>
      <c r="G39" s="226"/>
    </row>
    <row r="40" spans="2:7">
      <c r="B40" s="225" t="str">
        <f>IFERROR(VLOOKUP(C40,'Drawing Number'!$B$25:$G$151,6,FALSE),"")</f>
        <v>101</v>
      </c>
      <c r="C40" s="229" t="s">
        <v>651</v>
      </c>
      <c r="D40" s="225">
        <v>35</v>
      </c>
      <c r="E40" s="239" t="s">
        <v>748</v>
      </c>
      <c r="F40" s="225" t="s">
        <v>2144</v>
      </c>
      <c r="G40" s="226"/>
    </row>
    <row r="41" spans="2:7">
      <c r="B41" s="225" t="str">
        <f>IFERROR(VLOOKUP(C41,'Drawing Number'!$B$25:$G$151,6,FALSE),"")</f>
        <v>101</v>
      </c>
      <c r="C41" s="229" t="s">
        <v>651</v>
      </c>
      <c r="D41" s="225">
        <v>36</v>
      </c>
      <c r="E41" s="239" t="s">
        <v>749</v>
      </c>
      <c r="F41" s="225" t="s">
        <v>2144</v>
      </c>
      <c r="G41" s="226"/>
    </row>
    <row r="42" spans="2:7">
      <c r="B42" s="225" t="str">
        <f>IFERROR(VLOOKUP(C42,'Drawing Number'!$B$25:$G$151,6,FALSE),"")</f>
        <v>101</v>
      </c>
      <c r="C42" s="229" t="s">
        <v>651</v>
      </c>
      <c r="D42" s="225">
        <v>37</v>
      </c>
      <c r="E42" s="239" t="s">
        <v>750</v>
      </c>
      <c r="F42" s="225" t="s">
        <v>2144</v>
      </c>
      <c r="G42" s="226"/>
    </row>
    <row r="43" spans="2:7">
      <c r="B43" s="225" t="str">
        <f>IFERROR(VLOOKUP(C43,'Drawing Number'!$B$25:$G$151,6,FALSE),"")</f>
        <v>101</v>
      </c>
      <c r="C43" s="229" t="s">
        <v>651</v>
      </c>
      <c r="D43" s="225">
        <v>38</v>
      </c>
      <c r="E43" s="237" t="s">
        <v>676</v>
      </c>
      <c r="F43" s="248" t="s">
        <v>2145</v>
      </c>
      <c r="G43" s="226"/>
    </row>
    <row r="44" spans="2:7">
      <c r="B44" s="225" t="str">
        <f>IFERROR(VLOOKUP(C44,'Drawing Number'!$B$25:$G$151,6,FALSE),"")</f>
        <v>101</v>
      </c>
      <c r="C44" s="229" t="s">
        <v>651</v>
      </c>
      <c r="D44" s="225">
        <v>39</v>
      </c>
      <c r="E44" s="237" t="s">
        <v>1710</v>
      </c>
      <c r="F44" s="248" t="s">
        <v>2145</v>
      </c>
      <c r="G44" s="226"/>
    </row>
    <row r="45" spans="2:7">
      <c r="B45" s="225" t="str">
        <f>IFERROR(VLOOKUP(C45,'Drawing Number'!$B$25:$G$151,6,FALSE),"")</f>
        <v>101</v>
      </c>
      <c r="C45" s="229" t="s">
        <v>651</v>
      </c>
      <c r="D45" s="225">
        <v>40</v>
      </c>
      <c r="E45" s="237" t="s">
        <v>1711</v>
      </c>
      <c r="F45" s="248" t="s">
        <v>2145</v>
      </c>
      <c r="G45" s="226"/>
    </row>
    <row r="46" spans="2:7">
      <c r="B46" s="225" t="str">
        <f>IFERROR(VLOOKUP(C46,'Drawing Number'!$B$25:$G$151,6,FALSE),"")</f>
        <v>101</v>
      </c>
      <c r="C46" s="229" t="s">
        <v>651</v>
      </c>
      <c r="D46" s="225">
        <v>41</v>
      </c>
      <c r="E46" s="237" t="s">
        <v>1712</v>
      </c>
      <c r="F46" s="248" t="s">
        <v>2145</v>
      </c>
      <c r="G46" s="226"/>
    </row>
    <row r="47" spans="2:7">
      <c r="B47" s="225" t="str">
        <f>IFERROR(VLOOKUP(C47,'Drawing Number'!$B$25:$G$151,6,FALSE),"")</f>
        <v>101</v>
      </c>
      <c r="C47" s="229" t="s">
        <v>651</v>
      </c>
      <c r="D47" s="225">
        <v>42</v>
      </c>
      <c r="E47" s="237" t="s">
        <v>1713</v>
      </c>
      <c r="F47" s="248" t="s">
        <v>2145</v>
      </c>
      <c r="G47" s="226"/>
    </row>
    <row r="48" spans="2:7">
      <c r="B48" s="225" t="str">
        <f>IFERROR(VLOOKUP(C48,'Drawing Number'!$B$25:$G$151,6,FALSE),"")</f>
        <v>101</v>
      </c>
      <c r="C48" s="229" t="s">
        <v>651</v>
      </c>
      <c r="D48" s="225">
        <v>43</v>
      </c>
      <c r="E48" s="237" t="s">
        <v>1715</v>
      </c>
      <c r="F48" s="248" t="s">
        <v>2145</v>
      </c>
      <c r="G48" s="226"/>
    </row>
    <row r="49" spans="2:7">
      <c r="B49" s="225" t="str">
        <f>IFERROR(VLOOKUP(C49,'Drawing Number'!$B$25:$G$151,6,FALSE),"")</f>
        <v>101</v>
      </c>
      <c r="C49" s="229" t="s">
        <v>651</v>
      </c>
      <c r="D49" s="225">
        <v>44</v>
      </c>
      <c r="E49" s="237" t="s">
        <v>1716</v>
      </c>
      <c r="F49" s="248" t="s">
        <v>2145</v>
      </c>
      <c r="G49" s="226"/>
    </row>
    <row r="50" spans="2:7">
      <c r="B50" s="225" t="str">
        <f>IFERROR(VLOOKUP(C50,'Drawing Number'!$B$25:$G$151,6,FALSE),"")</f>
        <v>101</v>
      </c>
      <c r="C50" s="229" t="s">
        <v>651</v>
      </c>
      <c r="D50" s="225">
        <v>45</v>
      </c>
      <c r="E50" s="237" t="s">
        <v>1717</v>
      </c>
      <c r="F50" s="248" t="s">
        <v>2145</v>
      </c>
      <c r="G50" s="226"/>
    </row>
    <row r="51" spans="2:7">
      <c r="B51" s="225" t="str">
        <f>IFERROR(VLOOKUP(C51,'Drawing Number'!$B$25:$G$151,6,FALSE),"")</f>
        <v>101</v>
      </c>
      <c r="C51" s="229" t="s">
        <v>651</v>
      </c>
      <c r="D51" s="225">
        <v>46</v>
      </c>
      <c r="E51" s="237" t="s">
        <v>1714</v>
      </c>
      <c r="F51" s="248" t="s">
        <v>2145</v>
      </c>
      <c r="G51" s="226"/>
    </row>
    <row r="52" spans="2:7">
      <c r="B52" s="225" t="str">
        <f>IFERROR(VLOOKUP(C52,'Drawing Number'!$B$25:$G$151,6,FALSE),"")</f>
        <v>101</v>
      </c>
      <c r="C52" s="229" t="s">
        <v>651</v>
      </c>
      <c r="D52" s="225">
        <v>47</v>
      </c>
      <c r="E52" s="237" t="s">
        <v>1708</v>
      </c>
      <c r="F52" s="248" t="s">
        <v>2145</v>
      </c>
      <c r="G52" s="226"/>
    </row>
    <row r="53" spans="2:7">
      <c r="B53" s="225" t="str">
        <f>IFERROR(VLOOKUP(C53,'Drawing Number'!$B$25:$G$151,6,FALSE),"")</f>
        <v>101</v>
      </c>
      <c r="C53" s="229" t="s">
        <v>651</v>
      </c>
      <c r="D53" s="225">
        <v>48</v>
      </c>
      <c r="E53" s="237" t="s">
        <v>1709</v>
      </c>
      <c r="F53" s="248" t="s">
        <v>2145</v>
      </c>
      <c r="G53" s="226"/>
    </row>
    <row r="54" spans="2:7">
      <c r="B54" s="225" t="str">
        <f>IFERROR(VLOOKUP(C54,'Drawing Number'!$B$25:$G$151,6,FALSE),"")</f>
        <v>101</v>
      </c>
      <c r="C54" s="229" t="s">
        <v>651</v>
      </c>
      <c r="D54" s="225">
        <v>49</v>
      </c>
      <c r="E54" s="239" t="s">
        <v>751</v>
      </c>
      <c r="F54" s="225" t="s">
        <v>2144</v>
      </c>
      <c r="G54" s="226"/>
    </row>
    <row r="55" spans="2:7">
      <c r="B55" s="225" t="str">
        <f>IFERROR(VLOOKUP(C55,'Drawing Number'!$B$25:$G$151,6,FALSE),"")</f>
        <v>101</v>
      </c>
      <c r="C55" s="229" t="s">
        <v>651</v>
      </c>
      <c r="D55" s="225">
        <v>50</v>
      </c>
      <c r="E55" s="239" t="s">
        <v>752</v>
      </c>
      <c r="F55" s="225" t="s">
        <v>2144</v>
      </c>
      <c r="G55" s="226"/>
    </row>
    <row r="56" spans="2:7">
      <c r="B56" s="225" t="str">
        <f>IFERROR(VLOOKUP(C56,'Drawing Number'!$B$25:$G$151,6,FALSE),"")</f>
        <v>101</v>
      </c>
      <c r="C56" s="229" t="s">
        <v>651</v>
      </c>
      <c r="D56" s="225">
        <v>51</v>
      </c>
      <c r="E56" s="239" t="s">
        <v>753</v>
      </c>
      <c r="F56" s="225" t="s">
        <v>2144</v>
      </c>
      <c r="G56" s="226"/>
    </row>
    <row r="57" spans="2:7">
      <c r="B57" s="225" t="str">
        <f>IFERROR(VLOOKUP(C57,'Drawing Number'!$B$25:$G$151,6,FALSE),"")</f>
        <v>101</v>
      </c>
      <c r="C57" s="229" t="s">
        <v>651</v>
      </c>
      <c r="D57" s="225">
        <v>52</v>
      </c>
      <c r="E57" s="239" t="s">
        <v>754</v>
      </c>
      <c r="F57" s="225" t="s">
        <v>2144</v>
      </c>
      <c r="G57" s="226"/>
    </row>
    <row r="58" spans="2:7">
      <c r="B58" s="225" t="str">
        <f>IFERROR(VLOOKUP(C58,'Drawing Number'!$B$25:$G$151,6,FALSE),"")</f>
        <v>101</v>
      </c>
      <c r="C58" s="229" t="s">
        <v>651</v>
      </c>
      <c r="D58" s="225">
        <v>53</v>
      </c>
      <c r="E58" s="239" t="s">
        <v>755</v>
      </c>
      <c r="F58" s="225" t="s">
        <v>2144</v>
      </c>
      <c r="G58" s="226"/>
    </row>
    <row r="59" spans="2:7">
      <c r="B59" s="225" t="str">
        <f>IFERROR(VLOOKUP(C59,'Drawing Number'!$B$25:$G$151,6,FALSE),"")</f>
        <v>101</v>
      </c>
      <c r="C59" s="229" t="s">
        <v>651</v>
      </c>
      <c r="D59" s="225">
        <v>54</v>
      </c>
      <c r="E59" s="239" t="s">
        <v>756</v>
      </c>
      <c r="F59" s="225" t="s">
        <v>2144</v>
      </c>
      <c r="G59" s="226"/>
    </row>
    <row r="60" spans="2:7">
      <c r="B60" s="225" t="str">
        <f>IFERROR(VLOOKUP(C60,'Drawing Number'!$B$25:$G$151,6,FALSE),"")</f>
        <v>101</v>
      </c>
      <c r="C60" s="229" t="s">
        <v>651</v>
      </c>
      <c r="D60" s="225">
        <v>55</v>
      </c>
      <c r="E60" s="239" t="s">
        <v>757</v>
      </c>
      <c r="F60" s="225" t="s">
        <v>2144</v>
      </c>
      <c r="G60" s="226"/>
    </row>
    <row r="61" spans="2:7">
      <c r="B61" s="225" t="str">
        <f>IFERROR(VLOOKUP(C61,'Drawing Number'!$B$25:$G$151,6,FALSE),"")</f>
        <v>101</v>
      </c>
      <c r="C61" s="229" t="s">
        <v>651</v>
      </c>
      <c r="D61" s="225">
        <v>56</v>
      </c>
      <c r="E61" s="239" t="s">
        <v>758</v>
      </c>
      <c r="F61" s="225" t="s">
        <v>2144</v>
      </c>
      <c r="G61" s="226"/>
    </row>
    <row r="62" spans="2:7">
      <c r="B62" s="225" t="str">
        <f>IFERROR(VLOOKUP(C62,'Drawing Number'!$B$25:$G$151,6,FALSE),"")</f>
        <v>101</v>
      </c>
      <c r="C62" s="229" t="s">
        <v>651</v>
      </c>
      <c r="D62" s="225">
        <v>57</v>
      </c>
      <c r="E62" s="239" t="s">
        <v>759</v>
      </c>
      <c r="F62" s="225" t="s">
        <v>2144</v>
      </c>
      <c r="G62" s="226"/>
    </row>
    <row r="63" spans="2:7">
      <c r="B63" s="225" t="str">
        <f>IFERROR(VLOOKUP(C63,'Drawing Number'!$B$25:$G$151,6,FALSE),"")</f>
        <v>101</v>
      </c>
      <c r="C63" s="229" t="s">
        <v>651</v>
      </c>
      <c r="D63" s="225">
        <v>58</v>
      </c>
      <c r="E63" s="239" t="s">
        <v>760</v>
      </c>
      <c r="F63" s="225" t="s">
        <v>2144</v>
      </c>
      <c r="G63" s="226"/>
    </row>
    <row r="64" spans="2:7">
      <c r="B64" s="225" t="str">
        <f>IFERROR(VLOOKUP(C64,'Drawing Number'!$B$25:$G$151,6,FALSE),"")</f>
        <v>101</v>
      </c>
      <c r="C64" s="229" t="s">
        <v>651</v>
      </c>
      <c r="D64" s="225">
        <v>59</v>
      </c>
      <c r="E64" s="239" t="s">
        <v>761</v>
      </c>
      <c r="F64" s="225" t="s">
        <v>2144</v>
      </c>
      <c r="G64" s="226"/>
    </row>
    <row r="65" spans="2:7">
      <c r="B65" s="225" t="str">
        <f>IFERROR(VLOOKUP(C65,'Drawing Number'!$B$25:$G$151,6,FALSE),"")</f>
        <v>101</v>
      </c>
      <c r="C65" s="229" t="s">
        <v>651</v>
      </c>
      <c r="D65" s="225">
        <v>60</v>
      </c>
      <c r="E65" s="239" t="s">
        <v>762</v>
      </c>
      <c r="F65" s="225" t="s">
        <v>2144</v>
      </c>
      <c r="G65" s="226"/>
    </row>
    <row r="66" spans="2:7">
      <c r="B66" s="225" t="str">
        <f>IFERROR(VLOOKUP(C66,'Drawing Number'!$B$25:$G$151,6,FALSE),"")</f>
        <v>101</v>
      </c>
      <c r="C66" s="229" t="s">
        <v>651</v>
      </c>
      <c r="D66" s="225">
        <v>61</v>
      </c>
      <c r="E66" s="239" t="s">
        <v>763</v>
      </c>
      <c r="F66" s="225" t="s">
        <v>2144</v>
      </c>
      <c r="G66" s="226"/>
    </row>
    <row r="67" spans="2:7">
      <c r="B67" s="225" t="str">
        <f>IFERROR(VLOOKUP(C67,'Drawing Number'!$B$25:$G$151,6,FALSE),"")</f>
        <v>101</v>
      </c>
      <c r="C67" s="229" t="s">
        <v>651</v>
      </c>
      <c r="D67" s="225">
        <v>62</v>
      </c>
      <c r="E67" s="239" t="s">
        <v>764</v>
      </c>
      <c r="F67" s="225" t="s">
        <v>2144</v>
      </c>
      <c r="G67" s="226"/>
    </row>
    <row r="68" spans="2:7">
      <c r="B68" s="225" t="str">
        <f>IFERROR(VLOOKUP(C68,'Drawing Number'!$B$25:$G$151,6,FALSE),"")</f>
        <v>101</v>
      </c>
      <c r="C68" s="229" t="s">
        <v>651</v>
      </c>
      <c r="D68" s="225">
        <v>63</v>
      </c>
      <c r="E68" s="239" t="s">
        <v>765</v>
      </c>
      <c r="F68" s="225" t="s">
        <v>2144</v>
      </c>
      <c r="G68" s="226"/>
    </row>
    <row r="69" spans="2:7">
      <c r="B69" s="225" t="str">
        <f>IFERROR(VLOOKUP(C69,'Drawing Number'!$B$25:$G$151,6,FALSE),"")</f>
        <v>101</v>
      </c>
      <c r="C69" s="229" t="s">
        <v>651</v>
      </c>
      <c r="D69" s="225">
        <v>64</v>
      </c>
      <c r="E69" s="239" t="s">
        <v>766</v>
      </c>
      <c r="F69" s="225" t="s">
        <v>2144</v>
      </c>
      <c r="G69" s="226"/>
    </row>
    <row r="70" spans="2:7">
      <c r="B70" s="225" t="str">
        <f>IFERROR(VLOOKUP(C70,'Drawing Number'!$B$25:$G$151,6,FALSE),"")</f>
        <v>101</v>
      </c>
      <c r="C70" s="229" t="s">
        <v>651</v>
      </c>
      <c r="D70" s="225">
        <v>65</v>
      </c>
      <c r="E70" s="239" t="s">
        <v>767</v>
      </c>
      <c r="F70" s="225" t="s">
        <v>2144</v>
      </c>
      <c r="G70" s="226"/>
    </row>
    <row r="71" spans="2:7">
      <c r="B71" s="225" t="str">
        <f>IFERROR(VLOOKUP(C71,'Drawing Number'!$B$25:$G$151,6,FALSE),"")</f>
        <v>101</v>
      </c>
      <c r="C71" s="229" t="s">
        <v>651</v>
      </c>
      <c r="D71" s="225">
        <v>66</v>
      </c>
      <c r="E71" s="239" t="s">
        <v>768</v>
      </c>
      <c r="F71" s="225" t="s">
        <v>2144</v>
      </c>
      <c r="G71" s="226"/>
    </row>
    <row r="72" spans="2:7">
      <c r="B72" s="225" t="str">
        <f>IFERROR(VLOOKUP(C72,'Drawing Number'!$B$25:$G$151,6,FALSE),"")</f>
        <v>101</v>
      </c>
      <c r="C72" s="229" t="s">
        <v>651</v>
      </c>
      <c r="D72" s="225">
        <v>67</v>
      </c>
      <c r="E72" s="239" t="s">
        <v>769</v>
      </c>
      <c r="F72" s="225" t="s">
        <v>2144</v>
      </c>
      <c r="G72" s="226"/>
    </row>
    <row r="73" spans="2:7">
      <c r="B73" s="225" t="str">
        <f>IFERROR(VLOOKUP(C73,'Drawing Number'!$B$25:$G$151,6,FALSE),"")</f>
        <v>101</v>
      </c>
      <c r="C73" s="229" t="s">
        <v>651</v>
      </c>
      <c r="D73" s="225">
        <v>68</v>
      </c>
      <c r="E73" s="239" t="s">
        <v>770</v>
      </c>
      <c r="F73" s="225" t="s">
        <v>2144</v>
      </c>
      <c r="G73" s="226"/>
    </row>
    <row r="74" spans="2:7">
      <c r="B74" s="225" t="str">
        <f>IFERROR(VLOOKUP(C74,'Drawing Number'!$B$25:$G$151,6,FALSE),"")</f>
        <v>101</v>
      </c>
      <c r="C74" s="229" t="s">
        <v>651</v>
      </c>
      <c r="D74" s="225">
        <v>69</v>
      </c>
      <c r="E74" s="239" t="s">
        <v>771</v>
      </c>
      <c r="F74" s="225" t="s">
        <v>2144</v>
      </c>
      <c r="G74" s="10"/>
    </row>
    <row r="75" spans="2:7">
      <c r="B75" s="225" t="str">
        <f>IFERROR(VLOOKUP(C75,'Drawing Number'!$B$25:$G$151,6,FALSE),"")</f>
        <v>101</v>
      </c>
      <c r="C75" s="229" t="s">
        <v>651</v>
      </c>
      <c r="D75" s="225">
        <v>70</v>
      </c>
      <c r="E75" s="239" t="s">
        <v>772</v>
      </c>
      <c r="F75" s="225" t="s">
        <v>2144</v>
      </c>
      <c r="G75" s="10"/>
    </row>
    <row r="76" spans="2:7">
      <c r="B76" s="225" t="str">
        <f>IFERROR(VLOOKUP(C76,'Drawing Number'!$B$25:$G$151,6,FALSE),"")</f>
        <v>101</v>
      </c>
      <c r="C76" s="229" t="s">
        <v>651</v>
      </c>
      <c r="D76" s="225">
        <v>71</v>
      </c>
      <c r="E76" s="239" t="s">
        <v>773</v>
      </c>
      <c r="F76" s="225" t="s">
        <v>2144</v>
      </c>
      <c r="G76" s="10"/>
    </row>
    <row r="77" spans="2:7">
      <c r="B77" s="225" t="str">
        <f>IFERROR(VLOOKUP(C77,'Drawing Number'!$B$25:$G$151,6,FALSE),"")</f>
        <v>101</v>
      </c>
      <c r="C77" s="229" t="s">
        <v>651</v>
      </c>
      <c r="D77" s="225">
        <v>72</v>
      </c>
      <c r="E77" s="239" t="s">
        <v>774</v>
      </c>
      <c r="F77" s="225" t="s">
        <v>2144</v>
      </c>
      <c r="G77" s="226"/>
    </row>
    <row r="78" spans="2:7">
      <c r="B78" s="225" t="str">
        <f>IFERROR(VLOOKUP(C78,'Drawing Number'!$B$25:$G$151,6,FALSE),"")</f>
        <v>101</v>
      </c>
      <c r="C78" s="229" t="s">
        <v>651</v>
      </c>
      <c r="D78" s="225">
        <v>73</v>
      </c>
      <c r="E78" s="239" t="s">
        <v>775</v>
      </c>
      <c r="F78" s="225" t="s">
        <v>2144</v>
      </c>
      <c r="G78" s="226"/>
    </row>
    <row r="79" spans="2:7">
      <c r="B79" s="225" t="str">
        <f>IFERROR(VLOOKUP(C79,'Drawing Number'!$B$25:$G$151,6,FALSE),"")</f>
        <v>101</v>
      </c>
      <c r="C79" s="229" t="s">
        <v>651</v>
      </c>
      <c r="D79" s="225">
        <v>74</v>
      </c>
      <c r="E79" s="239" t="s">
        <v>776</v>
      </c>
      <c r="F79" s="225" t="s">
        <v>2144</v>
      </c>
      <c r="G79" s="226"/>
    </row>
    <row r="80" spans="2:7">
      <c r="B80" s="225" t="str">
        <f>IFERROR(VLOOKUP(C80,'Drawing Number'!$B$25:$G$151,6,FALSE),"")</f>
        <v>101</v>
      </c>
      <c r="C80" s="229" t="s">
        <v>651</v>
      </c>
      <c r="D80" s="225">
        <v>75</v>
      </c>
      <c r="E80" s="239" t="s">
        <v>777</v>
      </c>
      <c r="F80" s="225" t="s">
        <v>2144</v>
      </c>
      <c r="G80" s="10"/>
    </row>
    <row r="81" spans="2:7">
      <c r="B81" s="225" t="str">
        <f>IFERROR(VLOOKUP(C81,'Drawing Number'!$B$25:$G$151,6,FALSE),"")</f>
        <v>101</v>
      </c>
      <c r="C81" s="229" t="s">
        <v>651</v>
      </c>
      <c r="D81" s="225">
        <v>76</v>
      </c>
      <c r="E81" s="239" t="s">
        <v>778</v>
      </c>
      <c r="F81" s="225" t="s">
        <v>2144</v>
      </c>
      <c r="G81" s="226"/>
    </row>
    <row r="82" spans="2:7" ht="22.5">
      <c r="B82" s="225" t="str">
        <f>IFERROR(VLOOKUP(C82,'Drawing Number'!$B$25:$G$151,6,FALSE),"")</f>
        <v>101</v>
      </c>
      <c r="C82" s="229" t="s">
        <v>651</v>
      </c>
      <c r="D82" s="225">
        <v>77</v>
      </c>
      <c r="E82" s="239" t="s">
        <v>779</v>
      </c>
      <c r="F82" s="225" t="s">
        <v>2144</v>
      </c>
      <c r="G82" s="230"/>
    </row>
    <row r="83" spans="2:7">
      <c r="B83" s="225" t="str">
        <f>IFERROR(VLOOKUP(C83,'Drawing Number'!$B$25:$G$151,6,FALSE),"")</f>
        <v>101</v>
      </c>
      <c r="C83" s="229" t="s">
        <v>651</v>
      </c>
      <c r="D83" s="225">
        <v>78</v>
      </c>
      <c r="E83" s="239" t="s">
        <v>780</v>
      </c>
      <c r="F83" s="225" t="s">
        <v>2144</v>
      </c>
      <c r="G83" s="10"/>
    </row>
    <row r="84" spans="2:7">
      <c r="B84" s="225" t="str">
        <f>IFERROR(VLOOKUP(C84,'Drawing Number'!$B$25:$G$151,6,FALSE),"")</f>
        <v>101</v>
      </c>
      <c r="C84" s="229" t="s">
        <v>651</v>
      </c>
      <c r="D84" s="225">
        <v>79</v>
      </c>
      <c r="E84" s="239" t="s">
        <v>781</v>
      </c>
      <c r="F84" s="225" t="s">
        <v>2144</v>
      </c>
      <c r="G84" s="10"/>
    </row>
    <row r="85" spans="2:7">
      <c r="B85" s="225" t="str">
        <f>IFERROR(VLOOKUP(C85,'Drawing Number'!$B$25:$G$151,6,FALSE),"")</f>
        <v>101</v>
      </c>
      <c r="C85" s="229" t="s">
        <v>651</v>
      </c>
      <c r="D85" s="225">
        <v>80</v>
      </c>
      <c r="E85" s="239" t="s">
        <v>782</v>
      </c>
      <c r="F85" s="225" t="s">
        <v>2144</v>
      </c>
      <c r="G85" s="10"/>
    </row>
    <row r="86" spans="2:7">
      <c r="B86" s="225" t="str">
        <f>IFERROR(VLOOKUP(C86,'Drawing Number'!$B$25:$G$151,6,FALSE),"")</f>
        <v>101</v>
      </c>
      <c r="C86" s="229" t="s">
        <v>651</v>
      </c>
      <c r="D86" s="225">
        <v>81</v>
      </c>
      <c r="E86" s="239" t="s">
        <v>783</v>
      </c>
      <c r="F86" s="225" t="s">
        <v>2144</v>
      </c>
      <c r="G86" s="10"/>
    </row>
    <row r="87" spans="2:7">
      <c r="B87" s="225" t="str">
        <f>IFERROR(VLOOKUP(C87,'Drawing Number'!$B$25:$G$151,6,FALSE),"")</f>
        <v>101</v>
      </c>
      <c r="C87" s="229" t="s">
        <v>651</v>
      </c>
      <c r="D87" s="225">
        <v>82</v>
      </c>
      <c r="E87" s="239" t="s">
        <v>784</v>
      </c>
      <c r="F87" s="225" t="s">
        <v>2144</v>
      </c>
      <c r="G87" s="10"/>
    </row>
    <row r="88" spans="2:7">
      <c r="B88" s="225" t="str">
        <f>IFERROR(VLOOKUP(C88,'Drawing Number'!$B$25:$G$151,6,FALSE),"")</f>
        <v>101</v>
      </c>
      <c r="C88" s="229" t="s">
        <v>651</v>
      </c>
      <c r="D88" s="225">
        <v>83</v>
      </c>
      <c r="E88" s="239" t="s">
        <v>785</v>
      </c>
      <c r="F88" s="225" t="s">
        <v>2144</v>
      </c>
      <c r="G88" s="10"/>
    </row>
    <row r="89" spans="2:7">
      <c r="B89" s="225" t="str">
        <f>IFERROR(VLOOKUP(C89,'Drawing Number'!$B$25:$G$151,6,FALSE),"")</f>
        <v>101</v>
      </c>
      <c r="C89" s="229" t="s">
        <v>651</v>
      </c>
      <c r="D89" s="225">
        <v>84</v>
      </c>
      <c r="E89" s="239" t="s">
        <v>786</v>
      </c>
      <c r="F89" s="225" t="s">
        <v>2144</v>
      </c>
      <c r="G89" s="10"/>
    </row>
    <row r="90" spans="2:7">
      <c r="B90" s="225" t="str">
        <f>IFERROR(VLOOKUP(C90,'Drawing Number'!$B$25:$G$151,6,FALSE),"")</f>
        <v>101</v>
      </c>
      <c r="C90" s="229" t="s">
        <v>651</v>
      </c>
      <c r="D90" s="225">
        <v>85</v>
      </c>
      <c r="E90" s="239" t="s">
        <v>787</v>
      </c>
      <c r="F90" s="225" t="s">
        <v>2144</v>
      </c>
      <c r="G90" s="10"/>
    </row>
    <row r="91" spans="2:7">
      <c r="B91" s="225" t="str">
        <f>IFERROR(VLOOKUP(C91,'Drawing Number'!$B$25:$G$151,6,FALSE),"")</f>
        <v>101</v>
      </c>
      <c r="C91" s="229" t="s">
        <v>651</v>
      </c>
      <c r="D91" s="225">
        <v>86</v>
      </c>
      <c r="E91" s="239" t="s">
        <v>788</v>
      </c>
      <c r="F91" s="225" t="s">
        <v>2144</v>
      </c>
      <c r="G91" s="10"/>
    </row>
    <row r="92" spans="2:7">
      <c r="B92" s="225" t="str">
        <f>IFERROR(VLOOKUP(C92,'Drawing Number'!$B$25:$G$151,6,FALSE),"")</f>
        <v>101</v>
      </c>
      <c r="C92" s="229" t="s">
        <v>651</v>
      </c>
      <c r="D92" s="225">
        <v>87</v>
      </c>
      <c r="E92" s="239" t="s">
        <v>789</v>
      </c>
      <c r="F92" s="225" t="s">
        <v>2144</v>
      </c>
      <c r="G92" s="10"/>
    </row>
    <row r="93" spans="2:7">
      <c r="B93" s="225" t="str">
        <f>IFERROR(VLOOKUP(C93,'Drawing Number'!$B$25:$G$151,6,FALSE),"")</f>
        <v>101</v>
      </c>
      <c r="C93" s="229" t="s">
        <v>651</v>
      </c>
      <c r="D93" s="225">
        <v>88</v>
      </c>
      <c r="E93" s="239" t="s">
        <v>790</v>
      </c>
      <c r="F93" s="225" t="s">
        <v>2144</v>
      </c>
      <c r="G93" s="10"/>
    </row>
    <row r="94" spans="2:7">
      <c r="B94" s="225" t="str">
        <f>IFERROR(VLOOKUP(C94,'Drawing Number'!$B$25:$G$151,6,FALSE),"")</f>
        <v>101</v>
      </c>
      <c r="C94" s="229" t="s">
        <v>651</v>
      </c>
      <c r="D94" s="225">
        <v>89</v>
      </c>
      <c r="E94" s="239" t="s">
        <v>791</v>
      </c>
      <c r="F94" s="225" t="s">
        <v>2144</v>
      </c>
      <c r="G94" s="10"/>
    </row>
    <row r="95" spans="2:7">
      <c r="B95" s="225" t="str">
        <f>IFERROR(VLOOKUP(C95,'Drawing Number'!$B$25:$G$151,6,FALSE),"")</f>
        <v>101</v>
      </c>
      <c r="C95" s="229" t="s">
        <v>651</v>
      </c>
      <c r="D95" s="225">
        <v>90</v>
      </c>
      <c r="E95" s="239" t="s">
        <v>792</v>
      </c>
      <c r="F95" s="225" t="s">
        <v>2144</v>
      </c>
      <c r="G95" s="10"/>
    </row>
    <row r="96" spans="2:7">
      <c r="B96" s="225" t="str">
        <f>IFERROR(VLOOKUP(C96,'Drawing Number'!$B$25:$G$151,6,FALSE),"")</f>
        <v>101</v>
      </c>
      <c r="C96" s="229" t="s">
        <v>651</v>
      </c>
      <c r="D96" s="225">
        <v>91</v>
      </c>
      <c r="E96" s="239" t="s">
        <v>793</v>
      </c>
      <c r="F96" s="225" t="s">
        <v>2144</v>
      </c>
      <c r="G96" s="10"/>
    </row>
    <row r="97" spans="2:7">
      <c r="B97" s="225" t="str">
        <f>IFERROR(VLOOKUP(C97,'Drawing Number'!$B$25:$G$151,6,FALSE),"")</f>
        <v>101</v>
      </c>
      <c r="C97" s="229" t="s">
        <v>651</v>
      </c>
      <c r="D97" s="225">
        <v>92</v>
      </c>
      <c r="E97" s="239" t="s">
        <v>794</v>
      </c>
      <c r="F97" s="225" t="s">
        <v>2144</v>
      </c>
      <c r="G97" s="10"/>
    </row>
    <row r="98" spans="2:7">
      <c r="B98" s="225" t="str">
        <f>IFERROR(VLOOKUP(C98,'Drawing Number'!$B$25:$G$151,6,FALSE),"")</f>
        <v>101</v>
      </c>
      <c r="C98" s="229" t="s">
        <v>651</v>
      </c>
      <c r="D98" s="225">
        <v>93</v>
      </c>
      <c r="E98" s="239" t="s">
        <v>795</v>
      </c>
      <c r="F98" s="225" t="s">
        <v>2144</v>
      </c>
      <c r="G98" s="10"/>
    </row>
    <row r="99" spans="2:7">
      <c r="B99" s="225" t="str">
        <f>IFERROR(VLOOKUP(C99,'Drawing Number'!$B$25:$G$151,6,FALSE),"")</f>
        <v>101</v>
      </c>
      <c r="C99" s="229" t="s">
        <v>651</v>
      </c>
      <c r="D99" s="225">
        <v>94</v>
      </c>
      <c r="E99" s="239" t="s">
        <v>796</v>
      </c>
      <c r="F99" s="225" t="s">
        <v>2144</v>
      </c>
      <c r="G99" s="10"/>
    </row>
    <row r="100" spans="2:7">
      <c r="B100" s="225" t="str">
        <f>IFERROR(VLOOKUP(C100,'Drawing Number'!$B$25:$G$151,6,FALSE),"")</f>
        <v>101</v>
      </c>
      <c r="C100" s="229" t="s">
        <v>651</v>
      </c>
      <c r="D100" s="225">
        <v>95</v>
      </c>
      <c r="E100" s="239" t="s">
        <v>797</v>
      </c>
      <c r="F100" s="225" t="s">
        <v>2144</v>
      </c>
      <c r="G100" s="10"/>
    </row>
    <row r="101" spans="2:7">
      <c r="B101" s="225" t="str">
        <f>IFERROR(VLOOKUP(C101,'Drawing Number'!$B$25:$G$151,6,FALSE),"")</f>
        <v>101</v>
      </c>
      <c r="C101" s="229" t="s">
        <v>651</v>
      </c>
      <c r="D101" s="225">
        <v>96</v>
      </c>
      <c r="E101" s="239" t="s">
        <v>798</v>
      </c>
      <c r="F101" s="225" t="s">
        <v>2144</v>
      </c>
      <c r="G101" s="10"/>
    </row>
    <row r="102" spans="2:7">
      <c r="B102" s="225" t="str">
        <f>IFERROR(VLOOKUP(C102,'Drawing Number'!$B$25:$G$151,6,FALSE),"")</f>
        <v>101</v>
      </c>
      <c r="C102" s="229" t="s">
        <v>651</v>
      </c>
      <c r="D102" s="225">
        <v>97</v>
      </c>
      <c r="E102" s="239" t="s">
        <v>799</v>
      </c>
      <c r="F102" s="225" t="s">
        <v>2144</v>
      </c>
      <c r="G102" s="10"/>
    </row>
    <row r="103" spans="2:7">
      <c r="B103" s="225" t="str">
        <f>IFERROR(VLOOKUP(C103,'Drawing Number'!$B$25:$G$151,6,FALSE),"")</f>
        <v>101</v>
      </c>
      <c r="C103" s="229" t="s">
        <v>651</v>
      </c>
      <c r="D103" s="225">
        <v>98</v>
      </c>
      <c r="E103" s="239" t="s">
        <v>800</v>
      </c>
      <c r="F103" s="225" t="s">
        <v>2144</v>
      </c>
      <c r="G103" s="10"/>
    </row>
    <row r="104" spans="2:7">
      <c r="B104" s="225" t="str">
        <f>IFERROR(VLOOKUP(C104,'Drawing Number'!$B$25:$G$151,6,FALSE),"")</f>
        <v>101</v>
      </c>
      <c r="C104" s="229" t="s">
        <v>651</v>
      </c>
      <c r="D104" s="225">
        <v>99</v>
      </c>
      <c r="E104" s="239" t="s">
        <v>801</v>
      </c>
      <c r="F104" s="225" t="s">
        <v>2144</v>
      </c>
      <c r="G104" s="10"/>
    </row>
    <row r="105" spans="2:7">
      <c r="B105" s="225" t="str">
        <f>IFERROR(VLOOKUP(C105,'Drawing Number'!$B$25:$G$151,6,FALSE),"")</f>
        <v>101</v>
      </c>
      <c r="C105" s="229" t="s">
        <v>651</v>
      </c>
      <c r="D105" s="225">
        <v>100</v>
      </c>
      <c r="E105" s="239" t="s">
        <v>802</v>
      </c>
      <c r="F105" s="225" t="s">
        <v>2144</v>
      </c>
      <c r="G105" s="10"/>
    </row>
    <row r="106" spans="2:7">
      <c r="B106" s="225" t="str">
        <f>IFERROR(VLOOKUP(C106,'Drawing Number'!$B$25:$G$151,6,FALSE),"")</f>
        <v>101</v>
      </c>
      <c r="C106" s="229" t="s">
        <v>651</v>
      </c>
      <c r="D106" s="225">
        <v>101</v>
      </c>
      <c r="E106" s="239" t="s">
        <v>803</v>
      </c>
      <c r="F106" s="225" t="s">
        <v>2144</v>
      </c>
      <c r="G106" s="10"/>
    </row>
    <row r="107" spans="2:7">
      <c r="B107" s="225" t="str">
        <f>IFERROR(VLOOKUP(C107,'Drawing Number'!$B$25:$G$151,6,FALSE),"")</f>
        <v>101</v>
      </c>
      <c r="C107" s="229" t="s">
        <v>651</v>
      </c>
      <c r="D107" s="225">
        <v>102</v>
      </c>
      <c r="E107" s="239" t="s">
        <v>804</v>
      </c>
      <c r="F107" s="225" t="s">
        <v>2144</v>
      </c>
      <c r="G107" s="10"/>
    </row>
    <row r="108" spans="2:7">
      <c r="B108" s="225" t="str">
        <f>IFERROR(VLOOKUP(C108,'Drawing Number'!$B$25:$G$151,6,FALSE),"")</f>
        <v>101</v>
      </c>
      <c r="C108" s="229" t="s">
        <v>651</v>
      </c>
      <c r="D108" s="225">
        <v>103</v>
      </c>
      <c r="E108" s="239" t="s">
        <v>805</v>
      </c>
      <c r="F108" s="225" t="s">
        <v>2144</v>
      </c>
      <c r="G108" s="10"/>
    </row>
    <row r="109" spans="2:7">
      <c r="B109" s="225" t="str">
        <f>IFERROR(VLOOKUP(C109,'Drawing Number'!$B$25:$G$151,6,FALSE),"")</f>
        <v>101</v>
      </c>
      <c r="C109" s="229" t="s">
        <v>651</v>
      </c>
      <c r="D109" s="225">
        <v>104</v>
      </c>
      <c r="E109" s="239" t="s">
        <v>806</v>
      </c>
      <c r="F109" s="225" t="s">
        <v>2144</v>
      </c>
      <c r="G109" s="10"/>
    </row>
    <row r="110" spans="2:7">
      <c r="B110" s="225" t="str">
        <f>IFERROR(VLOOKUP(C110,'Drawing Number'!$B$25:$G$151,6,FALSE),"")</f>
        <v>101</v>
      </c>
      <c r="C110" s="229" t="s">
        <v>651</v>
      </c>
      <c r="D110" s="225">
        <v>105</v>
      </c>
      <c r="E110" s="239" t="s">
        <v>807</v>
      </c>
      <c r="F110" s="225" t="s">
        <v>2144</v>
      </c>
      <c r="G110" s="10"/>
    </row>
    <row r="111" spans="2:7">
      <c r="B111" s="225" t="str">
        <f>IFERROR(VLOOKUP(C111,'Drawing Number'!$B$25:$G$151,6,FALSE),"")</f>
        <v>101</v>
      </c>
      <c r="C111" s="229" t="s">
        <v>651</v>
      </c>
      <c r="D111" s="225">
        <v>106</v>
      </c>
      <c r="E111" s="239" t="s">
        <v>808</v>
      </c>
      <c r="F111" s="225" t="s">
        <v>2144</v>
      </c>
      <c r="G111" s="10"/>
    </row>
    <row r="112" spans="2:7">
      <c r="B112" s="225" t="str">
        <f>IFERROR(VLOOKUP(C112,'Drawing Number'!$B$25:$G$151,6,FALSE),"")</f>
        <v>101</v>
      </c>
      <c r="C112" s="229" t="s">
        <v>651</v>
      </c>
      <c r="D112" s="225">
        <v>107</v>
      </c>
      <c r="E112" s="239" t="s">
        <v>809</v>
      </c>
      <c r="F112" s="225" t="s">
        <v>2144</v>
      </c>
      <c r="G112" s="10"/>
    </row>
    <row r="113" spans="2:7">
      <c r="B113" s="225" t="str">
        <f>IFERROR(VLOOKUP(C113,'Drawing Number'!$B$25:$G$151,6,FALSE),"")</f>
        <v>101</v>
      </c>
      <c r="C113" s="229" t="s">
        <v>651</v>
      </c>
      <c r="D113" s="225">
        <v>108</v>
      </c>
      <c r="E113" s="239" t="s">
        <v>810</v>
      </c>
      <c r="F113" s="225" t="s">
        <v>2144</v>
      </c>
      <c r="G113" s="10"/>
    </row>
    <row r="114" spans="2:7">
      <c r="B114" s="225" t="str">
        <f>IFERROR(VLOOKUP(C114,'Drawing Number'!$B$25:$G$151,6,FALSE),"")</f>
        <v>101</v>
      </c>
      <c r="C114" s="229" t="s">
        <v>651</v>
      </c>
      <c r="D114" s="225">
        <v>109</v>
      </c>
      <c r="E114" s="239" t="s">
        <v>811</v>
      </c>
      <c r="F114" s="225" t="s">
        <v>2144</v>
      </c>
      <c r="G114" s="10"/>
    </row>
    <row r="115" spans="2:7">
      <c r="B115" s="225" t="str">
        <f>IFERROR(VLOOKUP(C115,'Drawing Number'!$B$25:$G$151,6,FALSE),"")</f>
        <v>101</v>
      </c>
      <c r="C115" s="229" t="s">
        <v>651</v>
      </c>
      <c r="D115" s="225">
        <v>110</v>
      </c>
      <c r="E115" s="239" t="s">
        <v>812</v>
      </c>
      <c r="F115" s="225" t="s">
        <v>2144</v>
      </c>
      <c r="G115" s="10"/>
    </row>
    <row r="116" spans="2:7">
      <c r="B116" s="225" t="str">
        <f>IFERROR(VLOOKUP(C116,'Drawing Number'!$B$25:$G$151,6,FALSE),"")</f>
        <v>101</v>
      </c>
      <c r="C116" s="229" t="s">
        <v>651</v>
      </c>
      <c r="D116" s="225">
        <v>111</v>
      </c>
      <c r="E116" s="239" t="s">
        <v>813</v>
      </c>
      <c r="F116" s="225" t="s">
        <v>2144</v>
      </c>
      <c r="G116" s="10"/>
    </row>
    <row r="117" spans="2:7">
      <c r="B117" s="225" t="str">
        <f>IFERROR(VLOOKUP(C117,'Drawing Number'!$B$25:$G$151,6,FALSE),"")</f>
        <v>101</v>
      </c>
      <c r="C117" s="229" t="s">
        <v>651</v>
      </c>
      <c r="D117" s="225">
        <v>112</v>
      </c>
      <c r="E117" s="239" t="s">
        <v>814</v>
      </c>
      <c r="F117" s="225" t="s">
        <v>2144</v>
      </c>
      <c r="G117" s="10"/>
    </row>
    <row r="118" spans="2:7">
      <c r="B118" s="225" t="str">
        <f>IFERROR(VLOOKUP(C118,'Drawing Number'!$B$25:$G$151,6,FALSE),"")</f>
        <v>101</v>
      </c>
      <c r="C118" s="229" t="s">
        <v>651</v>
      </c>
      <c r="D118" s="225">
        <v>113</v>
      </c>
      <c r="E118" s="239" t="s">
        <v>815</v>
      </c>
      <c r="F118" s="225" t="s">
        <v>2144</v>
      </c>
      <c r="G118" s="10"/>
    </row>
    <row r="119" spans="2:7">
      <c r="B119" s="225" t="str">
        <f>IFERROR(VLOOKUP(C119,'Drawing Number'!$B$25:$G$151,6,FALSE),"")</f>
        <v>101</v>
      </c>
      <c r="C119" s="229" t="s">
        <v>651</v>
      </c>
      <c r="D119" s="225">
        <v>114</v>
      </c>
      <c r="E119" s="239" t="s">
        <v>816</v>
      </c>
      <c r="F119" s="225" t="s">
        <v>2144</v>
      </c>
      <c r="G119" s="10"/>
    </row>
    <row r="120" spans="2:7">
      <c r="B120" s="225" t="str">
        <f>IFERROR(VLOOKUP(C120,'Drawing Number'!$B$25:$G$151,6,FALSE),"")</f>
        <v>101</v>
      </c>
      <c r="C120" s="229" t="s">
        <v>651</v>
      </c>
      <c r="D120" s="225">
        <v>115</v>
      </c>
      <c r="E120" s="239" t="s">
        <v>817</v>
      </c>
      <c r="F120" s="225" t="s">
        <v>2144</v>
      </c>
      <c r="G120" s="10"/>
    </row>
    <row r="121" spans="2:7">
      <c r="B121" s="225" t="str">
        <f>IFERROR(VLOOKUP(C121,'Drawing Number'!$B$25:$G$151,6,FALSE),"")</f>
        <v>101</v>
      </c>
      <c r="C121" s="229" t="s">
        <v>651</v>
      </c>
      <c r="D121" s="225">
        <v>116</v>
      </c>
      <c r="E121" s="239" t="s">
        <v>818</v>
      </c>
      <c r="F121" s="225" t="s">
        <v>2144</v>
      </c>
      <c r="G121" s="10"/>
    </row>
    <row r="122" spans="2:7">
      <c r="B122" s="225" t="str">
        <f>IFERROR(VLOOKUP(C122,'Drawing Number'!$B$25:$G$151,6,FALSE),"")</f>
        <v>101</v>
      </c>
      <c r="C122" s="229" t="s">
        <v>651</v>
      </c>
      <c r="D122" s="225">
        <v>117</v>
      </c>
      <c r="E122" s="239" t="s">
        <v>819</v>
      </c>
      <c r="F122" s="225" t="s">
        <v>2144</v>
      </c>
      <c r="G122" s="10"/>
    </row>
    <row r="123" spans="2:7">
      <c r="B123" s="225" t="str">
        <f>IFERROR(VLOOKUP(C123,'Drawing Number'!$B$25:$G$151,6,FALSE),"")</f>
        <v>101</v>
      </c>
      <c r="C123" s="229" t="s">
        <v>651</v>
      </c>
      <c r="D123" s="225">
        <v>118</v>
      </c>
      <c r="E123" s="239" t="s">
        <v>820</v>
      </c>
      <c r="F123" s="225" t="s">
        <v>2144</v>
      </c>
      <c r="G123" s="10"/>
    </row>
    <row r="124" spans="2:7">
      <c r="B124" s="225" t="str">
        <f>IFERROR(VLOOKUP(C124,'Drawing Number'!$B$25:$G$151,6,FALSE),"")</f>
        <v>101</v>
      </c>
      <c r="C124" s="229" t="s">
        <v>651</v>
      </c>
      <c r="D124" s="225">
        <v>119</v>
      </c>
      <c r="E124" s="239" t="s">
        <v>821</v>
      </c>
      <c r="F124" s="225" t="s">
        <v>2144</v>
      </c>
      <c r="G124" s="10"/>
    </row>
    <row r="125" spans="2:7">
      <c r="B125" s="225" t="str">
        <f>IFERROR(VLOOKUP(C125,'Drawing Number'!$B$25:$G$151,6,FALSE),"")</f>
        <v>101</v>
      </c>
      <c r="C125" s="229" t="s">
        <v>651</v>
      </c>
      <c r="D125" s="225">
        <v>120</v>
      </c>
      <c r="E125" s="239" t="s">
        <v>822</v>
      </c>
      <c r="F125" s="225" t="s">
        <v>2144</v>
      </c>
      <c r="G125" s="10"/>
    </row>
    <row r="126" spans="2:7">
      <c r="B126" s="225" t="str">
        <f>IFERROR(VLOOKUP(C126,'Drawing Number'!$B$25:$G$151,6,FALSE),"")</f>
        <v>101</v>
      </c>
      <c r="C126" s="229" t="s">
        <v>651</v>
      </c>
      <c r="D126" s="225">
        <v>121</v>
      </c>
      <c r="E126" s="239" t="s">
        <v>823</v>
      </c>
      <c r="F126" s="225" t="s">
        <v>2144</v>
      </c>
      <c r="G126" s="10"/>
    </row>
    <row r="127" spans="2:7">
      <c r="B127" s="225" t="str">
        <f>IFERROR(VLOOKUP(C127,'Drawing Number'!$B$25:$G$151,6,FALSE),"")</f>
        <v>101</v>
      </c>
      <c r="C127" s="229" t="s">
        <v>651</v>
      </c>
      <c r="D127" s="225">
        <v>122</v>
      </c>
      <c r="E127" s="239" t="s">
        <v>824</v>
      </c>
      <c r="F127" s="225" t="s">
        <v>2144</v>
      </c>
      <c r="G127" s="10"/>
    </row>
    <row r="128" spans="2:7">
      <c r="B128" s="225" t="str">
        <f>IFERROR(VLOOKUP(C128,'Drawing Number'!$B$25:$G$151,6,FALSE),"")</f>
        <v>101</v>
      </c>
      <c r="C128" s="229" t="s">
        <v>651</v>
      </c>
      <c r="D128" s="225">
        <v>123</v>
      </c>
      <c r="E128" s="239" t="s">
        <v>825</v>
      </c>
      <c r="F128" s="225" t="s">
        <v>2144</v>
      </c>
      <c r="G128" s="10"/>
    </row>
    <row r="129" spans="2:8">
      <c r="B129" s="225" t="str">
        <f>IFERROR(VLOOKUP(C129,'Drawing Number'!$B$25:$G$151,6,FALSE),"")</f>
        <v>101</v>
      </c>
      <c r="C129" s="229" t="s">
        <v>651</v>
      </c>
      <c r="D129" s="225">
        <v>124</v>
      </c>
      <c r="E129" s="239" t="s">
        <v>826</v>
      </c>
      <c r="F129" s="225" t="s">
        <v>2144</v>
      </c>
      <c r="G129" s="10"/>
    </row>
    <row r="130" spans="2:8">
      <c r="B130" s="225" t="str">
        <f>IFERROR(VLOOKUP(C130,'Drawing Number'!$B$25:$G$151,6,FALSE),"")</f>
        <v>101</v>
      </c>
      <c r="C130" s="229" t="s">
        <v>651</v>
      </c>
      <c r="D130" s="225">
        <v>125</v>
      </c>
      <c r="E130" s="239" t="s">
        <v>827</v>
      </c>
      <c r="F130" s="225" t="s">
        <v>2144</v>
      </c>
      <c r="G130" s="10"/>
    </row>
    <row r="131" spans="2:8">
      <c r="B131" s="225" t="str">
        <f>IFERROR(VLOOKUP(C131,'Drawing Number'!$B$25:$G$151,6,FALSE),"")</f>
        <v>101</v>
      </c>
      <c r="C131" s="229" t="s">
        <v>651</v>
      </c>
      <c r="D131" s="225">
        <v>126</v>
      </c>
      <c r="E131" s="239" t="s">
        <v>828</v>
      </c>
      <c r="F131" s="225" t="s">
        <v>2144</v>
      </c>
      <c r="G131" s="10"/>
    </row>
    <row r="132" spans="2:8">
      <c r="B132" s="225" t="str">
        <f>IFERROR(VLOOKUP(C132,'Drawing Number'!$B$25:$G$151,6,FALSE),"")</f>
        <v>101</v>
      </c>
      <c r="C132" s="229" t="s">
        <v>651</v>
      </c>
      <c r="D132" s="225">
        <v>127</v>
      </c>
      <c r="E132" s="239" t="s">
        <v>829</v>
      </c>
      <c r="F132" s="225" t="s">
        <v>2144</v>
      </c>
      <c r="G132" s="10"/>
    </row>
    <row r="133" spans="2:8">
      <c r="B133" s="225" t="str">
        <f>IFERROR(VLOOKUP(C133,'Drawing Number'!$B$25:$G$151,6,FALSE),"")</f>
        <v>101</v>
      </c>
      <c r="C133" s="229" t="s">
        <v>651</v>
      </c>
      <c r="D133" s="225">
        <v>128</v>
      </c>
      <c r="E133" s="239" t="s">
        <v>830</v>
      </c>
      <c r="F133" s="225" t="s">
        <v>2144</v>
      </c>
      <c r="G133" s="10"/>
      <c r="H133" s="4" t="s">
        <v>710</v>
      </c>
    </row>
    <row r="134" spans="2:8">
      <c r="B134" s="225" t="str">
        <f>IFERROR(VLOOKUP(C134,'Drawing Number'!$B$25:$G$151,6,FALSE),"")</f>
        <v>101</v>
      </c>
      <c r="C134" s="229" t="s">
        <v>651</v>
      </c>
      <c r="D134" s="225">
        <v>129</v>
      </c>
      <c r="E134" s="239" t="s">
        <v>831</v>
      </c>
      <c r="F134" s="225" t="s">
        <v>2144</v>
      </c>
      <c r="G134" s="10"/>
      <c r="H134" s="4" t="s">
        <v>710</v>
      </c>
    </row>
    <row r="135" spans="2:8">
      <c r="B135" s="225" t="str">
        <f>IFERROR(VLOOKUP(C135,'Drawing Number'!$B$25:$G$151,6,FALSE),"")</f>
        <v>101</v>
      </c>
      <c r="C135" s="229" t="s">
        <v>651</v>
      </c>
      <c r="D135" s="225">
        <v>130</v>
      </c>
      <c r="E135" s="239" t="s">
        <v>832</v>
      </c>
      <c r="F135" s="225" t="s">
        <v>2144</v>
      </c>
      <c r="G135" s="10"/>
      <c r="H135" s="4" t="s">
        <v>710</v>
      </c>
    </row>
    <row r="136" spans="2:8">
      <c r="B136" s="225" t="str">
        <f>IFERROR(VLOOKUP(C136,'Drawing Number'!$B$25:$G$151,6,FALSE),"")</f>
        <v>101</v>
      </c>
      <c r="C136" s="229" t="s">
        <v>651</v>
      </c>
      <c r="D136" s="225">
        <v>131</v>
      </c>
      <c r="E136" s="239" t="s">
        <v>833</v>
      </c>
      <c r="F136" s="225" t="s">
        <v>2144</v>
      </c>
      <c r="G136" s="10"/>
      <c r="H136" s="4" t="s">
        <v>711</v>
      </c>
    </row>
    <row r="137" spans="2:8">
      <c r="B137" s="225" t="str">
        <f>IFERROR(VLOOKUP(C137,'Drawing Number'!$B$25:$G$151,6,FALSE),"")</f>
        <v>101</v>
      </c>
      <c r="C137" s="229" t="s">
        <v>651</v>
      </c>
      <c r="D137" s="225">
        <v>132</v>
      </c>
      <c r="E137" s="239" t="s">
        <v>834</v>
      </c>
      <c r="F137" s="225" t="s">
        <v>2144</v>
      </c>
      <c r="G137" s="10"/>
      <c r="H137" s="4" t="s">
        <v>711</v>
      </c>
    </row>
    <row r="138" spans="2:8">
      <c r="B138" s="225" t="str">
        <f>IFERROR(VLOOKUP(C138,'Drawing Number'!$B$25:$G$151,6,FALSE),"")</f>
        <v>101</v>
      </c>
      <c r="C138" s="229" t="s">
        <v>651</v>
      </c>
      <c r="D138" s="225">
        <v>133</v>
      </c>
      <c r="E138" s="239" t="s">
        <v>835</v>
      </c>
      <c r="F138" s="225" t="s">
        <v>2144</v>
      </c>
      <c r="G138" s="10"/>
      <c r="H138" s="4" t="s">
        <v>711</v>
      </c>
    </row>
    <row r="139" spans="2:8">
      <c r="B139" s="225" t="str">
        <f>IFERROR(VLOOKUP(C139,'Drawing Number'!$B$25:$G$151,6,FALSE),"")</f>
        <v>101</v>
      </c>
      <c r="C139" s="229" t="s">
        <v>651</v>
      </c>
      <c r="D139" s="225">
        <v>134</v>
      </c>
      <c r="E139" s="239" t="s">
        <v>836</v>
      </c>
      <c r="F139" s="225" t="s">
        <v>2144</v>
      </c>
      <c r="G139" s="10"/>
      <c r="H139" s="4" t="s">
        <v>711</v>
      </c>
    </row>
    <row r="140" spans="2:8">
      <c r="B140" s="225" t="str">
        <f>IFERROR(VLOOKUP(C140,'Drawing Number'!$B$25:$G$151,6,FALSE),"")</f>
        <v>101</v>
      </c>
      <c r="C140" s="229" t="s">
        <v>651</v>
      </c>
      <c r="D140" s="225">
        <v>135</v>
      </c>
      <c r="E140" s="239" t="s">
        <v>837</v>
      </c>
      <c r="F140" s="225" t="s">
        <v>2144</v>
      </c>
      <c r="G140" s="10"/>
    </row>
    <row r="141" spans="2:8">
      <c r="B141" s="225" t="str">
        <f>IFERROR(VLOOKUP(C141,'Drawing Number'!$B$25:$G$151,6,FALSE),"")</f>
        <v>101</v>
      </c>
      <c r="C141" s="229" t="s">
        <v>651</v>
      </c>
      <c r="D141" s="225">
        <v>136</v>
      </c>
      <c r="E141" s="239" t="s">
        <v>838</v>
      </c>
      <c r="F141" s="225" t="s">
        <v>2144</v>
      </c>
      <c r="G141" s="10"/>
    </row>
    <row r="142" spans="2:8">
      <c r="B142" s="225" t="str">
        <f>IFERROR(VLOOKUP(C142,'Drawing Number'!$B$25:$G$151,6,FALSE),"")</f>
        <v>101</v>
      </c>
      <c r="C142" s="229" t="s">
        <v>651</v>
      </c>
      <c r="D142" s="225">
        <v>137</v>
      </c>
      <c r="E142" s="239" t="s">
        <v>839</v>
      </c>
      <c r="F142" s="225" t="s">
        <v>2144</v>
      </c>
      <c r="G142" s="10"/>
    </row>
    <row r="143" spans="2:8">
      <c r="B143" s="225" t="str">
        <f>IFERROR(VLOOKUP(C143,'Drawing Number'!$B$25:$G$151,6,FALSE),"")</f>
        <v>101</v>
      </c>
      <c r="C143" s="229" t="s">
        <v>651</v>
      </c>
      <c r="D143" s="225">
        <v>138</v>
      </c>
      <c r="E143" s="239" t="s">
        <v>840</v>
      </c>
      <c r="F143" s="225" t="s">
        <v>2144</v>
      </c>
      <c r="G143" s="10"/>
    </row>
    <row r="144" spans="2:8">
      <c r="B144" s="225" t="str">
        <f>IFERROR(VLOOKUP(C144,'Drawing Number'!$B$25:$G$151,6,FALSE),"")</f>
        <v>101</v>
      </c>
      <c r="C144" s="229" t="s">
        <v>651</v>
      </c>
      <c r="D144" s="225">
        <v>139</v>
      </c>
      <c r="E144" s="239" t="s">
        <v>841</v>
      </c>
      <c r="F144" s="225" t="s">
        <v>2144</v>
      </c>
      <c r="G144" s="10"/>
    </row>
    <row r="145" spans="2:7">
      <c r="B145" s="225" t="str">
        <f>IFERROR(VLOOKUP(C145,'Drawing Number'!$B$25:$G$151,6,FALSE),"")</f>
        <v>101</v>
      </c>
      <c r="C145" s="229" t="s">
        <v>651</v>
      </c>
      <c r="D145" s="225">
        <v>140</v>
      </c>
      <c r="E145" s="239" t="s">
        <v>842</v>
      </c>
      <c r="F145" s="225" t="s">
        <v>2144</v>
      </c>
      <c r="G145" s="10"/>
    </row>
    <row r="146" spans="2:7">
      <c r="B146" s="225" t="str">
        <f>IFERROR(VLOOKUP(C146,'Drawing Number'!$B$25:$G$151,6,FALSE),"")</f>
        <v>101</v>
      </c>
      <c r="C146" s="229" t="s">
        <v>651</v>
      </c>
      <c r="D146" s="225">
        <v>141</v>
      </c>
      <c r="E146" s="239" t="s">
        <v>843</v>
      </c>
      <c r="F146" s="225" t="s">
        <v>2144</v>
      </c>
      <c r="G146" s="10"/>
    </row>
    <row r="147" spans="2:7">
      <c r="B147" s="225" t="str">
        <f>IFERROR(VLOOKUP(C147,'Drawing Number'!$B$25:$G$151,6,FALSE),"")</f>
        <v>101</v>
      </c>
      <c r="C147" s="229" t="s">
        <v>651</v>
      </c>
      <c r="D147" s="225">
        <v>142</v>
      </c>
      <c r="E147" s="239" t="s">
        <v>844</v>
      </c>
      <c r="F147" s="225" t="s">
        <v>2144</v>
      </c>
      <c r="G147" s="10"/>
    </row>
    <row r="148" spans="2:7">
      <c r="B148" s="225" t="str">
        <f>IFERROR(VLOOKUP(C148,'Drawing Number'!$B$25:$G$151,6,FALSE),"")</f>
        <v>101</v>
      </c>
      <c r="C148" s="229" t="s">
        <v>651</v>
      </c>
      <c r="D148" s="225">
        <v>143</v>
      </c>
      <c r="E148" s="239" t="s">
        <v>845</v>
      </c>
      <c r="F148" s="225" t="s">
        <v>2144</v>
      </c>
      <c r="G148" s="10"/>
    </row>
    <row r="149" spans="2:7">
      <c r="B149" s="225" t="str">
        <f>IFERROR(VLOOKUP(C149,'Drawing Number'!$B$25:$G$151,6,FALSE),"")</f>
        <v>101</v>
      </c>
      <c r="C149" s="229" t="s">
        <v>651</v>
      </c>
      <c r="D149" s="225">
        <v>144</v>
      </c>
      <c r="E149" s="239" t="s">
        <v>846</v>
      </c>
      <c r="F149" s="225" t="s">
        <v>2144</v>
      </c>
      <c r="G149" s="10"/>
    </row>
    <row r="150" spans="2:7">
      <c r="B150" s="225" t="str">
        <f>IFERROR(VLOOKUP(C150,'Drawing Number'!$B$25:$G$151,6,FALSE),"")</f>
        <v>101</v>
      </c>
      <c r="C150" s="229" t="s">
        <v>651</v>
      </c>
      <c r="D150" s="225">
        <v>145</v>
      </c>
      <c r="E150" s="239" t="s">
        <v>847</v>
      </c>
      <c r="F150" s="225" t="s">
        <v>2144</v>
      </c>
      <c r="G150" s="10"/>
    </row>
    <row r="151" spans="2:7">
      <c r="B151" s="225" t="str">
        <f>IFERROR(VLOOKUP(C151,'Drawing Number'!$B$25:$G$151,6,FALSE),"")</f>
        <v>101</v>
      </c>
      <c r="C151" s="229" t="s">
        <v>651</v>
      </c>
      <c r="D151" s="225">
        <v>146</v>
      </c>
      <c r="E151" s="239" t="s">
        <v>848</v>
      </c>
      <c r="F151" s="225" t="s">
        <v>2144</v>
      </c>
      <c r="G151" s="10"/>
    </row>
    <row r="152" spans="2:7">
      <c r="B152" s="225" t="str">
        <f>IFERROR(VLOOKUP(C152,'Drawing Number'!$B$25:$G$151,6,FALSE),"")</f>
        <v>101</v>
      </c>
      <c r="C152" s="229" t="s">
        <v>651</v>
      </c>
      <c r="D152" s="225">
        <v>147</v>
      </c>
      <c r="E152" s="239" t="s">
        <v>849</v>
      </c>
      <c r="F152" s="225" t="s">
        <v>2144</v>
      </c>
      <c r="G152" s="10"/>
    </row>
    <row r="153" spans="2:7">
      <c r="B153" s="225" t="str">
        <f>IFERROR(VLOOKUP(C153,'Drawing Number'!$B$25:$G$151,6,FALSE),"")</f>
        <v>101</v>
      </c>
      <c r="C153" s="229" t="s">
        <v>651</v>
      </c>
      <c r="D153" s="225">
        <v>148</v>
      </c>
      <c r="E153" s="239" t="s">
        <v>850</v>
      </c>
      <c r="F153" s="225" t="s">
        <v>2144</v>
      </c>
      <c r="G153" s="10"/>
    </row>
    <row r="154" spans="2:7">
      <c r="B154" s="225" t="str">
        <f>IFERROR(VLOOKUP(C154,'Drawing Number'!$B$25:$G$151,6,FALSE),"")</f>
        <v>101</v>
      </c>
      <c r="C154" s="229" t="s">
        <v>651</v>
      </c>
      <c r="D154" s="225">
        <v>149</v>
      </c>
      <c r="E154" s="239" t="s">
        <v>851</v>
      </c>
      <c r="F154" s="225" t="s">
        <v>2144</v>
      </c>
      <c r="G154" s="10"/>
    </row>
    <row r="155" spans="2:7">
      <c r="B155" s="225" t="str">
        <f>IFERROR(VLOOKUP(C155,'Drawing Number'!$B$25:$G$151,6,FALSE),"")</f>
        <v>101</v>
      </c>
      <c r="C155" s="229" t="s">
        <v>651</v>
      </c>
      <c r="D155" s="225">
        <v>150</v>
      </c>
      <c r="E155" s="239" t="s">
        <v>852</v>
      </c>
      <c r="F155" s="225" t="s">
        <v>2144</v>
      </c>
      <c r="G155" s="10"/>
    </row>
    <row r="156" spans="2:7">
      <c r="B156" s="225" t="str">
        <f>IFERROR(VLOOKUP(C156,'Drawing Number'!$B$25:$G$151,6,FALSE),"")</f>
        <v>101</v>
      </c>
      <c r="C156" s="229" t="s">
        <v>651</v>
      </c>
      <c r="D156" s="225">
        <v>151</v>
      </c>
      <c r="E156" s="239" t="s">
        <v>853</v>
      </c>
      <c r="F156" s="225" t="s">
        <v>2144</v>
      </c>
      <c r="G156" s="10"/>
    </row>
    <row r="157" spans="2:7">
      <c r="B157" s="225" t="str">
        <f>IFERROR(VLOOKUP(C157,'Drawing Number'!$B$25:$G$151,6,FALSE),"")</f>
        <v>101</v>
      </c>
      <c r="C157" s="229" t="s">
        <v>651</v>
      </c>
      <c r="D157" s="225">
        <v>152</v>
      </c>
      <c r="E157" s="239" t="s">
        <v>854</v>
      </c>
      <c r="F157" s="225" t="s">
        <v>2144</v>
      </c>
      <c r="G157" s="10"/>
    </row>
    <row r="158" spans="2:7">
      <c r="B158" s="225" t="str">
        <f>IFERROR(VLOOKUP(C158,'Drawing Number'!$B$25:$G$151,6,FALSE),"")</f>
        <v>101</v>
      </c>
      <c r="C158" s="229" t="s">
        <v>651</v>
      </c>
      <c r="D158" s="225">
        <v>153</v>
      </c>
      <c r="E158" s="239" t="s">
        <v>855</v>
      </c>
      <c r="F158" s="225" t="s">
        <v>2144</v>
      </c>
      <c r="G158" s="10"/>
    </row>
    <row r="159" spans="2:7">
      <c r="B159" s="225" t="str">
        <f>IFERROR(VLOOKUP(C159,'Drawing Number'!$B$25:$G$151,6,FALSE),"")</f>
        <v>101</v>
      </c>
      <c r="C159" s="229" t="s">
        <v>651</v>
      </c>
      <c r="D159" s="225">
        <v>154</v>
      </c>
      <c r="E159" s="239" t="s">
        <v>856</v>
      </c>
      <c r="F159" s="225" t="s">
        <v>2144</v>
      </c>
      <c r="G159" s="10"/>
    </row>
    <row r="160" spans="2:7">
      <c r="B160" s="225" t="str">
        <f>IFERROR(VLOOKUP(C160,'Drawing Number'!$B$25:$G$151,6,FALSE),"")</f>
        <v>101</v>
      </c>
      <c r="C160" s="229" t="s">
        <v>651</v>
      </c>
      <c r="D160" s="225">
        <v>155</v>
      </c>
      <c r="E160" s="239" t="s">
        <v>857</v>
      </c>
      <c r="F160" s="225" t="s">
        <v>2144</v>
      </c>
      <c r="G160" s="10"/>
    </row>
    <row r="161" spans="2:7">
      <c r="B161" s="225" t="str">
        <f>IFERROR(VLOOKUP(C161,'Drawing Number'!$B$25:$G$151,6,FALSE),"")</f>
        <v>101</v>
      </c>
      <c r="C161" s="229" t="s">
        <v>651</v>
      </c>
      <c r="D161" s="225">
        <v>156</v>
      </c>
      <c r="E161" s="239" t="s">
        <v>858</v>
      </c>
      <c r="F161" s="225" t="s">
        <v>2144</v>
      </c>
      <c r="G161" s="10"/>
    </row>
    <row r="162" spans="2:7">
      <c r="B162" s="225" t="str">
        <f>IFERROR(VLOOKUP(C162,'Drawing Number'!$B$25:$G$151,6,FALSE),"")</f>
        <v>101</v>
      </c>
      <c r="C162" s="229" t="s">
        <v>651</v>
      </c>
      <c r="D162" s="225">
        <v>157</v>
      </c>
      <c r="E162" s="239" t="s">
        <v>859</v>
      </c>
      <c r="F162" s="225" t="s">
        <v>2144</v>
      </c>
      <c r="G162" s="10"/>
    </row>
    <row r="163" spans="2:7">
      <c r="B163" s="225" t="str">
        <f>IFERROR(VLOOKUP(C163,'Drawing Number'!$B$25:$G$151,6,FALSE),"")</f>
        <v>101</v>
      </c>
      <c r="C163" s="229" t="s">
        <v>651</v>
      </c>
      <c r="D163" s="225">
        <v>158</v>
      </c>
      <c r="E163" s="239" t="s">
        <v>860</v>
      </c>
      <c r="F163" s="225" t="s">
        <v>2144</v>
      </c>
      <c r="G163" s="10"/>
    </row>
    <row r="164" spans="2:7">
      <c r="B164" s="225" t="str">
        <f>IFERROR(VLOOKUP(C164,'Drawing Number'!$B$25:$G$151,6,FALSE),"")</f>
        <v>101</v>
      </c>
      <c r="C164" s="229" t="s">
        <v>651</v>
      </c>
      <c r="D164" s="225">
        <v>159</v>
      </c>
      <c r="E164" s="239" t="s">
        <v>861</v>
      </c>
      <c r="F164" s="225" t="s">
        <v>2144</v>
      </c>
      <c r="G164" s="10"/>
    </row>
    <row r="165" spans="2:7">
      <c r="B165" s="225" t="str">
        <f>IFERROR(VLOOKUP(C165,'Drawing Number'!$B$25:$G$151,6,FALSE),"")</f>
        <v>101</v>
      </c>
      <c r="C165" s="229" t="s">
        <v>651</v>
      </c>
      <c r="D165" s="225">
        <v>160</v>
      </c>
      <c r="E165" s="239" t="s">
        <v>862</v>
      </c>
      <c r="F165" s="225" t="s">
        <v>2144</v>
      </c>
      <c r="G165" s="10"/>
    </row>
    <row r="166" spans="2:7">
      <c r="B166" s="225" t="str">
        <f>IFERROR(VLOOKUP(C166,'Drawing Number'!$B$25:$G$151,6,FALSE),"")</f>
        <v>101</v>
      </c>
      <c r="C166" s="229" t="s">
        <v>651</v>
      </c>
      <c r="D166" s="225">
        <v>161</v>
      </c>
      <c r="E166" s="239" t="s">
        <v>863</v>
      </c>
      <c r="F166" s="225" t="s">
        <v>2144</v>
      </c>
      <c r="G166" s="10"/>
    </row>
    <row r="167" spans="2:7">
      <c r="B167" s="225" t="str">
        <f>IFERROR(VLOOKUP(C167,'Drawing Number'!$B$25:$G$151,6,FALSE),"")</f>
        <v>101</v>
      </c>
      <c r="C167" s="229" t="s">
        <v>651</v>
      </c>
      <c r="D167" s="225">
        <v>162</v>
      </c>
      <c r="E167" s="239" t="s">
        <v>864</v>
      </c>
      <c r="F167" s="225" t="s">
        <v>2144</v>
      </c>
      <c r="G167" s="10"/>
    </row>
    <row r="168" spans="2:7">
      <c r="B168" s="225" t="str">
        <f>IFERROR(VLOOKUP(C168,'Drawing Number'!$B$25:$G$151,6,FALSE),"")</f>
        <v>101</v>
      </c>
      <c r="C168" s="229" t="s">
        <v>651</v>
      </c>
      <c r="D168" s="225">
        <v>163</v>
      </c>
      <c r="E168" s="239" t="s">
        <v>865</v>
      </c>
      <c r="F168" s="225" t="s">
        <v>2144</v>
      </c>
      <c r="G168" s="10"/>
    </row>
    <row r="169" spans="2:7">
      <c r="B169" s="225" t="str">
        <f>IFERROR(VLOOKUP(C169,'Drawing Number'!$B$25:$G$151,6,FALSE),"")</f>
        <v>101</v>
      </c>
      <c r="C169" s="229" t="s">
        <v>651</v>
      </c>
      <c r="D169" s="225">
        <v>164</v>
      </c>
      <c r="E169" s="239" t="s">
        <v>866</v>
      </c>
      <c r="F169" s="225" t="s">
        <v>2144</v>
      </c>
      <c r="G169" s="10"/>
    </row>
    <row r="170" spans="2:7">
      <c r="B170" s="225" t="str">
        <f>IFERROR(VLOOKUP(C170,'Drawing Number'!$B$25:$G$151,6,FALSE),"")</f>
        <v>101</v>
      </c>
      <c r="C170" s="229" t="s">
        <v>651</v>
      </c>
      <c r="D170" s="225">
        <v>165</v>
      </c>
      <c r="E170" s="239" t="s">
        <v>867</v>
      </c>
      <c r="F170" s="225" t="s">
        <v>2144</v>
      </c>
      <c r="G170" s="10"/>
    </row>
    <row r="171" spans="2:7">
      <c r="B171" s="225" t="str">
        <f>IFERROR(VLOOKUP(C171,'Drawing Number'!$B$25:$G$151,6,FALSE),"")</f>
        <v>101</v>
      </c>
      <c r="C171" s="229" t="s">
        <v>651</v>
      </c>
      <c r="D171" s="225">
        <v>166</v>
      </c>
      <c r="E171" s="239" t="s">
        <v>868</v>
      </c>
      <c r="F171" s="225" t="s">
        <v>2144</v>
      </c>
      <c r="G171" s="10"/>
    </row>
    <row r="172" spans="2:7">
      <c r="B172" s="225" t="str">
        <f>IFERROR(VLOOKUP(C172,'Drawing Number'!$B$25:$G$151,6,FALSE),"")</f>
        <v>101</v>
      </c>
      <c r="C172" s="229" t="s">
        <v>651</v>
      </c>
      <c r="D172" s="225">
        <v>167</v>
      </c>
      <c r="E172" s="239" t="s">
        <v>869</v>
      </c>
      <c r="F172" s="225" t="s">
        <v>2144</v>
      </c>
      <c r="G172" s="10"/>
    </row>
    <row r="173" spans="2:7">
      <c r="B173" s="225" t="str">
        <f>IFERROR(VLOOKUP(C173,'Drawing Number'!$B$25:$G$151,6,FALSE),"")</f>
        <v>101</v>
      </c>
      <c r="C173" s="229" t="s">
        <v>651</v>
      </c>
      <c r="D173" s="225">
        <v>168</v>
      </c>
      <c r="E173" s="239" t="s">
        <v>870</v>
      </c>
      <c r="F173" s="225" t="s">
        <v>2144</v>
      </c>
      <c r="G173" s="10"/>
    </row>
    <row r="174" spans="2:7">
      <c r="B174" s="225" t="str">
        <f>IFERROR(VLOOKUP(C174,'Drawing Number'!$B$25:$G$151,6,FALSE),"")</f>
        <v>101</v>
      </c>
      <c r="C174" s="229" t="s">
        <v>651</v>
      </c>
      <c r="D174" s="225">
        <v>169</v>
      </c>
      <c r="E174" s="239" t="s">
        <v>871</v>
      </c>
      <c r="F174" s="225" t="s">
        <v>2144</v>
      </c>
      <c r="G174" s="10"/>
    </row>
    <row r="175" spans="2:7">
      <c r="B175" s="225" t="str">
        <f>IFERROR(VLOOKUP(C175,'Drawing Number'!$B$25:$G$151,6,FALSE),"")</f>
        <v>101</v>
      </c>
      <c r="C175" s="229" t="s">
        <v>651</v>
      </c>
      <c r="D175" s="225">
        <v>170</v>
      </c>
      <c r="E175" s="239" t="s">
        <v>872</v>
      </c>
      <c r="F175" s="225" t="s">
        <v>2144</v>
      </c>
      <c r="G175" s="10"/>
    </row>
    <row r="176" spans="2:7">
      <c r="B176" s="225" t="str">
        <f>IFERROR(VLOOKUP(C176,'Drawing Number'!$B$25:$G$151,6,FALSE),"")</f>
        <v>101</v>
      </c>
      <c r="C176" s="229" t="s">
        <v>651</v>
      </c>
      <c r="D176" s="225">
        <v>171</v>
      </c>
      <c r="E176" s="239" t="s">
        <v>873</v>
      </c>
      <c r="F176" s="225" t="s">
        <v>2144</v>
      </c>
      <c r="G176" s="10"/>
    </row>
    <row r="177" spans="2:7">
      <c r="B177" s="225" t="str">
        <f>IFERROR(VLOOKUP(C177,'Drawing Number'!$B$25:$G$151,6,FALSE),"")</f>
        <v>101</v>
      </c>
      <c r="C177" s="229" t="s">
        <v>651</v>
      </c>
      <c r="D177" s="225">
        <v>172</v>
      </c>
      <c r="E177" s="239" t="s">
        <v>874</v>
      </c>
      <c r="F177" s="225" t="s">
        <v>2144</v>
      </c>
      <c r="G177" s="10"/>
    </row>
    <row r="178" spans="2:7">
      <c r="B178" s="225" t="str">
        <f>IFERROR(VLOOKUP(C178,'Drawing Number'!$B$25:$G$151,6,FALSE),"")</f>
        <v>101</v>
      </c>
      <c r="C178" s="229" t="s">
        <v>651</v>
      </c>
      <c r="D178" s="225">
        <v>173</v>
      </c>
      <c r="E178" s="239" t="s">
        <v>875</v>
      </c>
      <c r="F178" s="225" t="s">
        <v>2144</v>
      </c>
      <c r="G178" s="10"/>
    </row>
    <row r="179" spans="2:7">
      <c r="B179" s="225" t="str">
        <f>IFERROR(VLOOKUP(C179,'Drawing Number'!$B$25:$G$151,6,FALSE),"")</f>
        <v>101</v>
      </c>
      <c r="C179" s="229" t="s">
        <v>651</v>
      </c>
      <c r="D179" s="225">
        <v>174</v>
      </c>
      <c r="E179" s="239" t="s">
        <v>876</v>
      </c>
      <c r="F179" s="225" t="s">
        <v>2144</v>
      </c>
      <c r="G179" s="10"/>
    </row>
    <row r="180" spans="2:7">
      <c r="B180" s="225" t="str">
        <f>IFERROR(VLOOKUP(C180,'Drawing Number'!$B$25:$G$151,6,FALSE),"")</f>
        <v>101</v>
      </c>
      <c r="C180" s="229" t="s">
        <v>651</v>
      </c>
      <c r="D180" s="225">
        <v>175</v>
      </c>
      <c r="E180" s="239" t="s">
        <v>877</v>
      </c>
      <c r="F180" s="225" t="s">
        <v>2144</v>
      </c>
      <c r="G180" s="10"/>
    </row>
    <row r="181" spans="2:7">
      <c r="B181" s="225" t="str">
        <f>IFERROR(VLOOKUP(C181,'Drawing Number'!$B$25:$G$151,6,FALSE),"")</f>
        <v>101</v>
      </c>
      <c r="C181" s="229" t="s">
        <v>651</v>
      </c>
      <c r="D181" s="225">
        <v>176</v>
      </c>
      <c r="E181" s="239" t="s">
        <v>878</v>
      </c>
      <c r="F181" s="225" t="s">
        <v>2144</v>
      </c>
      <c r="G181" s="10"/>
    </row>
    <row r="182" spans="2:7">
      <c r="B182" s="225" t="str">
        <f>IFERROR(VLOOKUP(C182,'Drawing Number'!$B$25:$G$151,6,FALSE),"")</f>
        <v>101</v>
      </c>
      <c r="C182" s="229" t="s">
        <v>651</v>
      </c>
      <c r="D182" s="225">
        <v>177</v>
      </c>
      <c r="E182" s="239" t="s">
        <v>879</v>
      </c>
      <c r="F182" s="225" t="s">
        <v>2144</v>
      </c>
      <c r="G182" s="10"/>
    </row>
    <row r="183" spans="2:7">
      <c r="B183" s="225" t="str">
        <f>IFERROR(VLOOKUP(C183,'Drawing Number'!$B$25:$G$151,6,FALSE),"")</f>
        <v>101</v>
      </c>
      <c r="C183" s="229" t="s">
        <v>651</v>
      </c>
      <c r="D183" s="225">
        <v>178</v>
      </c>
      <c r="E183" s="239" t="s">
        <v>880</v>
      </c>
      <c r="F183" s="225" t="s">
        <v>2144</v>
      </c>
      <c r="G183" s="10"/>
    </row>
    <row r="184" spans="2:7">
      <c r="B184" s="225" t="str">
        <f>IFERROR(VLOOKUP(C184,'Drawing Number'!$B$25:$G$151,6,FALSE),"")</f>
        <v>101</v>
      </c>
      <c r="C184" s="229" t="s">
        <v>651</v>
      </c>
      <c r="D184" s="225">
        <v>179</v>
      </c>
      <c r="E184" s="239" t="s">
        <v>881</v>
      </c>
      <c r="F184" s="225" t="s">
        <v>2144</v>
      </c>
      <c r="G184" s="10"/>
    </row>
    <row r="185" spans="2:7">
      <c r="B185" s="225" t="str">
        <f>IFERROR(VLOOKUP(C185,'Drawing Number'!$B$25:$G$151,6,FALSE),"")</f>
        <v>101</v>
      </c>
      <c r="C185" s="229" t="s">
        <v>651</v>
      </c>
      <c r="D185" s="225">
        <v>180</v>
      </c>
      <c r="E185" s="239" t="s">
        <v>882</v>
      </c>
      <c r="F185" s="225" t="s">
        <v>2144</v>
      </c>
      <c r="G185" s="10"/>
    </row>
    <row r="186" spans="2:7">
      <c r="B186" s="225" t="str">
        <f>IFERROR(VLOOKUP(C186,'Drawing Number'!$B$25:$G$151,6,FALSE),"")</f>
        <v>101</v>
      </c>
      <c r="C186" s="229" t="s">
        <v>651</v>
      </c>
      <c r="D186" s="225">
        <v>181</v>
      </c>
      <c r="E186" s="239" t="s">
        <v>883</v>
      </c>
      <c r="F186" s="225" t="s">
        <v>2144</v>
      </c>
      <c r="G186" s="10"/>
    </row>
    <row r="187" spans="2:7">
      <c r="B187" s="225" t="str">
        <f>IFERROR(VLOOKUP(C187,'Drawing Number'!$B$25:$G$151,6,FALSE),"")</f>
        <v>101</v>
      </c>
      <c r="C187" s="229" t="s">
        <v>651</v>
      </c>
      <c r="D187" s="225">
        <v>182</v>
      </c>
      <c r="E187" s="239" t="s">
        <v>884</v>
      </c>
      <c r="F187" s="225" t="s">
        <v>2144</v>
      </c>
      <c r="G187" s="10"/>
    </row>
    <row r="188" spans="2:7">
      <c r="B188" s="225" t="str">
        <f>IFERROR(VLOOKUP(C188,'Drawing Number'!$B$25:$G$151,6,FALSE),"")</f>
        <v>101</v>
      </c>
      <c r="C188" s="229" t="s">
        <v>651</v>
      </c>
      <c r="D188" s="225">
        <v>183</v>
      </c>
      <c r="E188" s="239" t="s">
        <v>885</v>
      </c>
      <c r="F188" s="225" t="s">
        <v>2144</v>
      </c>
      <c r="G188" s="10"/>
    </row>
    <row r="189" spans="2:7">
      <c r="B189" s="225" t="str">
        <f>IFERROR(VLOOKUP(C189,'Drawing Number'!$B$25:$G$151,6,FALSE),"")</f>
        <v>101</v>
      </c>
      <c r="C189" s="229" t="s">
        <v>651</v>
      </c>
      <c r="D189" s="225">
        <v>184</v>
      </c>
      <c r="E189" s="239" t="s">
        <v>886</v>
      </c>
      <c r="F189" s="225" t="s">
        <v>2144</v>
      </c>
      <c r="G189" s="10"/>
    </row>
    <row r="190" spans="2:7">
      <c r="B190" s="225" t="str">
        <f>IFERROR(VLOOKUP(C190,'Drawing Number'!$B$25:$G$151,6,FALSE),"")</f>
        <v>101</v>
      </c>
      <c r="C190" s="229" t="s">
        <v>651</v>
      </c>
      <c r="D190" s="225">
        <v>185</v>
      </c>
      <c r="E190" s="239" t="s">
        <v>887</v>
      </c>
      <c r="F190" s="225" t="s">
        <v>2144</v>
      </c>
      <c r="G190" s="10"/>
    </row>
    <row r="191" spans="2:7">
      <c r="B191" s="225" t="str">
        <f>IFERROR(VLOOKUP(C191,'Drawing Number'!$B$25:$G$151,6,FALSE),"")</f>
        <v>101</v>
      </c>
      <c r="C191" s="229" t="s">
        <v>651</v>
      </c>
      <c r="D191" s="225">
        <v>186</v>
      </c>
      <c r="E191" s="239" t="s">
        <v>888</v>
      </c>
      <c r="F191" s="225" t="s">
        <v>2144</v>
      </c>
      <c r="G191" s="10"/>
    </row>
    <row r="192" spans="2:7">
      <c r="B192" s="225" t="str">
        <f>IFERROR(VLOOKUP(C192,'Drawing Number'!$B$25:$G$151,6,FALSE),"")</f>
        <v>101</v>
      </c>
      <c r="C192" s="229" t="s">
        <v>651</v>
      </c>
      <c r="D192" s="225">
        <v>187</v>
      </c>
      <c r="E192" s="239" t="s">
        <v>889</v>
      </c>
      <c r="F192" s="225" t="s">
        <v>2144</v>
      </c>
      <c r="G192" s="10"/>
    </row>
    <row r="193" spans="2:7">
      <c r="B193" s="225" t="str">
        <f>IFERROR(VLOOKUP(C193,'Drawing Number'!$B$25:$G$151,6,FALSE),"")</f>
        <v>101</v>
      </c>
      <c r="C193" s="229" t="s">
        <v>651</v>
      </c>
      <c r="D193" s="225">
        <v>188</v>
      </c>
      <c r="E193" s="239" t="s">
        <v>890</v>
      </c>
      <c r="F193" s="225" t="s">
        <v>2144</v>
      </c>
      <c r="G193" s="10"/>
    </row>
    <row r="194" spans="2:7">
      <c r="B194" s="225" t="str">
        <f>IFERROR(VLOOKUP(C194,'Drawing Number'!$B$25:$G$151,6,FALSE),"")</f>
        <v>101</v>
      </c>
      <c r="C194" s="229" t="s">
        <v>651</v>
      </c>
      <c r="D194" s="225">
        <v>189</v>
      </c>
      <c r="E194" s="239" t="s">
        <v>891</v>
      </c>
      <c r="F194" s="225" t="s">
        <v>2144</v>
      </c>
      <c r="G194" s="10"/>
    </row>
    <row r="195" spans="2:7">
      <c r="B195" s="225" t="str">
        <f>IFERROR(VLOOKUP(C195,'Drawing Number'!$B$25:$G$151,6,FALSE),"")</f>
        <v>101</v>
      </c>
      <c r="C195" s="229" t="s">
        <v>651</v>
      </c>
      <c r="D195" s="225">
        <v>190</v>
      </c>
      <c r="E195" s="239" t="s">
        <v>892</v>
      </c>
      <c r="F195" s="225" t="s">
        <v>2144</v>
      </c>
      <c r="G195" s="10"/>
    </row>
    <row r="196" spans="2:7">
      <c r="B196" s="225" t="str">
        <f>IFERROR(VLOOKUP(C196,'Drawing Number'!$B$25:$G$151,6,FALSE),"")</f>
        <v>101</v>
      </c>
      <c r="C196" s="229" t="s">
        <v>651</v>
      </c>
      <c r="D196" s="225">
        <v>191</v>
      </c>
      <c r="E196" s="239" t="s">
        <v>893</v>
      </c>
      <c r="F196" s="225" t="s">
        <v>2144</v>
      </c>
      <c r="G196" s="10"/>
    </row>
    <row r="197" spans="2:7">
      <c r="B197" s="225" t="str">
        <f>IFERROR(VLOOKUP(C197,'Drawing Number'!$B$25:$G$151,6,FALSE),"")</f>
        <v>101</v>
      </c>
      <c r="C197" s="229" t="s">
        <v>651</v>
      </c>
      <c r="D197" s="225">
        <v>192</v>
      </c>
      <c r="E197" s="239" t="s">
        <v>894</v>
      </c>
      <c r="F197" s="225" t="s">
        <v>2144</v>
      </c>
      <c r="G197" s="10"/>
    </row>
    <row r="198" spans="2:7">
      <c r="B198" s="225" t="str">
        <f>IFERROR(VLOOKUP(C198,'Drawing Number'!$B$25:$G$151,6,FALSE),"")</f>
        <v>101</v>
      </c>
      <c r="C198" s="229" t="s">
        <v>651</v>
      </c>
      <c r="D198" s="225">
        <v>193</v>
      </c>
      <c r="E198" s="239" t="s">
        <v>895</v>
      </c>
      <c r="F198" s="225" t="s">
        <v>2144</v>
      </c>
      <c r="G198" s="10"/>
    </row>
    <row r="199" spans="2:7">
      <c r="B199" s="225" t="str">
        <f>IFERROR(VLOOKUP(C199,'Drawing Number'!$B$25:$G$151,6,FALSE),"")</f>
        <v>101</v>
      </c>
      <c r="C199" s="229" t="s">
        <v>651</v>
      </c>
      <c r="D199" s="225">
        <v>194</v>
      </c>
      <c r="E199" s="239" t="s">
        <v>896</v>
      </c>
      <c r="F199" s="225" t="s">
        <v>2144</v>
      </c>
      <c r="G199" s="10"/>
    </row>
    <row r="200" spans="2:7">
      <c r="B200" s="225" t="str">
        <f>IFERROR(VLOOKUP(C200,'Drawing Number'!$B$25:$G$151,6,FALSE),"")</f>
        <v>101</v>
      </c>
      <c r="C200" s="229" t="s">
        <v>651</v>
      </c>
      <c r="D200" s="225">
        <v>195</v>
      </c>
      <c r="E200" s="239" t="s">
        <v>897</v>
      </c>
      <c r="F200" s="225" t="s">
        <v>2144</v>
      </c>
      <c r="G200" s="10"/>
    </row>
    <row r="201" spans="2:7">
      <c r="B201" s="225" t="str">
        <f>IFERROR(VLOOKUP(C201,'Drawing Number'!$B$25:$G$151,6,FALSE),"")</f>
        <v>101</v>
      </c>
      <c r="C201" s="229" t="s">
        <v>651</v>
      </c>
      <c r="D201" s="225">
        <v>196</v>
      </c>
      <c r="E201" s="239" t="s">
        <v>898</v>
      </c>
      <c r="F201" s="225" t="s">
        <v>2144</v>
      </c>
      <c r="G201" s="10"/>
    </row>
    <row r="202" spans="2:7">
      <c r="B202" s="225" t="str">
        <f>IFERROR(VLOOKUP(C202,'Drawing Number'!$B$25:$G$151,6,FALSE),"")</f>
        <v>101</v>
      </c>
      <c r="C202" s="229" t="s">
        <v>651</v>
      </c>
      <c r="D202" s="225">
        <v>197</v>
      </c>
      <c r="E202" s="239" t="s">
        <v>899</v>
      </c>
      <c r="F202" s="225" t="s">
        <v>2144</v>
      </c>
      <c r="G202" s="10"/>
    </row>
    <row r="203" spans="2:7">
      <c r="B203" s="225" t="str">
        <f>IFERROR(VLOOKUP(C203,'Drawing Number'!$B$25:$G$151,6,FALSE),"")</f>
        <v>101</v>
      </c>
      <c r="C203" s="229" t="s">
        <v>651</v>
      </c>
      <c r="D203" s="225">
        <v>198</v>
      </c>
      <c r="E203" s="239" t="s">
        <v>900</v>
      </c>
      <c r="F203" s="225" t="s">
        <v>2144</v>
      </c>
      <c r="G203" s="10"/>
    </row>
    <row r="204" spans="2:7">
      <c r="B204" s="225" t="str">
        <f>IFERROR(VLOOKUP(C204,'Drawing Number'!$B$25:$G$151,6,FALSE),"")</f>
        <v>101</v>
      </c>
      <c r="C204" s="229" t="s">
        <v>651</v>
      </c>
      <c r="D204" s="225">
        <v>199</v>
      </c>
      <c r="E204" s="239" t="s">
        <v>901</v>
      </c>
      <c r="F204" s="225" t="s">
        <v>2144</v>
      </c>
      <c r="G204" s="10"/>
    </row>
    <row r="205" spans="2:7">
      <c r="B205" s="225" t="str">
        <f>IFERROR(VLOOKUP(C205,'Drawing Number'!$B$25:$G$151,6,FALSE),"")</f>
        <v>101</v>
      </c>
      <c r="C205" s="229" t="s">
        <v>651</v>
      </c>
      <c r="D205" s="225">
        <v>200</v>
      </c>
      <c r="E205" s="239" t="s">
        <v>902</v>
      </c>
      <c r="F205" s="225" t="s">
        <v>2144</v>
      </c>
      <c r="G205" s="10"/>
    </row>
    <row r="206" spans="2:7">
      <c r="B206" s="225" t="str">
        <f>IFERROR(VLOOKUP(C206,'Drawing Number'!$B$25:$G$151,6,FALSE),"")</f>
        <v>101</v>
      </c>
      <c r="C206" s="229" t="s">
        <v>651</v>
      </c>
      <c r="D206" s="225">
        <v>201</v>
      </c>
      <c r="E206" s="239" t="s">
        <v>903</v>
      </c>
      <c r="F206" s="225" t="s">
        <v>2144</v>
      </c>
      <c r="G206" s="10"/>
    </row>
    <row r="207" spans="2:7">
      <c r="B207" s="225" t="str">
        <f>IFERROR(VLOOKUP(C207,'Drawing Number'!$B$25:$G$151,6,FALSE),"")</f>
        <v>101</v>
      </c>
      <c r="C207" s="229" t="s">
        <v>651</v>
      </c>
      <c r="D207" s="225">
        <v>202</v>
      </c>
      <c r="E207" s="239" t="s">
        <v>904</v>
      </c>
      <c r="F207" s="225" t="s">
        <v>2144</v>
      </c>
      <c r="G207" s="10"/>
    </row>
    <row r="208" spans="2:7">
      <c r="B208" s="225" t="str">
        <f>IFERROR(VLOOKUP(C208,'Drawing Number'!$B$25:$G$151,6,FALSE),"")</f>
        <v>101</v>
      </c>
      <c r="C208" s="229" t="s">
        <v>651</v>
      </c>
      <c r="D208" s="225">
        <v>203</v>
      </c>
      <c r="E208" s="239" t="s">
        <v>905</v>
      </c>
      <c r="F208" s="225" t="s">
        <v>2144</v>
      </c>
      <c r="G208" s="10"/>
    </row>
    <row r="209" spans="2:7">
      <c r="B209" s="225" t="str">
        <f>IFERROR(VLOOKUP(C209,'Drawing Number'!$B$25:$G$151,6,FALSE),"")</f>
        <v>101</v>
      </c>
      <c r="C209" s="229" t="s">
        <v>651</v>
      </c>
      <c r="D209" s="225">
        <v>204</v>
      </c>
      <c r="E209" s="239" t="s">
        <v>906</v>
      </c>
      <c r="F209" s="225" t="s">
        <v>2144</v>
      </c>
      <c r="G209" s="10"/>
    </row>
    <row r="210" spans="2:7">
      <c r="B210" s="225" t="str">
        <f>IFERROR(VLOOKUP(C210,'Drawing Number'!$B$25:$G$151,6,FALSE),"")</f>
        <v>101</v>
      </c>
      <c r="C210" s="229" t="s">
        <v>651</v>
      </c>
      <c r="D210" s="225">
        <v>205</v>
      </c>
      <c r="E210" s="239" t="s">
        <v>907</v>
      </c>
      <c r="F210" s="225" t="s">
        <v>2144</v>
      </c>
      <c r="G210" s="10"/>
    </row>
    <row r="211" spans="2:7">
      <c r="B211" s="225" t="str">
        <f>IFERROR(VLOOKUP(C211,'Drawing Number'!$B$25:$G$151,6,FALSE),"")</f>
        <v>101</v>
      </c>
      <c r="C211" s="229" t="s">
        <v>651</v>
      </c>
      <c r="D211" s="225">
        <v>206</v>
      </c>
      <c r="E211" s="239" t="s">
        <v>908</v>
      </c>
      <c r="F211" s="225" t="s">
        <v>2144</v>
      </c>
      <c r="G211" s="10"/>
    </row>
    <row r="212" spans="2:7">
      <c r="B212" s="225" t="str">
        <f>IFERROR(VLOOKUP(C212,'Drawing Number'!$B$25:$G$151,6,FALSE),"")</f>
        <v>101</v>
      </c>
      <c r="C212" s="229" t="s">
        <v>651</v>
      </c>
      <c r="D212" s="225">
        <v>207</v>
      </c>
      <c r="E212" s="239" t="s">
        <v>909</v>
      </c>
      <c r="F212" s="225" t="s">
        <v>2144</v>
      </c>
      <c r="G212" s="10"/>
    </row>
    <row r="213" spans="2:7">
      <c r="B213" s="225" t="str">
        <f>IFERROR(VLOOKUP(C213,'Drawing Number'!$B$25:$G$151,6,FALSE),"")</f>
        <v>101</v>
      </c>
      <c r="C213" s="229" t="s">
        <v>651</v>
      </c>
      <c r="D213" s="225">
        <v>208</v>
      </c>
      <c r="E213" s="239" t="s">
        <v>910</v>
      </c>
      <c r="F213" s="225" t="s">
        <v>2144</v>
      </c>
      <c r="G213" s="10"/>
    </row>
    <row r="214" spans="2:7">
      <c r="B214" s="225" t="str">
        <f>IFERROR(VLOOKUP(C214,'Drawing Number'!$B$25:$G$151,6,FALSE),"")</f>
        <v>101</v>
      </c>
      <c r="C214" s="229" t="s">
        <v>651</v>
      </c>
      <c r="D214" s="225">
        <v>209</v>
      </c>
      <c r="E214" s="239" t="s">
        <v>911</v>
      </c>
      <c r="F214" s="225" t="s">
        <v>2144</v>
      </c>
      <c r="G214" s="10"/>
    </row>
    <row r="215" spans="2:7">
      <c r="B215" s="225" t="str">
        <f>IFERROR(VLOOKUP(C215,'Drawing Number'!$B$25:$G$151,6,FALSE),"")</f>
        <v>101</v>
      </c>
      <c r="C215" s="229" t="s">
        <v>651</v>
      </c>
      <c r="D215" s="225">
        <v>210</v>
      </c>
      <c r="E215" s="239" t="s">
        <v>912</v>
      </c>
      <c r="F215" s="225" t="s">
        <v>2144</v>
      </c>
      <c r="G215" s="10"/>
    </row>
    <row r="216" spans="2:7">
      <c r="B216" s="225" t="str">
        <f>IFERROR(VLOOKUP(C216,'Drawing Number'!$B$25:$G$151,6,FALSE),"")</f>
        <v>101</v>
      </c>
      <c r="C216" s="229" t="s">
        <v>651</v>
      </c>
      <c r="D216" s="225">
        <v>211</v>
      </c>
      <c r="E216" s="239" t="s">
        <v>913</v>
      </c>
      <c r="F216" s="225" t="s">
        <v>2144</v>
      </c>
      <c r="G216" s="10"/>
    </row>
    <row r="217" spans="2:7">
      <c r="B217" s="225" t="str">
        <f>IFERROR(VLOOKUP(C217,'Drawing Number'!$B$25:$G$151,6,FALSE),"")</f>
        <v>101</v>
      </c>
      <c r="C217" s="229" t="s">
        <v>651</v>
      </c>
      <c r="D217" s="225">
        <v>212</v>
      </c>
      <c r="E217" s="239" t="s">
        <v>914</v>
      </c>
      <c r="F217" s="225" t="s">
        <v>2144</v>
      </c>
      <c r="G217" s="10"/>
    </row>
    <row r="218" spans="2:7">
      <c r="B218" s="225" t="str">
        <f>IFERROR(VLOOKUP(C218,'Drawing Number'!$B$25:$G$151,6,FALSE),"")</f>
        <v>101</v>
      </c>
      <c r="C218" s="229" t="s">
        <v>651</v>
      </c>
      <c r="D218" s="225">
        <v>213</v>
      </c>
      <c r="E218" s="239" t="s">
        <v>915</v>
      </c>
      <c r="F218" s="225" t="s">
        <v>2144</v>
      </c>
      <c r="G218" s="10"/>
    </row>
    <row r="219" spans="2:7">
      <c r="B219" s="225" t="str">
        <f>IFERROR(VLOOKUP(C219,'Drawing Number'!$B$25:$G$151,6,FALSE),"")</f>
        <v>101</v>
      </c>
      <c r="C219" s="229" t="s">
        <v>651</v>
      </c>
      <c r="D219" s="225">
        <v>214</v>
      </c>
      <c r="E219" s="239" t="s">
        <v>916</v>
      </c>
      <c r="F219" s="225" t="s">
        <v>2144</v>
      </c>
      <c r="G219" s="10"/>
    </row>
    <row r="220" spans="2:7">
      <c r="B220" s="225" t="str">
        <f>IFERROR(VLOOKUP(C220,'Drawing Number'!$B$25:$G$151,6,FALSE),"")</f>
        <v>101</v>
      </c>
      <c r="C220" s="229" t="s">
        <v>651</v>
      </c>
      <c r="D220" s="225">
        <v>215</v>
      </c>
      <c r="E220" s="239" t="s">
        <v>917</v>
      </c>
      <c r="F220" s="225" t="s">
        <v>2144</v>
      </c>
      <c r="G220" s="10"/>
    </row>
    <row r="221" spans="2:7">
      <c r="B221" s="225" t="str">
        <f>IFERROR(VLOOKUP(C221,'Drawing Number'!$B$25:$G$151,6,FALSE),"")</f>
        <v>101</v>
      </c>
      <c r="C221" s="229" t="s">
        <v>651</v>
      </c>
      <c r="D221" s="225">
        <v>216</v>
      </c>
      <c r="E221" s="239" t="s">
        <v>918</v>
      </c>
      <c r="F221" s="225" t="s">
        <v>2144</v>
      </c>
      <c r="G221" s="10"/>
    </row>
    <row r="222" spans="2:7">
      <c r="B222" s="225" t="str">
        <f>IFERROR(VLOOKUP(C222,'Drawing Number'!$B$25:$G$151,6,FALSE),"")</f>
        <v>101</v>
      </c>
      <c r="C222" s="229" t="s">
        <v>651</v>
      </c>
      <c r="D222" s="225">
        <v>217</v>
      </c>
      <c r="E222" s="239" t="s">
        <v>919</v>
      </c>
      <c r="F222" s="225" t="s">
        <v>2144</v>
      </c>
      <c r="G222" s="10"/>
    </row>
    <row r="223" spans="2:7">
      <c r="B223" s="225" t="str">
        <f>IFERROR(VLOOKUP(C223,'Drawing Number'!$B$25:$G$151,6,FALSE),"")</f>
        <v>101</v>
      </c>
      <c r="C223" s="229" t="s">
        <v>651</v>
      </c>
      <c r="D223" s="225">
        <v>218</v>
      </c>
      <c r="E223" s="239" t="s">
        <v>920</v>
      </c>
      <c r="F223" s="225" t="s">
        <v>2144</v>
      </c>
      <c r="G223" s="10"/>
    </row>
    <row r="224" spans="2:7">
      <c r="B224" s="225" t="str">
        <f>IFERROR(VLOOKUP(C224,'Drawing Number'!$B$25:$G$151,6,FALSE),"")</f>
        <v>101</v>
      </c>
      <c r="C224" s="229" t="s">
        <v>651</v>
      </c>
      <c r="D224" s="225">
        <v>219</v>
      </c>
      <c r="E224" s="239" t="s">
        <v>921</v>
      </c>
      <c r="F224" s="225" t="s">
        <v>2144</v>
      </c>
      <c r="G224" s="10"/>
    </row>
    <row r="225" spans="2:7">
      <c r="B225" s="225" t="str">
        <f>IFERROR(VLOOKUP(C225,'Drawing Number'!$B$25:$G$151,6,FALSE),"")</f>
        <v>101</v>
      </c>
      <c r="C225" s="229" t="s">
        <v>651</v>
      </c>
      <c r="D225" s="225">
        <v>220</v>
      </c>
      <c r="E225" s="239" t="s">
        <v>922</v>
      </c>
      <c r="F225" s="225" t="s">
        <v>2144</v>
      </c>
      <c r="G225" s="10"/>
    </row>
    <row r="226" spans="2:7">
      <c r="B226" s="225" t="str">
        <f>IFERROR(VLOOKUP(C226,'Drawing Number'!$B$25:$G$151,6,FALSE),"")</f>
        <v>101</v>
      </c>
      <c r="C226" s="229" t="s">
        <v>651</v>
      </c>
      <c r="D226" s="225">
        <v>221</v>
      </c>
      <c r="E226" s="239" t="s">
        <v>923</v>
      </c>
      <c r="F226" s="225" t="s">
        <v>2144</v>
      </c>
      <c r="G226" s="10"/>
    </row>
    <row r="227" spans="2:7">
      <c r="B227" s="225" t="str">
        <f>IFERROR(VLOOKUP(C227,'Drawing Number'!$B$25:$G$151,6,FALSE),"")</f>
        <v>101</v>
      </c>
      <c r="C227" s="229" t="s">
        <v>651</v>
      </c>
      <c r="D227" s="225">
        <v>222</v>
      </c>
      <c r="E227" s="239" t="s">
        <v>924</v>
      </c>
      <c r="F227" s="225" t="s">
        <v>2144</v>
      </c>
      <c r="G227" s="10"/>
    </row>
    <row r="228" spans="2:7">
      <c r="B228" s="225" t="str">
        <f>IFERROR(VLOOKUP(C228,'Drawing Number'!$B$25:$G$151,6,FALSE),"")</f>
        <v>101</v>
      </c>
      <c r="C228" s="229" t="s">
        <v>651</v>
      </c>
      <c r="D228" s="225">
        <v>223</v>
      </c>
      <c r="E228" s="239" t="s">
        <v>925</v>
      </c>
      <c r="F228" s="225" t="s">
        <v>2144</v>
      </c>
      <c r="G228" s="10"/>
    </row>
    <row r="229" spans="2:7">
      <c r="B229" s="225" t="str">
        <f>IFERROR(VLOOKUP(C229,'Drawing Number'!$B$25:$G$151,6,FALSE),"")</f>
        <v>101</v>
      </c>
      <c r="C229" s="229" t="s">
        <v>651</v>
      </c>
      <c r="D229" s="225">
        <v>224</v>
      </c>
      <c r="E229" s="239" t="s">
        <v>926</v>
      </c>
      <c r="F229" s="225" t="s">
        <v>2144</v>
      </c>
      <c r="G229" s="10"/>
    </row>
    <row r="230" spans="2:7">
      <c r="B230" s="225" t="str">
        <f>IFERROR(VLOOKUP(C230,'Drawing Number'!$B$25:$G$151,6,FALSE),"")</f>
        <v>101</v>
      </c>
      <c r="C230" s="229" t="s">
        <v>651</v>
      </c>
      <c r="D230" s="225">
        <v>225</v>
      </c>
      <c r="E230" s="239" t="s">
        <v>927</v>
      </c>
      <c r="F230" s="225" t="s">
        <v>2144</v>
      </c>
      <c r="G230" s="10"/>
    </row>
    <row r="231" spans="2:7">
      <c r="B231" s="225" t="str">
        <f>IFERROR(VLOOKUP(C231,'Drawing Number'!$B$25:$G$151,6,FALSE),"")</f>
        <v>101</v>
      </c>
      <c r="C231" s="229" t="s">
        <v>651</v>
      </c>
      <c r="D231" s="225">
        <v>226</v>
      </c>
      <c r="E231" s="239" t="s">
        <v>928</v>
      </c>
      <c r="F231" s="225" t="s">
        <v>2144</v>
      </c>
      <c r="G231" s="10"/>
    </row>
    <row r="232" spans="2:7">
      <c r="B232" s="225" t="str">
        <f>IFERROR(VLOOKUP(C232,'Drawing Number'!$B$25:$G$151,6,FALSE),"")</f>
        <v>101</v>
      </c>
      <c r="C232" s="229" t="s">
        <v>651</v>
      </c>
      <c r="D232" s="225">
        <v>227</v>
      </c>
      <c r="E232" s="239" t="s">
        <v>929</v>
      </c>
      <c r="F232" s="225" t="s">
        <v>2144</v>
      </c>
      <c r="G232" s="10"/>
    </row>
    <row r="233" spans="2:7">
      <c r="B233" s="225" t="str">
        <f>IFERROR(VLOOKUP(C233,'Drawing Number'!$B$25:$G$151,6,FALSE),"")</f>
        <v>101</v>
      </c>
      <c r="C233" s="229" t="s">
        <v>651</v>
      </c>
      <c r="D233" s="225">
        <v>228</v>
      </c>
      <c r="E233" s="239" t="s">
        <v>930</v>
      </c>
      <c r="F233" s="225" t="s">
        <v>2144</v>
      </c>
      <c r="G233" s="10"/>
    </row>
    <row r="234" spans="2:7">
      <c r="B234" s="225" t="str">
        <f>IFERROR(VLOOKUP(C234,'Drawing Number'!$B$25:$G$151,6,FALSE),"")</f>
        <v>101</v>
      </c>
      <c r="C234" s="229" t="s">
        <v>651</v>
      </c>
      <c r="D234" s="225">
        <v>229</v>
      </c>
      <c r="E234" s="239" t="s">
        <v>931</v>
      </c>
      <c r="F234" s="225" t="s">
        <v>2144</v>
      </c>
      <c r="G234" s="10"/>
    </row>
    <row r="235" spans="2:7">
      <c r="B235" s="225" t="str">
        <f>IFERROR(VLOOKUP(C235,'Drawing Number'!$B$25:$G$151,6,FALSE),"")</f>
        <v>101</v>
      </c>
      <c r="C235" s="229" t="s">
        <v>651</v>
      </c>
      <c r="D235" s="225">
        <v>230</v>
      </c>
      <c r="E235" s="239" t="s">
        <v>932</v>
      </c>
      <c r="F235" s="225" t="s">
        <v>2144</v>
      </c>
      <c r="G235" s="10"/>
    </row>
    <row r="236" spans="2:7">
      <c r="B236" s="225" t="str">
        <f>IFERROR(VLOOKUP(C236,'Drawing Number'!$B$25:$G$151,6,FALSE),"")</f>
        <v>101</v>
      </c>
      <c r="C236" s="229" t="s">
        <v>651</v>
      </c>
      <c r="D236" s="225">
        <v>231</v>
      </c>
      <c r="E236" s="239" t="s">
        <v>933</v>
      </c>
      <c r="F236" s="225" t="s">
        <v>2144</v>
      </c>
      <c r="G236" s="10"/>
    </row>
    <row r="237" spans="2:7">
      <c r="B237" s="225" t="str">
        <f>IFERROR(VLOOKUP(C237,'Drawing Number'!$B$25:$G$151,6,FALSE),"")</f>
        <v>101</v>
      </c>
      <c r="C237" s="229" t="s">
        <v>651</v>
      </c>
      <c r="D237" s="225">
        <v>232</v>
      </c>
      <c r="E237" s="239" t="s">
        <v>934</v>
      </c>
      <c r="F237" s="225" t="s">
        <v>2144</v>
      </c>
      <c r="G237" s="10"/>
    </row>
    <row r="238" spans="2:7">
      <c r="B238" s="225" t="str">
        <f>IFERROR(VLOOKUP(C238,'Drawing Number'!$B$25:$G$151,6,FALSE),"")</f>
        <v>101</v>
      </c>
      <c r="C238" s="229" t="s">
        <v>651</v>
      </c>
      <c r="D238" s="225">
        <v>233</v>
      </c>
      <c r="E238" s="239" t="s">
        <v>935</v>
      </c>
      <c r="F238" s="225" t="s">
        <v>2144</v>
      </c>
      <c r="G238" s="10"/>
    </row>
    <row r="239" spans="2:7">
      <c r="B239" s="225" t="str">
        <f>IFERROR(VLOOKUP(C239,'Drawing Number'!$B$25:$G$151,6,FALSE),"")</f>
        <v>101</v>
      </c>
      <c r="C239" s="229" t="s">
        <v>651</v>
      </c>
      <c r="D239" s="225">
        <v>234</v>
      </c>
      <c r="E239" s="239" t="s">
        <v>936</v>
      </c>
      <c r="F239" s="225" t="s">
        <v>2144</v>
      </c>
      <c r="G239" s="10"/>
    </row>
    <row r="240" spans="2:7">
      <c r="B240" s="225" t="str">
        <f>IFERROR(VLOOKUP(C240,'Drawing Number'!$B$25:$G$151,6,FALSE),"")</f>
        <v>101</v>
      </c>
      <c r="C240" s="229" t="s">
        <v>651</v>
      </c>
      <c r="D240" s="225">
        <v>235</v>
      </c>
      <c r="E240" s="239" t="s">
        <v>937</v>
      </c>
      <c r="F240" s="225" t="s">
        <v>2144</v>
      </c>
      <c r="G240" s="10"/>
    </row>
    <row r="241" spans="2:7">
      <c r="B241" s="225" t="str">
        <f>IFERROR(VLOOKUP(C241,'Drawing Number'!$B$25:$G$151,6,FALSE),"")</f>
        <v>101</v>
      </c>
      <c r="C241" s="229" t="s">
        <v>651</v>
      </c>
      <c r="D241" s="225">
        <v>236</v>
      </c>
      <c r="E241" s="239" t="s">
        <v>938</v>
      </c>
      <c r="F241" s="225" t="s">
        <v>2144</v>
      </c>
      <c r="G241" s="10"/>
    </row>
    <row r="242" spans="2:7">
      <c r="B242" s="225" t="str">
        <f>IFERROR(VLOOKUP(C242,'Drawing Number'!$B$25:$G$151,6,FALSE),"")</f>
        <v>101</v>
      </c>
      <c r="C242" s="229" t="s">
        <v>651</v>
      </c>
      <c r="D242" s="225">
        <v>237</v>
      </c>
      <c r="E242" s="239" t="s">
        <v>939</v>
      </c>
      <c r="F242" s="225" t="s">
        <v>2144</v>
      </c>
      <c r="G242" s="10"/>
    </row>
    <row r="243" spans="2:7">
      <c r="B243" s="225" t="str">
        <f>IFERROR(VLOOKUP(C243,'Drawing Number'!$B$25:$G$151,6,FALSE),"")</f>
        <v>101</v>
      </c>
      <c r="C243" s="229" t="s">
        <v>651</v>
      </c>
      <c r="D243" s="225">
        <v>238</v>
      </c>
      <c r="E243" s="239" t="s">
        <v>940</v>
      </c>
      <c r="F243" s="225" t="s">
        <v>2144</v>
      </c>
      <c r="G243" s="10"/>
    </row>
    <row r="244" spans="2:7">
      <c r="B244" s="225" t="str">
        <f>IFERROR(VLOOKUP(C244,'Drawing Number'!$B$25:$G$151,6,FALSE),"")</f>
        <v>101</v>
      </c>
      <c r="C244" s="229" t="s">
        <v>651</v>
      </c>
      <c r="D244" s="225">
        <v>239</v>
      </c>
      <c r="E244" s="239" t="s">
        <v>941</v>
      </c>
      <c r="F244" s="225" t="s">
        <v>2144</v>
      </c>
      <c r="G244" s="10"/>
    </row>
    <row r="245" spans="2:7">
      <c r="B245" s="225" t="str">
        <f>IFERROR(VLOOKUP(C245,'Drawing Number'!$B$25:$G$151,6,FALSE),"")</f>
        <v>101</v>
      </c>
      <c r="C245" s="229" t="s">
        <v>651</v>
      </c>
      <c r="D245" s="225">
        <v>240</v>
      </c>
      <c r="E245" s="239" t="s">
        <v>942</v>
      </c>
      <c r="F245" s="225" t="s">
        <v>2144</v>
      </c>
      <c r="G245" s="10"/>
    </row>
    <row r="246" spans="2:7">
      <c r="B246" s="225" t="str">
        <f>IFERROR(VLOOKUP(C246,'Drawing Number'!$B$25:$G$151,6,FALSE),"")</f>
        <v>101</v>
      </c>
      <c r="C246" s="229" t="s">
        <v>651</v>
      </c>
      <c r="D246" s="225">
        <v>241</v>
      </c>
      <c r="E246" s="239" t="s">
        <v>943</v>
      </c>
      <c r="F246" s="225" t="s">
        <v>2144</v>
      </c>
      <c r="G246" s="10"/>
    </row>
    <row r="247" spans="2:7">
      <c r="B247" s="225" t="str">
        <f>IFERROR(VLOOKUP(C247,'Drawing Number'!$B$25:$G$151,6,FALSE),"")</f>
        <v>101</v>
      </c>
      <c r="C247" s="229" t="s">
        <v>651</v>
      </c>
      <c r="D247" s="225">
        <v>242</v>
      </c>
      <c r="E247" s="239" t="s">
        <v>944</v>
      </c>
      <c r="F247" s="225" t="s">
        <v>2144</v>
      </c>
      <c r="G247" s="10"/>
    </row>
    <row r="248" spans="2:7">
      <c r="B248" s="225" t="str">
        <f>IFERROR(VLOOKUP(C248,'Drawing Number'!$B$25:$G$151,6,FALSE),"")</f>
        <v>101</v>
      </c>
      <c r="C248" s="229" t="s">
        <v>651</v>
      </c>
      <c r="D248" s="225">
        <v>243</v>
      </c>
      <c r="E248" s="239" t="s">
        <v>945</v>
      </c>
      <c r="F248" s="225" t="s">
        <v>2144</v>
      </c>
      <c r="G248" s="10"/>
    </row>
    <row r="249" spans="2:7">
      <c r="B249" s="225" t="str">
        <f>IFERROR(VLOOKUP(C249,'Drawing Number'!$B$25:$G$151,6,FALSE),"")</f>
        <v>101</v>
      </c>
      <c r="C249" s="229" t="s">
        <v>651</v>
      </c>
      <c r="D249" s="225">
        <v>244</v>
      </c>
      <c r="E249" s="239" t="s">
        <v>946</v>
      </c>
      <c r="F249" s="225" t="s">
        <v>2144</v>
      </c>
      <c r="G249" s="10"/>
    </row>
    <row r="250" spans="2:7">
      <c r="B250" s="225" t="str">
        <f>IFERROR(VLOOKUP(C250,'Drawing Number'!$B$25:$G$151,6,FALSE),"")</f>
        <v>101</v>
      </c>
      <c r="C250" s="229" t="s">
        <v>651</v>
      </c>
      <c r="D250" s="225">
        <v>245</v>
      </c>
      <c r="E250" s="239" t="s">
        <v>947</v>
      </c>
      <c r="F250" s="225" t="s">
        <v>2144</v>
      </c>
      <c r="G250" s="10"/>
    </row>
    <row r="251" spans="2:7">
      <c r="B251" s="225" t="str">
        <f>IFERROR(VLOOKUP(C251,'Drawing Number'!$B$25:$G$151,6,FALSE),"")</f>
        <v>101</v>
      </c>
      <c r="C251" s="229" t="s">
        <v>651</v>
      </c>
      <c r="D251" s="225">
        <v>246</v>
      </c>
      <c r="E251" s="239" t="s">
        <v>948</v>
      </c>
      <c r="F251" s="225" t="s">
        <v>2144</v>
      </c>
      <c r="G251" s="10"/>
    </row>
    <row r="252" spans="2:7">
      <c r="B252" s="225" t="str">
        <f>IFERROR(VLOOKUP(C252,'Drawing Number'!$B$25:$G$151,6,FALSE),"")</f>
        <v>101</v>
      </c>
      <c r="C252" s="229" t="s">
        <v>651</v>
      </c>
      <c r="D252" s="225">
        <v>247</v>
      </c>
      <c r="E252" s="239" t="s">
        <v>949</v>
      </c>
      <c r="F252" s="225" t="s">
        <v>2144</v>
      </c>
      <c r="G252" s="10"/>
    </row>
    <row r="253" spans="2:7">
      <c r="B253" s="225" t="str">
        <f>IFERROR(VLOOKUP(C253,'Drawing Number'!$B$25:$G$151,6,FALSE),"")</f>
        <v>101</v>
      </c>
      <c r="C253" s="229" t="s">
        <v>651</v>
      </c>
      <c r="D253" s="225">
        <v>248</v>
      </c>
      <c r="E253" s="239" t="s">
        <v>950</v>
      </c>
      <c r="F253" s="225" t="s">
        <v>2144</v>
      </c>
      <c r="G253" s="10"/>
    </row>
    <row r="254" spans="2:7">
      <c r="B254" s="225" t="str">
        <f>IFERROR(VLOOKUP(C254,'Drawing Number'!$B$25:$G$151,6,FALSE),"")</f>
        <v>101</v>
      </c>
      <c r="C254" s="229" t="s">
        <v>651</v>
      </c>
      <c r="D254" s="225">
        <v>249</v>
      </c>
      <c r="E254" s="239" t="s">
        <v>951</v>
      </c>
      <c r="F254" s="225" t="s">
        <v>2144</v>
      </c>
      <c r="G254" s="10"/>
    </row>
    <row r="255" spans="2:7">
      <c r="B255" s="225" t="str">
        <f>IFERROR(VLOOKUP(C255,'Drawing Number'!$B$25:$G$151,6,FALSE),"")</f>
        <v>101</v>
      </c>
      <c r="C255" s="229" t="s">
        <v>651</v>
      </c>
      <c r="D255" s="225">
        <v>250</v>
      </c>
      <c r="E255" s="239" t="s">
        <v>952</v>
      </c>
      <c r="F255" s="225" t="s">
        <v>2144</v>
      </c>
      <c r="G255" s="10"/>
    </row>
    <row r="256" spans="2:7">
      <c r="B256" s="225" t="str">
        <f>IFERROR(VLOOKUP(C256,'Drawing Number'!$B$25:$G$151,6,FALSE),"")</f>
        <v>101</v>
      </c>
      <c r="C256" s="229" t="s">
        <v>651</v>
      </c>
      <c r="D256" s="225">
        <v>251</v>
      </c>
      <c r="E256" s="239" t="s">
        <v>953</v>
      </c>
      <c r="F256" s="225" t="s">
        <v>2144</v>
      </c>
      <c r="G256" s="10"/>
    </row>
    <row r="257" spans="2:7">
      <c r="B257" s="225" t="str">
        <f>IFERROR(VLOOKUP(C257,'Drawing Number'!$B$25:$G$151,6,FALSE),"")</f>
        <v>101</v>
      </c>
      <c r="C257" s="229" t="s">
        <v>651</v>
      </c>
      <c r="D257" s="225">
        <v>252</v>
      </c>
      <c r="E257" s="239" t="s">
        <v>954</v>
      </c>
      <c r="F257" s="225" t="s">
        <v>2144</v>
      </c>
      <c r="G257" s="10"/>
    </row>
    <row r="258" spans="2:7">
      <c r="B258" s="225" t="str">
        <f>IFERROR(VLOOKUP(C258,'Drawing Number'!$B$25:$G$151,6,FALSE),"")</f>
        <v>101</v>
      </c>
      <c r="C258" s="229" t="s">
        <v>651</v>
      </c>
      <c r="D258" s="225">
        <v>253</v>
      </c>
      <c r="E258" s="239" t="s">
        <v>955</v>
      </c>
      <c r="F258" s="225" t="s">
        <v>2144</v>
      </c>
      <c r="G258" s="10"/>
    </row>
    <row r="259" spans="2:7">
      <c r="B259" s="225" t="str">
        <f>IFERROR(VLOOKUP(C259,'Drawing Number'!$B$25:$G$151,6,FALSE),"")</f>
        <v>101</v>
      </c>
      <c r="C259" s="229" t="s">
        <v>651</v>
      </c>
      <c r="D259" s="225">
        <v>254</v>
      </c>
      <c r="E259" s="239" t="s">
        <v>956</v>
      </c>
      <c r="F259" s="225" t="s">
        <v>2144</v>
      </c>
      <c r="G259" s="10"/>
    </row>
    <row r="260" spans="2:7">
      <c r="B260" s="225" t="str">
        <f>IFERROR(VLOOKUP(C260,'Drawing Number'!$B$25:$G$151,6,FALSE),"")</f>
        <v>101</v>
      </c>
      <c r="C260" s="229" t="s">
        <v>651</v>
      </c>
      <c r="D260" s="225">
        <v>255</v>
      </c>
      <c r="E260" s="239" t="s">
        <v>957</v>
      </c>
      <c r="F260" s="225" t="s">
        <v>2144</v>
      </c>
      <c r="G260" s="10"/>
    </row>
    <row r="261" spans="2:7">
      <c r="B261" s="225" t="str">
        <f>IFERROR(VLOOKUP(C261,'Drawing Number'!$B$25:$G$151,6,FALSE),"")</f>
        <v>101</v>
      </c>
      <c r="C261" s="229" t="s">
        <v>651</v>
      </c>
      <c r="D261" s="225">
        <v>256</v>
      </c>
      <c r="E261" s="239" t="s">
        <v>958</v>
      </c>
      <c r="F261" s="225" t="s">
        <v>2144</v>
      </c>
      <c r="G261" s="10"/>
    </row>
    <row r="262" spans="2:7">
      <c r="B262" s="225" t="str">
        <f>IFERROR(VLOOKUP(C262,'Drawing Number'!$B$25:$G$151,6,FALSE),"")</f>
        <v>101</v>
      </c>
      <c r="C262" s="229" t="s">
        <v>651</v>
      </c>
      <c r="D262" s="225">
        <v>257</v>
      </c>
      <c r="E262" s="239" t="s">
        <v>959</v>
      </c>
      <c r="F262" s="225" t="s">
        <v>2144</v>
      </c>
      <c r="G262" s="10"/>
    </row>
    <row r="263" spans="2:7">
      <c r="B263" s="225" t="str">
        <f>IFERROR(VLOOKUP(C263,'Drawing Number'!$B$25:$G$151,6,FALSE),"")</f>
        <v>101</v>
      </c>
      <c r="C263" s="229" t="s">
        <v>651</v>
      </c>
      <c r="D263" s="225">
        <v>258</v>
      </c>
      <c r="E263" s="239" t="s">
        <v>960</v>
      </c>
      <c r="F263" s="225" t="s">
        <v>2144</v>
      </c>
      <c r="G263" s="10"/>
    </row>
    <row r="264" spans="2:7">
      <c r="B264" s="225" t="str">
        <f>IFERROR(VLOOKUP(C264,'Drawing Number'!$B$25:$G$151,6,FALSE),"")</f>
        <v>101</v>
      </c>
      <c r="C264" s="229" t="s">
        <v>651</v>
      </c>
      <c r="D264" s="225">
        <v>259</v>
      </c>
      <c r="E264" s="239" t="s">
        <v>961</v>
      </c>
      <c r="F264" s="225" t="s">
        <v>2144</v>
      </c>
      <c r="G264" s="10"/>
    </row>
    <row r="265" spans="2:7">
      <c r="B265" s="225" t="str">
        <f>IFERROR(VLOOKUP(C265,'Drawing Number'!$B$25:$G$151,6,FALSE),"")</f>
        <v>101</v>
      </c>
      <c r="C265" s="229" t="s">
        <v>651</v>
      </c>
      <c r="D265" s="225">
        <v>260</v>
      </c>
      <c r="E265" s="239" t="s">
        <v>962</v>
      </c>
      <c r="F265" s="225" t="s">
        <v>2144</v>
      </c>
      <c r="G265" s="10"/>
    </row>
    <row r="266" spans="2:7">
      <c r="B266" s="225" t="str">
        <f>IFERROR(VLOOKUP(C266,'Drawing Number'!$B$25:$G$151,6,FALSE),"")</f>
        <v>101</v>
      </c>
      <c r="C266" s="229" t="s">
        <v>651</v>
      </c>
      <c r="D266" s="225">
        <v>261</v>
      </c>
      <c r="E266" s="239" t="s">
        <v>963</v>
      </c>
      <c r="F266" s="225" t="s">
        <v>2144</v>
      </c>
      <c r="G266" s="10"/>
    </row>
    <row r="267" spans="2:7">
      <c r="B267" s="225" t="str">
        <f>IFERROR(VLOOKUP(C267,'Drawing Number'!$B$25:$G$151,6,FALSE),"")</f>
        <v>101</v>
      </c>
      <c r="C267" s="229" t="s">
        <v>651</v>
      </c>
      <c r="D267" s="225">
        <v>262</v>
      </c>
      <c r="E267" s="239" t="s">
        <v>964</v>
      </c>
      <c r="F267" s="225" t="s">
        <v>2144</v>
      </c>
      <c r="G267" s="10"/>
    </row>
    <row r="268" spans="2:7">
      <c r="B268" s="225" t="str">
        <f>IFERROR(VLOOKUP(C268,'Drawing Number'!$B$25:$G$151,6,FALSE),"")</f>
        <v>101</v>
      </c>
      <c r="C268" s="229" t="s">
        <v>651</v>
      </c>
      <c r="D268" s="225">
        <v>263</v>
      </c>
      <c r="E268" s="239" t="s">
        <v>965</v>
      </c>
      <c r="F268" s="225" t="s">
        <v>2144</v>
      </c>
      <c r="G268" s="10"/>
    </row>
    <row r="269" spans="2:7">
      <c r="B269" s="225" t="str">
        <f>IFERROR(VLOOKUP(C269,'Drawing Number'!$B$25:$G$151,6,FALSE),"")</f>
        <v>101</v>
      </c>
      <c r="C269" s="229" t="s">
        <v>651</v>
      </c>
      <c r="D269" s="225">
        <v>264</v>
      </c>
      <c r="E269" s="239" t="s">
        <v>966</v>
      </c>
      <c r="F269" s="225" t="s">
        <v>2144</v>
      </c>
      <c r="G269" s="10"/>
    </row>
    <row r="270" spans="2:7">
      <c r="B270" s="225" t="str">
        <f>IFERROR(VLOOKUP(C270,'Drawing Number'!$B$25:$G$151,6,FALSE),"")</f>
        <v>101</v>
      </c>
      <c r="C270" s="229" t="s">
        <v>651</v>
      </c>
      <c r="D270" s="225">
        <v>265</v>
      </c>
      <c r="E270" s="239" t="s">
        <v>967</v>
      </c>
      <c r="F270" s="225" t="s">
        <v>2144</v>
      </c>
      <c r="G270" s="10"/>
    </row>
    <row r="271" spans="2:7">
      <c r="B271" s="225" t="str">
        <f>IFERROR(VLOOKUP(C271,'Drawing Number'!$B$25:$G$151,6,FALSE),"")</f>
        <v>101</v>
      </c>
      <c r="C271" s="229" t="s">
        <v>651</v>
      </c>
      <c r="D271" s="225">
        <v>266</v>
      </c>
      <c r="E271" s="239" t="s">
        <v>968</v>
      </c>
      <c r="F271" s="225" t="s">
        <v>2144</v>
      </c>
      <c r="G271" s="10"/>
    </row>
    <row r="272" spans="2:7">
      <c r="B272" s="225" t="str">
        <f>IFERROR(VLOOKUP(C272,'Drawing Number'!$B$25:$G$151,6,FALSE),"")</f>
        <v>101</v>
      </c>
      <c r="C272" s="229" t="s">
        <v>651</v>
      </c>
      <c r="D272" s="225">
        <v>267</v>
      </c>
      <c r="E272" s="239" t="s">
        <v>969</v>
      </c>
      <c r="F272" s="225" t="s">
        <v>2144</v>
      </c>
      <c r="G272" s="10"/>
    </row>
    <row r="273" spans="2:7">
      <c r="B273" s="225" t="str">
        <f>IFERROR(VLOOKUP(C273,'Drawing Number'!$B$25:$G$151,6,FALSE),"")</f>
        <v>101</v>
      </c>
      <c r="C273" s="229" t="s">
        <v>651</v>
      </c>
      <c r="D273" s="225">
        <v>268</v>
      </c>
      <c r="E273" s="239" t="s">
        <v>970</v>
      </c>
      <c r="F273" s="225" t="s">
        <v>2144</v>
      </c>
      <c r="G273" s="10"/>
    </row>
    <row r="274" spans="2:7">
      <c r="B274" s="225" t="str">
        <f>IFERROR(VLOOKUP(C274,'Drawing Number'!$B$25:$G$151,6,FALSE),"")</f>
        <v>101</v>
      </c>
      <c r="C274" s="229" t="s">
        <v>651</v>
      </c>
      <c r="D274" s="225">
        <v>269</v>
      </c>
      <c r="E274" s="239" t="s">
        <v>971</v>
      </c>
      <c r="F274" s="225" t="s">
        <v>2144</v>
      </c>
      <c r="G274" s="10"/>
    </row>
    <row r="275" spans="2:7">
      <c r="B275" s="225" t="str">
        <f>IFERROR(VLOOKUP(C275,'Drawing Number'!$B$25:$G$151,6,FALSE),"")</f>
        <v>101</v>
      </c>
      <c r="C275" s="229" t="s">
        <v>651</v>
      </c>
      <c r="D275" s="225">
        <v>270</v>
      </c>
      <c r="E275" s="239" t="s">
        <v>972</v>
      </c>
      <c r="F275" s="225" t="s">
        <v>2144</v>
      </c>
      <c r="G275" s="10"/>
    </row>
    <row r="276" spans="2:7">
      <c r="B276" s="225" t="str">
        <f>IFERROR(VLOOKUP(C276,'Drawing Number'!$B$25:$G$151,6,FALSE),"")</f>
        <v>101</v>
      </c>
      <c r="C276" s="229" t="s">
        <v>651</v>
      </c>
      <c r="D276" s="225">
        <v>271</v>
      </c>
      <c r="E276" s="239" t="s">
        <v>973</v>
      </c>
      <c r="F276" s="225" t="s">
        <v>2144</v>
      </c>
      <c r="G276" s="10"/>
    </row>
    <row r="277" spans="2:7">
      <c r="B277" s="225" t="str">
        <f>IFERROR(VLOOKUP(C277,'Drawing Number'!$B$25:$G$151,6,FALSE),"")</f>
        <v>101</v>
      </c>
      <c r="C277" s="229" t="s">
        <v>651</v>
      </c>
      <c r="D277" s="225">
        <v>272</v>
      </c>
      <c r="E277" s="239" t="s">
        <v>974</v>
      </c>
      <c r="F277" s="225" t="s">
        <v>2144</v>
      </c>
      <c r="G277" s="10"/>
    </row>
    <row r="278" spans="2:7">
      <c r="B278" s="225" t="str">
        <f>IFERROR(VLOOKUP(C278,'Drawing Number'!$B$25:$G$151,6,FALSE),"")</f>
        <v>101</v>
      </c>
      <c r="C278" s="229" t="s">
        <v>651</v>
      </c>
      <c r="D278" s="225">
        <v>273</v>
      </c>
      <c r="E278" s="239" t="s">
        <v>975</v>
      </c>
      <c r="F278" s="225" t="s">
        <v>2144</v>
      </c>
      <c r="G278" s="10"/>
    </row>
    <row r="279" spans="2:7">
      <c r="B279" s="225" t="str">
        <f>IFERROR(VLOOKUP(C279,'Drawing Number'!$B$25:$G$151,6,FALSE),"")</f>
        <v>101</v>
      </c>
      <c r="C279" s="229" t="s">
        <v>651</v>
      </c>
      <c r="D279" s="225">
        <v>274</v>
      </c>
      <c r="E279" s="239" t="s">
        <v>976</v>
      </c>
      <c r="F279" s="225" t="s">
        <v>2144</v>
      </c>
      <c r="G279" s="10"/>
    </row>
    <row r="280" spans="2:7">
      <c r="B280" s="225" t="str">
        <f>IFERROR(VLOOKUP(C280,'Drawing Number'!$B$25:$G$151,6,FALSE),"")</f>
        <v>101</v>
      </c>
      <c r="C280" s="229" t="s">
        <v>651</v>
      </c>
      <c r="D280" s="225">
        <v>275</v>
      </c>
      <c r="E280" s="239" t="s">
        <v>977</v>
      </c>
      <c r="F280" s="225" t="s">
        <v>2144</v>
      </c>
      <c r="G280" s="10"/>
    </row>
    <row r="281" spans="2:7">
      <c r="B281" s="225" t="str">
        <f>IFERROR(VLOOKUP(C281,'Drawing Number'!$B$25:$G$151,6,FALSE),"")</f>
        <v>101</v>
      </c>
      <c r="C281" s="229" t="s">
        <v>651</v>
      </c>
      <c r="D281" s="225">
        <v>276</v>
      </c>
      <c r="E281" s="239" t="s">
        <v>978</v>
      </c>
      <c r="F281" s="225" t="s">
        <v>2144</v>
      </c>
      <c r="G281" s="10"/>
    </row>
    <row r="282" spans="2:7">
      <c r="B282" s="225" t="str">
        <f>IFERROR(VLOOKUP(C282,'Drawing Number'!$B$25:$G$151,6,FALSE),"")</f>
        <v>101</v>
      </c>
      <c r="C282" s="229" t="s">
        <v>651</v>
      </c>
      <c r="D282" s="225">
        <v>277</v>
      </c>
      <c r="E282" s="239" t="s">
        <v>979</v>
      </c>
      <c r="F282" s="225" t="s">
        <v>2144</v>
      </c>
      <c r="G282" s="10"/>
    </row>
    <row r="283" spans="2:7">
      <c r="B283" s="225" t="str">
        <f>IFERROR(VLOOKUP(C283,'Drawing Number'!$B$25:$G$151,6,FALSE),"")</f>
        <v>101</v>
      </c>
      <c r="C283" s="229" t="s">
        <v>651</v>
      </c>
      <c r="D283" s="225">
        <v>278</v>
      </c>
      <c r="E283" s="239" t="s">
        <v>980</v>
      </c>
      <c r="F283" s="225" t="s">
        <v>2144</v>
      </c>
      <c r="G283" s="10"/>
    </row>
    <row r="284" spans="2:7">
      <c r="B284" s="225" t="str">
        <f>IFERROR(VLOOKUP(C284,'Drawing Number'!$B$25:$G$151,6,FALSE),"")</f>
        <v>101</v>
      </c>
      <c r="C284" s="229" t="s">
        <v>651</v>
      </c>
      <c r="D284" s="225">
        <v>279</v>
      </c>
      <c r="E284" s="239" t="s">
        <v>981</v>
      </c>
      <c r="F284" s="225" t="s">
        <v>2144</v>
      </c>
      <c r="G284" s="10"/>
    </row>
    <row r="285" spans="2:7">
      <c r="B285" s="225" t="str">
        <f>IFERROR(VLOOKUP(C285,'Drawing Number'!$B$25:$G$151,6,FALSE),"")</f>
        <v>101</v>
      </c>
      <c r="C285" s="229" t="s">
        <v>651</v>
      </c>
      <c r="D285" s="225">
        <v>280</v>
      </c>
      <c r="E285" s="239" t="s">
        <v>982</v>
      </c>
      <c r="F285" s="225" t="s">
        <v>2144</v>
      </c>
      <c r="G285" s="10"/>
    </row>
    <row r="286" spans="2:7">
      <c r="B286" s="225" t="str">
        <f>IFERROR(VLOOKUP(C286,'Drawing Number'!$B$25:$G$151,6,FALSE),"")</f>
        <v>101</v>
      </c>
      <c r="C286" s="229" t="s">
        <v>651</v>
      </c>
      <c r="D286" s="225">
        <v>281</v>
      </c>
      <c r="E286" s="239" t="s">
        <v>983</v>
      </c>
      <c r="F286" s="225" t="s">
        <v>2144</v>
      </c>
      <c r="G286" s="10"/>
    </row>
    <row r="287" spans="2:7">
      <c r="B287" s="225" t="str">
        <f>IFERROR(VLOOKUP(C287,'Drawing Number'!$B$25:$G$151,6,FALSE),"")</f>
        <v>101</v>
      </c>
      <c r="C287" s="229" t="s">
        <v>651</v>
      </c>
      <c r="D287" s="225">
        <v>282</v>
      </c>
      <c r="E287" s="239" t="s">
        <v>984</v>
      </c>
      <c r="F287" s="225" t="s">
        <v>2144</v>
      </c>
      <c r="G287" s="10"/>
    </row>
    <row r="288" spans="2:7">
      <c r="B288" s="225" t="str">
        <f>IFERROR(VLOOKUP(C288,'Drawing Number'!$B$25:$G$151,6,FALSE),"")</f>
        <v>101</v>
      </c>
      <c r="C288" s="229" t="s">
        <v>651</v>
      </c>
      <c r="D288" s="225">
        <v>283</v>
      </c>
      <c r="E288" s="239" t="s">
        <v>985</v>
      </c>
      <c r="F288" s="225" t="s">
        <v>2144</v>
      </c>
      <c r="G288" s="10"/>
    </row>
    <row r="289" spans="2:7">
      <c r="B289" s="225" t="str">
        <f>IFERROR(VLOOKUP(C289,'Drawing Number'!$B$25:$G$151,6,FALSE),"")</f>
        <v>101</v>
      </c>
      <c r="C289" s="229" t="s">
        <v>651</v>
      </c>
      <c r="D289" s="225">
        <v>284</v>
      </c>
      <c r="E289" s="239" t="s">
        <v>986</v>
      </c>
      <c r="F289" s="225" t="s">
        <v>2144</v>
      </c>
      <c r="G289" s="10"/>
    </row>
    <row r="290" spans="2:7">
      <c r="B290" s="225" t="str">
        <f>IFERROR(VLOOKUP(C290,'Drawing Number'!$B$25:$G$151,6,FALSE),"")</f>
        <v>101</v>
      </c>
      <c r="C290" s="229" t="s">
        <v>651</v>
      </c>
      <c r="D290" s="225">
        <v>285</v>
      </c>
      <c r="E290" s="239" t="s">
        <v>987</v>
      </c>
      <c r="F290" s="225" t="s">
        <v>2144</v>
      </c>
      <c r="G290" s="10"/>
    </row>
    <row r="291" spans="2:7">
      <c r="B291" s="225" t="str">
        <f>IFERROR(VLOOKUP(C291,'Drawing Number'!$B$25:$G$151,6,FALSE),"")</f>
        <v>101</v>
      </c>
      <c r="C291" s="229" t="s">
        <v>651</v>
      </c>
      <c r="D291" s="225">
        <v>286</v>
      </c>
      <c r="E291" s="239" t="s">
        <v>988</v>
      </c>
      <c r="F291" s="225" t="s">
        <v>2144</v>
      </c>
      <c r="G291" s="10"/>
    </row>
    <row r="292" spans="2:7">
      <c r="B292" s="225" t="str">
        <f>IFERROR(VLOOKUP(C292,'Drawing Number'!$B$25:$G$151,6,FALSE),"")</f>
        <v>101</v>
      </c>
      <c r="C292" s="229" t="s">
        <v>651</v>
      </c>
      <c r="D292" s="225">
        <v>287</v>
      </c>
      <c r="E292" s="239" t="s">
        <v>989</v>
      </c>
      <c r="F292" s="225" t="s">
        <v>2144</v>
      </c>
      <c r="G292" s="10"/>
    </row>
    <row r="293" spans="2:7">
      <c r="B293" s="225" t="str">
        <f>IFERROR(VLOOKUP(C293,'Drawing Number'!$B$25:$G$151,6,FALSE),"")</f>
        <v>102</v>
      </c>
      <c r="C293" s="229" t="s">
        <v>652</v>
      </c>
      <c r="D293" s="225">
        <v>288</v>
      </c>
      <c r="E293" s="239" t="s">
        <v>1702</v>
      </c>
      <c r="F293" s="225" t="s">
        <v>2144</v>
      </c>
      <c r="G293" s="10"/>
    </row>
    <row r="294" spans="2:7">
      <c r="B294" s="225" t="str">
        <f>IFERROR(VLOOKUP(C294,'Drawing Number'!$B$25:$G$151,6,FALSE),"")</f>
        <v>102</v>
      </c>
      <c r="C294" s="229" t="s">
        <v>652</v>
      </c>
      <c r="D294" s="225">
        <v>289</v>
      </c>
      <c r="E294" s="239" t="s">
        <v>1703</v>
      </c>
      <c r="F294" s="225" t="s">
        <v>2144</v>
      </c>
      <c r="G294" s="10"/>
    </row>
    <row r="295" spans="2:7">
      <c r="B295" s="225" t="str">
        <f>IFERROR(VLOOKUP(C295,'Drawing Number'!$B$25:$G$151,6,FALSE),"")</f>
        <v>102</v>
      </c>
      <c r="C295" s="229" t="s">
        <v>652</v>
      </c>
      <c r="D295" s="225">
        <v>290</v>
      </c>
      <c r="E295" s="239" t="s">
        <v>1704</v>
      </c>
      <c r="F295" s="225" t="s">
        <v>2144</v>
      </c>
      <c r="G295" s="10"/>
    </row>
    <row r="296" spans="2:7">
      <c r="B296" s="225" t="str">
        <f>IFERROR(VLOOKUP(C296,'Drawing Number'!$B$25:$G$151,6,FALSE),"")</f>
        <v>102</v>
      </c>
      <c r="C296" s="229" t="s">
        <v>652</v>
      </c>
      <c r="D296" s="225">
        <v>291</v>
      </c>
      <c r="E296" s="239" t="s">
        <v>1705</v>
      </c>
      <c r="F296" s="225" t="s">
        <v>2144</v>
      </c>
      <c r="G296" s="10"/>
    </row>
    <row r="297" spans="2:7">
      <c r="B297" s="225" t="str">
        <f>IFERROR(VLOOKUP(C297,'Drawing Number'!$B$25:$G$151,6,FALSE),"")</f>
        <v>102</v>
      </c>
      <c r="C297" s="229" t="s">
        <v>652</v>
      </c>
      <c r="D297" s="225">
        <v>292</v>
      </c>
      <c r="E297" s="239" t="s">
        <v>1706</v>
      </c>
      <c r="F297" s="225" t="s">
        <v>2144</v>
      </c>
      <c r="G297" s="10"/>
    </row>
    <row r="298" spans="2:7">
      <c r="B298" s="225" t="str">
        <f>IFERROR(VLOOKUP(C298,'Drawing Number'!$B$25:$G$151,6,FALSE),"")</f>
        <v>102</v>
      </c>
      <c r="C298" s="229" t="s">
        <v>652</v>
      </c>
      <c r="D298" s="225">
        <v>293</v>
      </c>
      <c r="E298" s="239" t="s">
        <v>1707</v>
      </c>
      <c r="F298" s="225" t="s">
        <v>2144</v>
      </c>
      <c r="G298" s="10"/>
    </row>
    <row r="299" spans="2:7">
      <c r="B299" s="225" t="str">
        <f>IFERROR(VLOOKUP(C299,'Drawing Number'!$B$25:$G$151,6,FALSE),"")</f>
        <v>102</v>
      </c>
      <c r="C299" s="229" t="s">
        <v>652</v>
      </c>
      <c r="D299" s="225">
        <v>294</v>
      </c>
      <c r="E299" s="236" t="s">
        <v>1682</v>
      </c>
      <c r="F299" s="225" t="s">
        <v>2144</v>
      </c>
      <c r="G299" s="10"/>
    </row>
    <row r="300" spans="2:7">
      <c r="B300" s="225" t="str">
        <f>IFERROR(VLOOKUP(C300,'Drawing Number'!$B$25:$G$151,6,FALSE),"")</f>
        <v>102</v>
      </c>
      <c r="C300" s="229" t="s">
        <v>652</v>
      </c>
      <c r="D300" s="225">
        <v>295</v>
      </c>
      <c r="E300" s="236" t="s">
        <v>1683</v>
      </c>
      <c r="F300" s="225" t="s">
        <v>2144</v>
      </c>
      <c r="G300" s="10"/>
    </row>
    <row r="301" spans="2:7">
      <c r="B301" s="225" t="str">
        <f>IFERROR(VLOOKUP(C301,'Drawing Number'!$B$25:$G$151,6,FALSE),"")</f>
        <v>102</v>
      </c>
      <c r="C301" s="229" t="s">
        <v>652</v>
      </c>
      <c r="D301" s="225">
        <v>296</v>
      </c>
      <c r="E301" s="239" t="s">
        <v>1684</v>
      </c>
      <c r="F301" s="225" t="s">
        <v>2144</v>
      </c>
      <c r="G301" s="10"/>
    </row>
    <row r="302" spans="2:7">
      <c r="B302" s="225" t="str">
        <f>IFERROR(VLOOKUP(C302,'Drawing Number'!$B$25:$G$151,6,FALSE),"")</f>
        <v>102</v>
      </c>
      <c r="C302" s="229" t="s">
        <v>652</v>
      </c>
      <c r="D302" s="225">
        <v>297</v>
      </c>
      <c r="E302" s="239" t="s">
        <v>1685</v>
      </c>
      <c r="F302" s="225" t="s">
        <v>2144</v>
      </c>
      <c r="G302" s="10"/>
    </row>
    <row r="303" spans="2:7">
      <c r="B303" s="225" t="str">
        <f>IFERROR(VLOOKUP(C303,'Drawing Number'!$B$25:$G$151,6,FALSE),"")</f>
        <v>102</v>
      </c>
      <c r="C303" s="229" t="s">
        <v>652</v>
      </c>
      <c r="D303" s="225">
        <v>298</v>
      </c>
      <c r="E303" s="239" t="s">
        <v>1686</v>
      </c>
      <c r="F303" s="225" t="s">
        <v>2144</v>
      </c>
      <c r="G303" s="10"/>
    </row>
    <row r="304" spans="2:7">
      <c r="B304" s="225" t="str">
        <f>IFERROR(VLOOKUP(C304,'Drawing Number'!$B$25:$G$151,6,FALSE),"")</f>
        <v>102</v>
      </c>
      <c r="C304" s="229" t="s">
        <v>652</v>
      </c>
      <c r="D304" s="225">
        <v>299</v>
      </c>
      <c r="E304" s="239" t="s">
        <v>1687</v>
      </c>
      <c r="F304" s="225" t="s">
        <v>2144</v>
      </c>
      <c r="G304" s="10"/>
    </row>
    <row r="305" spans="2:7">
      <c r="B305" s="225" t="str">
        <f>IFERROR(VLOOKUP(C305,'Drawing Number'!$B$25:$G$151,6,FALSE),"")</f>
        <v>102</v>
      </c>
      <c r="C305" s="229" t="s">
        <v>652</v>
      </c>
      <c r="D305" s="225">
        <v>300</v>
      </c>
      <c r="E305" s="239" t="s">
        <v>1688</v>
      </c>
      <c r="F305" s="225" t="s">
        <v>2144</v>
      </c>
      <c r="G305" s="10"/>
    </row>
    <row r="306" spans="2:7">
      <c r="B306" s="225" t="str">
        <f>IFERROR(VLOOKUP(C306,'Drawing Number'!$B$25:$G$151,6,FALSE),"")</f>
        <v>102</v>
      </c>
      <c r="C306" s="229" t="s">
        <v>652</v>
      </c>
      <c r="D306" s="225">
        <v>301</v>
      </c>
      <c r="E306" s="239" t="s">
        <v>1689</v>
      </c>
      <c r="F306" s="225" t="s">
        <v>2144</v>
      </c>
      <c r="G306" s="10"/>
    </row>
    <row r="307" spans="2:7">
      <c r="B307" s="225" t="str">
        <f>IFERROR(VLOOKUP(C307,'Drawing Number'!$B$25:$G$151,6,FALSE),"")</f>
        <v>102</v>
      </c>
      <c r="C307" s="229" t="s">
        <v>652</v>
      </c>
      <c r="D307" s="225">
        <v>302</v>
      </c>
      <c r="E307" s="240" t="s">
        <v>1690</v>
      </c>
      <c r="F307" s="248" t="s">
        <v>2145</v>
      </c>
      <c r="G307" s="10"/>
    </row>
    <row r="308" spans="2:7">
      <c r="B308" s="225" t="str">
        <f>IFERROR(VLOOKUP(C308,'Drawing Number'!$B$25:$G$151,6,FALSE),"")</f>
        <v>102</v>
      </c>
      <c r="C308" s="229" t="s">
        <v>652</v>
      </c>
      <c r="D308" s="225">
        <v>303</v>
      </c>
      <c r="E308" s="240" t="s">
        <v>1691</v>
      </c>
      <c r="F308" s="248" t="s">
        <v>2145</v>
      </c>
      <c r="G308" s="10"/>
    </row>
    <row r="309" spans="2:7">
      <c r="B309" s="225" t="str">
        <f>IFERROR(VLOOKUP(C309,'Drawing Number'!$B$25:$G$151,6,FALSE),"")</f>
        <v>102</v>
      </c>
      <c r="C309" s="229" t="s">
        <v>652</v>
      </c>
      <c r="D309" s="225">
        <v>304</v>
      </c>
      <c r="E309" s="240" t="s">
        <v>1692</v>
      </c>
      <c r="F309" s="248" t="s">
        <v>2145</v>
      </c>
      <c r="G309" s="10"/>
    </row>
    <row r="310" spans="2:7">
      <c r="B310" s="225" t="str">
        <f>IFERROR(VLOOKUP(C310,'Drawing Number'!$B$25:$G$151,6,FALSE),"")</f>
        <v>102</v>
      </c>
      <c r="C310" s="229" t="s">
        <v>652</v>
      </c>
      <c r="D310" s="225">
        <v>305</v>
      </c>
      <c r="E310" s="240" t="s">
        <v>1693</v>
      </c>
      <c r="F310" s="248" t="s">
        <v>2145</v>
      </c>
      <c r="G310" s="10"/>
    </row>
    <row r="311" spans="2:7">
      <c r="B311" s="225" t="str">
        <f>IFERROR(VLOOKUP(C311,'Drawing Number'!$B$25:$G$151,6,FALSE),"")</f>
        <v>102</v>
      </c>
      <c r="C311" s="229" t="s">
        <v>652</v>
      </c>
      <c r="D311" s="225">
        <v>306</v>
      </c>
      <c r="E311" s="240" t="s">
        <v>1694</v>
      </c>
      <c r="F311" s="248" t="s">
        <v>2145</v>
      </c>
      <c r="G311" s="10"/>
    </row>
    <row r="312" spans="2:7">
      <c r="B312" s="225" t="str">
        <f>IFERROR(VLOOKUP(C312,'Drawing Number'!$B$25:$G$151,6,FALSE),"")</f>
        <v>102</v>
      </c>
      <c r="C312" s="229" t="s">
        <v>652</v>
      </c>
      <c r="D312" s="225">
        <v>307</v>
      </c>
      <c r="E312" s="240" t="s">
        <v>1695</v>
      </c>
      <c r="F312" s="248" t="s">
        <v>2145</v>
      </c>
      <c r="G312" s="10"/>
    </row>
    <row r="313" spans="2:7">
      <c r="B313" s="225" t="str">
        <f>IFERROR(VLOOKUP(C313,'Drawing Number'!$B$25:$G$151,6,FALSE),"")</f>
        <v>102</v>
      </c>
      <c r="C313" s="229" t="s">
        <v>652</v>
      </c>
      <c r="D313" s="225">
        <v>308</v>
      </c>
      <c r="E313" s="240" t="s">
        <v>1696</v>
      </c>
      <c r="F313" s="248" t="s">
        <v>2145</v>
      </c>
      <c r="G313" s="10"/>
    </row>
    <row r="314" spans="2:7">
      <c r="B314" s="225" t="str">
        <f>IFERROR(VLOOKUP(C314,'Drawing Number'!$B$25:$G$151,6,FALSE),"")</f>
        <v>102</v>
      </c>
      <c r="C314" s="229" t="s">
        <v>652</v>
      </c>
      <c r="D314" s="225">
        <v>309</v>
      </c>
      <c r="E314" s="240" t="s">
        <v>1697</v>
      </c>
      <c r="F314" s="248" t="s">
        <v>2145</v>
      </c>
      <c r="G314" s="10"/>
    </row>
    <row r="315" spans="2:7">
      <c r="B315" s="225" t="str">
        <f>IFERROR(VLOOKUP(C315,'Drawing Number'!$B$25:$G$151,6,FALSE),"")</f>
        <v>102</v>
      </c>
      <c r="C315" s="229" t="s">
        <v>652</v>
      </c>
      <c r="D315" s="225">
        <v>310</v>
      </c>
      <c r="E315" s="240" t="s">
        <v>1698</v>
      </c>
      <c r="F315" s="248" t="s">
        <v>2145</v>
      </c>
      <c r="G315" s="10"/>
    </row>
    <row r="316" spans="2:7">
      <c r="B316" s="225" t="str">
        <f>IFERROR(VLOOKUP(C316,'Drawing Number'!$B$25:$G$151,6,FALSE),"")</f>
        <v>102</v>
      </c>
      <c r="C316" s="229" t="s">
        <v>652</v>
      </c>
      <c r="D316" s="225">
        <v>311</v>
      </c>
      <c r="E316" s="240" t="s">
        <v>1699</v>
      </c>
      <c r="F316" s="248" t="s">
        <v>2145</v>
      </c>
      <c r="G316" s="10"/>
    </row>
    <row r="317" spans="2:7">
      <c r="B317" s="225" t="str">
        <f>IFERROR(VLOOKUP(C317,'Drawing Number'!$B$25:$G$151,6,FALSE),"")</f>
        <v>102</v>
      </c>
      <c r="C317" s="229" t="s">
        <v>652</v>
      </c>
      <c r="D317" s="225">
        <v>312</v>
      </c>
      <c r="E317" s="240" t="s">
        <v>1700</v>
      </c>
      <c r="F317" s="248" t="s">
        <v>2145</v>
      </c>
      <c r="G317" s="10"/>
    </row>
    <row r="318" spans="2:7">
      <c r="B318" s="225" t="str">
        <f>IFERROR(VLOOKUP(C318,'Drawing Number'!$B$25:$G$151,6,FALSE),"")</f>
        <v>102</v>
      </c>
      <c r="C318" s="229" t="s">
        <v>652</v>
      </c>
      <c r="D318" s="225">
        <v>313</v>
      </c>
      <c r="E318" s="240" t="s">
        <v>1701</v>
      </c>
      <c r="F318" s="248" t="s">
        <v>2145</v>
      </c>
      <c r="G318" s="10"/>
    </row>
    <row r="319" spans="2:7">
      <c r="B319" s="225" t="str">
        <f>IFERROR(VLOOKUP(C319,'Drawing Number'!$B$25:$G$151,6,FALSE),"")</f>
        <v>102</v>
      </c>
      <c r="C319" s="229" t="s">
        <v>652</v>
      </c>
      <c r="D319" s="225">
        <v>314</v>
      </c>
      <c r="E319" s="237" t="s">
        <v>1718</v>
      </c>
      <c r="F319" s="248" t="s">
        <v>2145</v>
      </c>
      <c r="G319" s="10"/>
    </row>
    <row r="320" spans="2:7">
      <c r="B320" s="225" t="str">
        <f>IFERROR(VLOOKUP(C320,'Drawing Number'!$B$25:$G$151,6,FALSE),"")</f>
        <v>102</v>
      </c>
      <c r="C320" s="229" t="s">
        <v>652</v>
      </c>
      <c r="D320" s="225">
        <v>315</v>
      </c>
      <c r="E320" s="237" t="s">
        <v>1719</v>
      </c>
      <c r="F320" s="248" t="s">
        <v>2145</v>
      </c>
      <c r="G320" s="10"/>
    </row>
    <row r="321" spans="2:7">
      <c r="B321" s="225" t="str">
        <f>IFERROR(VLOOKUP(C321,'Drawing Number'!$B$25:$G$151,6,FALSE),"")</f>
        <v>102</v>
      </c>
      <c r="C321" s="229" t="s">
        <v>652</v>
      </c>
      <c r="D321" s="225">
        <v>316</v>
      </c>
      <c r="E321" s="237" t="s">
        <v>1720</v>
      </c>
      <c r="F321" s="248" t="s">
        <v>2145</v>
      </c>
      <c r="G321" s="10"/>
    </row>
    <row r="322" spans="2:7">
      <c r="B322" s="225" t="str">
        <f>IFERROR(VLOOKUP(C322,'Drawing Number'!$B$25:$G$151,6,FALSE),"")</f>
        <v>102</v>
      </c>
      <c r="C322" s="229" t="s">
        <v>652</v>
      </c>
      <c r="D322" s="225">
        <v>317</v>
      </c>
      <c r="E322" s="239" t="s">
        <v>990</v>
      </c>
      <c r="F322" s="225" t="s">
        <v>2144</v>
      </c>
      <c r="G322" s="10"/>
    </row>
    <row r="323" spans="2:7">
      <c r="B323" s="225" t="str">
        <f>IFERROR(VLOOKUP(C323,'Drawing Number'!$B$25:$G$151,6,FALSE),"")</f>
        <v>102</v>
      </c>
      <c r="C323" s="229" t="s">
        <v>652</v>
      </c>
      <c r="D323" s="225">
        <v>318</v>
      </c>
      <c r="E323" s="239" t="s">
        <v>991</v>
      </c>
      <c r="F323" s="225" t="s">
        <v>2144</v>
      </c>
      <c r="G323" s="10"/>
    </row>
    <row r="324" spans="2:7">
      <c r="B324" s="225" t="str">
        <f>IFERROR(VLOOKUP(C324,'Drawing Number'!$B$25:$G$151,6,FALSE),"")</f>
        <v>102</v>
      </c>
      <c r="C324" s="229" t="s">
        <v>652</v>
      </c>
      <c r="D324" s="225">
        <v>319</v>
      </c>
      <c r="E324" s="239" t="s">
        <v>992</v>
      </c>
      <c r="F324" s="225" t="s">
        <v>2144</v>
      </c>
      <c r="G324" s="10"/>
    </row>
    <row r="325" spans="2:7">
      <c r="B325" s="225" t="str">
        <f>IFERROR(VLOOKUP(C325,'Drawing Number'!$B$25:$G$151,6,FALSE),"")</f>
        <v>102</v>
      </c>
      <c r="C325" s="229" t="s">
        <v>652</v>
      </c>
      <c r="D325" s="225">
        <v>320</v>
      </c>
      <c r="E325" s="239" t="s">
        <v>993</v>
      </c>
      <c r="F325" s="225" t="s">
        <v>2144</v>
      </c>
      <c r="G325" s="10"/>
    </row>
    <row r="326" spans="2:7">
      <c r="B326" s="225" t="str">
        <f>IFERROR(VLOOKUP(C326,'Drawing Number'!$B$25:$G$151,6,FALSE),"")</f>
        <v>102</v>
      </c>
      <c r="C326" s="229" t="s">
        <v>652</v>
      </c>
      <c r="D326" s="225">
        <v>321</v>
      </c>
      <c r="E326" s="241" t="s">
        <v>994</v>
      </c>
      <c r="F326" s="225" t="s">
        <v>2144</v>
      </c>
      <c r="G326" s="10"/>
    </row>
    <row r="327" spans="2:7">
      <c r="B327" s="225" t="str">
        <f>IFERROR(VLOOKUP(C327,'Drawing Number'!$B$25:$G$151,6,FALSE),"")</f>
        <v>102</v>
      </c>
      <c r="C327" s="229" t="s">
        <v>652</v>
      </c>
      <c r="D327" s="225">
        <v>322</v>
      </c>
      <c r="E327" s="241" t="s">
        <v>995</v>
      </c>
      <c r="F327" s="225" t="s">
        <v>2144</v>
      </c>
      <c r="G327" s="10"/>
    </row>
    <row r="328" spans="2:7">
      <c r="B328" s="225" t="str">
        <f>IFERROR(VLOOKUP(C328,'Drawing Number'!$B$25:$G$151,6,FALSE),"")</f>
        <v>102</v>
      </c>
      <c r="C328" s="229" t="s">
        <v>652</v>
      </c>
      <c r="D328" s="225">
        <v>323</v>
      </c>
      <c r="E328" s="241" t="s">
        <v>996</v>
      </c>
      <c r="F328" s="225" t="s">
        <v>2144</v>
      </c>
      <c r="G328" s="10"/>
    </row>
    <row r="329" spans="2:7">
      <c r="B329" s="225" t="str">
        <f>IFERROR(VLOOKUP(C329,'Drawing Number'!$B$25:$G$151,6,FALSE),"")</f>
        <v>102</v>
      </c>
      <c r="C329" s="229" t="s">
        <v>652</v>
      </c>
      <c r="D329" s="225">
        <v>324</v>
      </c>
      <c r="E329" s="241" t="s">
        <v>997</v>
      </c>
      <c r="F329" s="225" t="s">
        <v>2144</v>
      </c>
      <c r="G329" s="10"/>
    </row>
    <row r="330" spans="2:7">
      <c r="B330" s="225" t="str">
        <f>IFERROR(VLOOKUP(C330,'Drawing Number'!$B$25:$G$151,6,FALSE),"")</f>
        <v>102</v>
      </c>
      <c r="C330" s="229" t="s">
        <v>652</v>
      </c>
      <c r="D330" s="225">
        <v>325</v>
      </c>
      <c r="E330" s="241" t="s">
        <v>998</v>
      </c>
      <c r="F330" s="225" t="s">
        <v>2144</v>
      </c>
      <c r="G330" s="10"/>
    </row>
    <row r="331" spans="2:7">
      <c r="B331" s="225" t="str">
        <f>IFERROR(VLOOKUP(C331,'Drawing Number'!$B$25:$G$151,6,FALSE),"")</f>
        <v>102</v>
      </c>
      <c r="C331" s="229" t="s">
        <v>652</v>
      </c>
      <c r="D331" s="225">
        <v>326</v>
      </c>
      <c r="E331" s="241" t="s">
        <v>999</v>
      </c>
      <c r="F331" s="225" t="s">
        <v>2144</v>
      </c>
      <c r="G331" s="10"/>
    </row>
    <row r="332" spans="2:7">
      <c r="B332" s="225" t="str">
        <f>IFERROR(VLOOKUP(C332,'Drawing Number'!$B$25:$G$151,6,FALSE),"")</f>
        <v>102</v>
      </c>
      <c r="C332" s="229" t="s">
        <v>652</v>
      </c>
      <c r="D332" s="225">
        <v>327</v>
      </c>
      <c r="E332" s="241" t="s">
        <v>1000</v>
      </c>
      <c r="F332" s="225" t="s">
        <v>2144</v>
      </c>
      <c r="G332" s="10"/>
    </row>
    <row r="333" spans="2:7">
      <c r="B333" s="225" t="str">
        <f>IFERROR(VLOOKUP(C333,'Drawing Number'!$B$25:$G$151,6,FALSE),"")</f>
        <v>102</v>
      </c>
      <c r="C333" s="229" t="s">
        <v>652</v>
      </c>
      <c r="D333" s="225">
        <v>328</v>
      </c>
      <c r="E333" s="241" t="s">
        <v>1001</v>
      </c>
      <c r="F333" s="225" t="s">
        <v>2144</v>
      </c>
      <c r="G333" s="10"/>
    </row>
    <row r="334" spans="2:7">
      <c r="B334" s="225" t="str">
        <f>IFERROR(VLOOKUP(C334,'Drawing Number'!$B$25:$G$151,6,FALSE),"")</f>
        <v>102</v>
      </c>
      <c r="C334" s="229" t="s">
        <v>652</v>
      </c>
      <c r="D334" s="225">
        <v>329</v>
      </c>
      <c r="E334" s="239" t="s">
        <v>1002</v>
      </c>
      <c r="F334" s="225" t="s">
        <v>2144</v>
      </c>
      <c r="G334" s="10"/>
    </row>
    <row r="335" spans="2:7">
      <c r="B335" s="225" t="str">
        <f>IFERROR(VLOOKUP(C335,'Drawing Number'!$B$25:$G$151,6,FALSE),"")</f>
        <v>102</v>
      </c>
      <c r="C335" s="229" t="s">
        <v>652</v>
      </c>
      <c r="D335" s="225">
        <v>330</v>
      </c>
      <c r="E335" s="239" t="s">
        <v>1003</v>
      </c>
      <c r="F335" s="225" t="s">
        <v>2144</v>
      </c>
      <c r="G335" s="10"/>
    </row>
    <row r="336" spans="2:7">
      <c r="B336" s="225" t="str">
        <f>IFERROR(VLOOKUP(C336,'Drawing Number'!$B$25:$G$151,6,FALSE),"")</f>
        <v>102</v>
      </c>
      <c r="C336" s="229" t="s">
        <v>652</v>
      </c>
      <c r="D336" s="225">
        <v>331</v>
      </c>
      <c r="E336" s="239" t="s">
        <v>1004</v>
      </c>
      <c r="F336" s="225" t="s">
        <v>2144</v>
      </c>
      <c r="G336" s="10"/>
    </row>
    <row r="337" spans="2:7">
      <c r="B337" s="225" t="str">
        <f>IFERROR(VLOOKUP(C337,'Drawing Number'!$B$25:$G$151,6,FALSE),"")</f>
        <v>102</v>
      </c>
      <c r="C337" s="229" t="s">
        <v>652</v>
      </c>
      <c r="D337" s="225">
        <v>332</v>
      </c>
      <c r="E337" s="239" t="s">
        <v>1005</v>
      </c>
      <c r="F337" s="225" t="s">
        <v>2144</v>
      </c>
      <c r="G337" s="10"/>
    </row>
    <row r="338" spans="2:7">
      <c r="B338" s="225" t="str">
        <f>IFERROR(VLOOKUP(C338,'Drawing Number'!$B$25:$G$151,6,FALSE),"")</f>
        <v>102</v>
      </c>
      <c r="C338" s="229" t="s">
        <v>652</v>
      </c>
      <c r="D338" s="225">
        <v>333</v>
      </c>
      <c r="E338" s="239" t="s">
        <v>1006</v>
      </c>
      <c r="F338" s="225" t="s">
        <v>2144</v>
      </c>
      <c r="G338" s="10"/>
    </row>
    <row r="339" spans="2:7">
      <c r="B339" s="225" t="str">
        <f>IFERROR(VLOOKUP(C339,'Drawing Number'!$B$25:$G$151,6,FALSE),"")</f>
        <v>102</v>
      </c>
      <c r="C339" s="229" t="s">
        <v>652</v>
      </c>
      <c r="D339" s="225">
        <v>334</v>
      </c>
      <c r="E339" s="239" t="s">
        <v>1007</v>
      </c>
      <c r="F339" s="225" t="s">
        <v>2144</v>
      </c>
      <c r="G339" s="10"/>
    </row>
    <row r="340" spans="2:7">
      <c r="B340" s="225" t="str">
        <f>IFERROR(VLOOKUP(C340,'Drawing Number'!$B$25:$G$151,6,FALSE),"")</f>
        <v>102</v>
      </c>
      <c r="C340" s="229" t="s">
        <v>652</v>
      </c>
      <c r="D340" s="225">
        <v>335</v>
      </c>
      <c r="E340" s="239" t="s">
        <v>1008</v>
      </c>
      <c r="F340" s="225" t="s">
        <v>2144</v>
      </c>
      <c r="G340" s="10"/>
    </row>
    <row r="341" spans="2:7">
      <c r="B341" s="225" t="str">
        <f>IFERROR(VLOOKUP(C341,'Drawing Number'!$B$25:$G$151,6,FALSE),"")</f>
        <v>102</v>
      </c>
      <c r="C341" s="229" t="s">
        <v>652</v>
      </c>
      <c r="D341" s="225">
        <v>336</v>
      </c>
      <c r="E341" s="239" t="s">
        <v>1009</v>
      </c>
      <c r="F341" s="225" t="s">
        <v>2144</v>
      </c>
      <c r="G341" s="10"/>
    </row>
    <row r="342" spans="2:7">
      <c r="B342" s="225" t="str">
        <f>IFERROR(VLOOKUP(C342,'Drawing Number'!$B$25:$G$151,6,FALSE),"")</f>
        <v>102</v>
      </c>
      <c r="C342" s="229" t="s">
        <v>652</v>
      </c>
      <c r="D342" s="225">
        <v>337</v>
      </c>
      <c r="E342" s="239" t="s">
        <v>1010</v>
      </c>
      <c r="F342" s="225" t="s">
        <v>2144</v>
      </c>
      <c r="G342" s="10"/>
    </row>
    <row r="343" spans="2:7">
      <c r="B343" s="225" t="str">
        <f>IFERROR(VLOOKUP(C343,'Drawing Number'!$B$25:$G$151,6,FALSE),"")</f>
        <v>102</v>
      </c>
      <c r="C343" s="229" t="s">
        <v>652</v>
      </c>
      <c r="D343" s="225">
        <v>338</v>
      </c>
      <c r="E343" s="239" t="s">
        <v>1011</v>
      </c>
      <c r="F343" s="225" t="s">
        <v>2144</v>
      </c>
      <c r="G343" s="10"/>
    </row>
    <row r="344" spans="2:7">
      <c r="B344" s="225" t="str">
        <f>IFERROR(VLOOKUP(C344,'Drawing Number'!$B$25:$G$151,6,FALSE),"")</f>
        <v>102</v>
      </c>
      <c r="C344" s="229" t="s">
        <v>652</v>
      </c>
      <c r="D344" s="225">
        <v>339</v>
      </c>
      <c r="E344" s="239" t="s">
        <v>1012</v>
      </c>
      <c r="F344" s="225" t="s">
        <v>2144</v>
      </c>
      <c r="G344" s="10"/>
    </row>
    <row r="345" spans="2:7">
      <c r="B345" s="225" t="str">
        <f>IFERROR(VLOOKUP(C345,'Drawing Number'!$B$25:$G$151,6,FALSE),"")</f>
        <v>102</v>
      </c>
      <c r="C345" s="229" t="s">
        <v>652</v>
      </c>
      <c r="D345" s="225">
        <v>340</v>
      </c>
      <c r="E345" s="239" t="s">
        <v>1013</v>
      </c>
      <c r="F345" s="225" t="s">
        <v>2144</v>
      </c>
      <c r="G345" s="10"/>
    </row>
    <row r="346" spans="2:7">
      <c r="B346" s="225" t="str">
        <f>IFERROR(VLOOKUP(C346,'Drawing Number'!$B$25:$G$151,6,FALSE),"")</f>
        <v>102</v>
      </c>
      <c r="C346" s="229" t="s">
        <v>652</v>
      </c>
      <c r="D346" s="225">
        <v>341</v>
      </c>
      <c r="E346" s="239" t="s">
        <v>1914</v>
      </c>
      <c r="F346" s="225" t="s">
        <v>2144</v>
      </c>
      <c r="G346" s="10"/>
    </row>
    <row r="347" spans="2:7">
      <c r="B347" s="225" t="str">
        <f>IFERROR(VLOOKUP(C347,'Drawing Number'!$B$25:$G$151,6,FALSE),"")</f>
        <v>102</v>
      </c>
      <c r="C347" s="229" t="s">
        <v>652</v>
      </c>
      <c r="D347" s="225">
        <v>342</v>
      </c>
      <c r="E347" s="239" t="s">
        <v>1915</v>
      </c>
      <c r="F347" s="225" t="s">
        <v>2144</v>
      </c>
      <c r="G347" s="10"/>
    </row>
    <row r="348" spans="2:7">
      <c r="B348" s="225" t="str">
        <f>IFERROR(VLOOKUP(C348,'Drawing Number'!$B$25:$G$151,6,FALSE),"")</f>
        <v>102</v>
      </c>
      <c r="C348" s="229" t="s">
        <v>652</v>
      </c>
      <c r="D348" s="225">
        <v>343</v>
      </c>
      <c r="E348" s="241" t="s">
        <v>1014</v>
      </c>
      <c r="F348" s="225" t="s">
        <v>2144</v>
      </c>
      <c r="G348" s="10"/>
    </row>
    <row r="349" spans="2:7">
      <c r="B349" s="225" t="str">
        <f>IFERROR(VLOOKUP(C349,'Drawing Number'!$B$25:$G$151,6,FALSE),"")</f>
        <v>102</v>
      </c>
      <c r="C349" s="229" t="s">
        <v>652</v>
      </c>
      <c r="D349" s="225">
        <v>344</v>
      </c>
      <c r="E349" s="241" t="s">
        <v>1015</v>
      </c>
      <c r="F349" s="225" t="s">
        <v>2144</v>
      </c>
      <c r="G349" s="10"/>
    </row>
    <row r="350" spans="2:7">
      <c r="B350" s="225" t="str">
        <f>IFERROR(VLOOKUP(C350,'Drawing Number'!$B$25:$G$151,6,FALSE),"")</f>
        <v>102</v>
      </c>
      <c r="C350" s="229" t="s">
        <v>652</v>
      </c>
      <c r="D350" s="225">
        <v>345</v>
      </c>
      <c r="E350" s="241" t="s">
        <v>1016</v>
      </c>
      <c r="F350" s="225" t="s">
        <v>2144</v>
      </c>
      <c r="G350" s="10"/>
    </row>
    <row r="351" spans="2:7">
      <c r="B351" s="225" t="str">
        <f>IFERROR(VLOOKUP(C351,'Drawing Number'!$B$25:$G$151,6,FALSE),"")</f>
        <v>102</v>
      </c>
      <c r="C351" s="229" t="s">
        <v>652</v>
      </c>
      <c r="D351" s="225">
        <v>346</v>
      </c>
      <c r="E351" s="241" t="s">
        <v>1017</v>
      </c>
      <c r="F351" s="225" t="s">
        <v>2144</v>
      </c>
      <c r="G351" s="10"/>
    </row>
    <row r="352" spans="2:7">
      <c r="B352" s="225" t="str">
        <f>IFERROR(VLOOKUP(C352,'Drawing Number'!$B$25:$G$151,6,FALSE),"")</f>
        <v>102</v>
      </c>
      <c r="C352" s="229" t="s">
        <v>652</v>
      </c>
      <c r="D352" s="225">
        <v>347</v>
      </c>
      <c r="E352" s="241" t="s">
        <v>1018</v>
      </c>
      <c r="F352" s="225" t="s">
        <v>2144</v>
      </c>
      <c r="G352" s="10"/>
    </row>
    <row r="353" spans="2:7">
      <c r="B353" s="225" t="str">
        <f>IFERROR(VLOOKUP(C353,'Drawing Number'!$B$25:$G$151,6,FALSE),"")</f>
        <v>102</v>
      </c>
      <c r="C353" s="229" t="s">
        <v>652</v>
      </c>
      <c r="D353" s="225">
        <v>348</v>
      </c>
      <c r="E353" s="241" t="s">
        <v>1019</v>
      </c>
      <c r="F353" s="225" t="s">
        <v>2144</v>
      </c>
      <c r="G353" s="10"/>
    </row>
    <row r="354" spans="2:7">
      <c r="B354" s="225" t="str">
        <f>IFERROR(VLOOKUP(C354,'Drawing Number'!$B$25:$G$151,6,FALSE),"")</f>
        <v>102</v>
      </c>
      <c r="C354" s="229" t="s">
        <v>652</v>
      </c>
      <c r="D354" s="225">
        <v>349</v>
      </c>
      <c r="E354" s="241" t="s">
        <v>1020</v>
      </c>
      <c r="F354" s="225" t="s">
        <v>2144</v>
      </c>
      <c r="G354" s="10"/>
    </row>
    <row r="355" spans="2:7">
      <c r="B355" s="225" t="str">
        <f>IFERROR(VLOOKUP(C355,'Drawing Number'!$B$25:$G$151,6,FALSE),"")</f>
        <v>102</v>
      </c>
      <c r="C355" s="229" t="s">
        <v>652</v>
      </c>
      <c r="D355" s="225">
        <v>350</v>
      </c>
      <c r="E355" s="241" t="s">
        <v>1021</v>
      </c>
      <c r="F355" s="225" t="s">
        <v>2144</v>
      </c>
      <c r="G355" s="10"/>
    </row>
    <row r="356" spans="2:7">
      <c r="B356" s="225" t="str">
        <f>IFERROR(VLOOKUP(C356,'Drawing Number'!$B$25:$G$151,6,FALSE),"")</f>
        <v>102</v>
      </c>
      <c r="C356" s="229" t="s">
        <v>652</v>
      </c>
      <c r="D356" s="225">
        <v>351</v>
      </c>
      <c r="E356" s="239" t="s">
        <v>1022</v>
      </c>
      <c r="F356" s="225" t="s">
        <v>2144</v>
      </c>
      <c r="G356" s="10"/>
    </row>
    <row r="357" spans="2:7">
      <c r="B357" s="225" t="str">
        <f>IFERROR(VLOOKUP(C357,'Drawing Number'!$B$25:$G$151,6,FALSE),"")</f>
        <v>102</v>
      </c>
      <c r="C357" s="229" t="s">
        <v>652</v>
      </c>
      <c r="D357" s="225">
        <v>352</v>
      </c>
      <c r="E357" s="239" t="s">
        <v>1023</v>
      </c>
      <c r="F357" s="225" t="s">
        <v>2144</v>
      </c>
      <c r="G357" s="10"/>
    </row>
    <row r="358" spans="2:7">
      <c r="B358" s="225" t="str">
        <f>IFERROR(VLOOKUP(C358,'Drawing Number'!$B$25:$G$151,6,FALSE),"")</f>
        <v>102</v>
      </c>
      <c r="C358" s="229" t="s">
        <v>652</v>
      </c>
      <c r="D358" s="225">
        <v>353</v>
      </c>
      <c r="E358" s="239" t="s">
        <v>1024</v>
      </c>
      <c r="F358" s="225" t="s">
        <v>2144</v>
      </c>
      <c r="G358" s="10"/>
    </row>
    <row r="359" spans="2:7">
      <c r="B359" s="225" t="str">
        <f>IFERROR(VLOOKUP(C359,'Drawing Number'!$B$25:$G$151,6,FALSE),"")</f>
        <v>102</v>
      </c>
      <c r="C359" s="229" t="s">
        <v>652</v>
      </c>
      <c r="D359" s="225">
        <v>354</v>
      </c>
      <c r="E359" s="239" t="s">
        <v>1025</v>
      </c>
      <c r="F359" s="225" t="s">
        <v>2144</v>
      </c>
      <c r="G359" s="10"/>
    </row>
    <row r="360" spans="2:7">
      <c r="B360" s="225" t="str">
        <f>IFERROR(VLOOKUP(C360,'Drawing Number'!$B$25:$G$151,6,FALSE),"")</f>
        <v>102</v>
      </c>
      <c r="C360" s="229" t="s">
        <v>652</v>
      </c>
      <c r="D360" s="225">
        <v>355</v>
      </c>
      <c r="E360" s="239" t="s">
        <v>1026</v>
      </c>
      <c r="F360" s="225" t="s">
        <v>2144</v>
      </c>
      <c r="G360" s="10"/>
    </row>
    <row r="361" spans="2:7">
      <c r="B361" s="225" t="str">
        <f>IFERROR(VLOOKUP(C361,'Drawing Number'!$B$25:$G$151,6,FALSE),"")</f>
        <v>102</v>
      </c>
      <c r="C361" s="229" t="s">
        <v>652</v>
      </c>
      <c r="D361" s="225">
        <v>356</v>
      </c>
      <c r="E361" s="239" t="s">
        <v>1027</v>
      </c>
      <c r="F361" s="225" t="s">
        <v>2144</v>
      </c>
      <c r="G361" s="10"/>
    </row>
    <row r="362" spans="2:7">
      <c r="B362" s="225" t="str">
        <f>IFERROR(VLOOKUP(C362,'Drawing Number'!$B$25:$G$151,6,FALSE),"")</f>
        <v>102</v>
      </c>
      <c r="C362" s="229" t="s">
        <v>652</v>
      </c>
      <c r="D362" s="225">
        <v>357</v>
      </c>
      <c r="E362" s="239" t="s">
        <v>1028</v>
      </c>
      <c r="F362" s="225" t="s">
        <v>2144</v>
      </c>
      <c r="G362" s="10"/>
    </row>
    <row r="363" spans="2:7">
      <c r="B363" s="225" t="str">
        <f>IFERROR(VLOOKUP(C363,'Drawing Number'!$B$25:$G$151,6,FALSE),"")</f>
        <v>102</v>
      </c>
      <c r="C363" s="229" t="s">
        <v>652</v>
      </c>
      <c r="D363" s="225">
        <v>358</v>
      </c>
      <c r="E363" s="239" t="s">
        <v>1029</v>
      </c>
      <c r="F363" s="225" t="s">
        <v>2144</v>
      </c>
      <c r="G363" s="10"/>
    </row>
    <row r="364" spans="2:7">
      <c r="B364" s="225" t="str">
        <f>IFERROR(VLOOKUP(C364,'Drawing Number'!$B$25:$G$151,6,FALSE),"")</f>
        <v>102</v>
      </c>
      <c r="C364" s="229" t="s">
        <v>652</v>
      </c>
      <c r="D364" s="225">
        <v>359</v>
      </c>
      <c r="E364" s="239" t="s">
        <v>1030</v>
      </c>
      <c r="F364" s="225" t="s">
        <v>2144</v>
      </c>
      <c r="G364" s="10"/>
    </row>
    <row r="365" spans="2:7">
      <c r="B365" s="225" t="str">
        <f>IFERROR(VLOOKUP(C365,'Drawing Number'!$B$25:$G$151,6,FALSE),"")</f>
        <v>102</v>
      </c>
      <c r="C365" s="229" t="s">
        <v>652</v>
      </c>
      <c r="D365" s="225">
        <v>360</v>
      </c>
      <c r="E365" s="239" t="s">
        <v>1031</v>
      </c>
      <c r="F365" s="225" t="s">
        <v>2144</v>
      </c>
      <c r="G365" s="10"/>
    </row>
    <row r="366" spans="2:7">
      <c r="B366" s="225" t="str">
        <f>IFERROR(VLOOKUP(C366,'Drawing Number'!$B$25:$G$151,6,FALSE),"")</f>
        <v>102</v>
      </c>
      <c r="C366" s="229" t="s">
        <v>652</v>
      </c>
      <c r="D366" s="225">
        <v>361</v>
      </c>
      <c r="E366" s="239" t="s">
        <v>1032</v>
      </c>
      <c r="F366" s="225" t="s">
        <v>2144</v>
      </c>
      <c r="G366" s="10"/>
    </row>
    <row r="367" spans="2:7">
      <c r="B367" s="225" t="str">
        <f>IFERROR(VLOOKUP(C367,'Drawing Number'!$B$25:$G$151,6,FALSE),"")</f>
        <v>102</v>
      </c>
      <c r="C367" s="229" t="s">
        <v>652</v>
      </c>
      <c r="D367" s="225">
        <v>362</v>
      </c>
      <c r="E367" s="239" t="s">
        <v>1033</v>
      </c>
      <c r="F367" s="225" t="s">
        <v>2144</v>
      </c>
      <c r="G367" s="10"/>
    </row>
    <row r="368" spans="2:7">
      <c r="B368" s="225" t="str">
        <f>IFERROR(VLOOKUP(C368,'Drawing Number'!$B$25:$G$151,6,FALSE),"")</f>
        <v>102</v>
      </c>
      <c r="C368" s="229" t="s">
        <v>652</v>
      </c>
      <c r="D368" s="225">
        <v>363</v>
      </c>
      <c r="E368" s="239" t="s">
        <v>1034</v>
      </c>
      <c r="F368" s="225" t="s">
        <v>2144</v>
      </c>
      <c r="G368" s="10"/>
    </row>
    <row r="369" spans="2:7">
      <c r="B369" s="225" t="str">
        <f>IFERROR(VLOOKUP(C369,'Drawing Number'!$B$25:$G$151,6,FALSE),"")</f>
        <v>102</v>
      </c>
      <c r="C369" s="229" t="s">
        <v>652</v>
      </c>
      <c r="D369" s="225">
        <v>364</v>
      </c>
      <c r="E369" s="239" t="s">
        <v>1035</v>
      </c>
      <c r="F369" s="225" t="s">
        <v>2144</v>
      </c>
      <c r="G369" s="10"/>
    </row>
    <row r="370" spans="2:7">
      <c r="B370" s="225" t="str">
        <f>IFERROR(VLOOKUP(C370,'Drawing Number'!$B$25:$G$151,6,FALSE),"")</f>
        <v>102</v>
      </c>
      <c r="C370" s="229" t="s">
        <v>652</v>
      </c>
      <c r="D370" s="225">
        <v>365</v>
      </c>
      <c r="E370" s="239" t="s">
        <v>1036</v>
      </c>
      <c r="F370" s="225" t="s">
        <v>2144</v>
      </c>
      <c r="G370" s="10"/>
    </row>
    <row r="371" spans="2:7">
      <c r="B371" s="225" t="str">
        <f>IFERROR(VLOOKUP(C371,'Drawing Number'!$B$25:$G$151,6,FALSE),"")</f>
        <v>102</v>
      </c>
      <c r="C371" s="229" t="s">
        <v>652</v>
      </c>
      <c r="D371" s="225">
        <v>366</v>
      </c>
      <c r="E371" s="239" t="s">
        <v>1037</v>
      </c>
      <c r="F371" s="225" t="s">
        <v>2144</v>
      </c>
      <c r="G371" s="10"/>
    </row>
    <row r="372" spans="2:7">
      <c r="B372" s="225" t="str">
        <f>IFERROR(VLOOKUP(C372,'Drawing Number'!$B$25:$G$151,6,FALSE),"")</f>
        <v>102</v>
      </c>
      <c r="C372" s="229" t="s">
        <v>652</v>
      </c>
      <c r="D372" s="225">
        <v>367</v>
      </c>
      <c r="E372" s="241" t="s">
        <v>1038</v>
      </c>
      <c r="F372" s="225" t="s">
        <v>2144</v>
      </c>
      <c r="G372" s="10"/>
    </row>
    <row r="373" spans="2:7">
      <c r="B373" s="225" t="str">
        <f>IFERROR(VLOOKUP(C373,'Drawing Number'!$B$25:$G$151,6,FALSE),"")</f>
        <v>102</v>
      </c>
      <c r="C373" s="229" t="s">
        <v>652</v>
      </c>
      <c r="D373" s="225">
        <v>368</v>
      </c>
      <c r="E373" s="239" t="s">
        <v>1039</v>
      </c>
      <c r="F373" s="225" t="s">
        <v>2144</v>
      </c>
      <c r="G373" s="10"/>
    </row>
    <row r="374" spans="2:7">
      <c r="B374" s="225" t="str">
        <f>IFERROR(VLOOKUP(C374,'Drawing Number'!$B$25:$G$151,6,FALSE),"")</f>
        <v>102</v>
      </c>
      <c r="C374" s="229" t="s">
        <v>652</v>
      </c>
      <c r="D374" s="225">
        <v>369</v>
      </c>
      <c r="E374" s="239" t="s">
        <v>1040</v>
      </c>
      <c r="F374" s="225" t="s">
        <v>2144</v>
      </c>
      <c r="G374" s="10"/>
    </row>
    <row r="375" spans="2:7">
      <c r="B375" s="225" t="str">
        <f>IFERROR(VLOOKUP(C375,'Drawing Number'!$B$25:$G$151,6,FALSE),"")</f>
        <v>102</v>
      </c>
      <c r="C375" s="229" t="s">
        <v>652</v>
      </c>
      <c r="D375" s="225">
        <v>370</v>
      </c>
      <c r="E375" s="239" t="s">
        <v>1041</v>
      </c>
      <c r="F375" s="225" t="s">
        <v>2144</v>
      </c>
      <c r="G375" s="10"/>
    </row>
    <row r="376" spans="2:7">
      <c r="B376" s="225" t="str">
        <f>IFERROR(VLOOKUP(C376,'Drawing Number'!$B$25:$G$151,6,FALSE),"")</f>
        <v>101</v>
      </c>
      <c r="C376" s="229" t="s">
        <v>651</v>
      </c>
      <c r="D376" s="225">
        <v>371</v>
      </c>
      <c r="E376" s="236" t="s">
        <v>1721</v>
      </c>
      <c r="F376" s="225" t="s">
        <v>2144</v>
      </c>
      <c r="G376" s="10"/>
    </row>
    <row r="377" spans="2:7">
      <c r="B377" s="225" t="str">
        <f>IFERROR(VLOOKUP(C377,'Drawing Number'!$B$25:$G$151,6,FALSE),"")</f>
        <v>101</v>
      </c>
      <c r="C377" s="229" t="s">
        <v>651</v>
      </c>
      <c r="D377" s="225">
        <v>372</v>
      </c>
      <c r="E377" s="236" t="s">
        <v>1722</v>
      </c>
      <c r="F377" s="225" t="s">
        <v>2144</v>
      </c>
      <c r="G377" s="226"/>
    </row>
    <row r="378" spans="2:7">
      <c r="B378" s="225" t="str">
        <f>IFERROR(VLOOKUP(C378,'Drawing Number'!$B$25:$G$151,6,FALSE),"")</f>
        <v>101</v>
      </c>
      <c r="C378" s="229" t="s">
        <v>651</v>
      </c>
      <c r="D378" s="225">
        <v>373</v>
      </c>
      <c r="E378" s="236" t="s">
        <v>1723</v>
      </c>
      <c r="F378" s="225" t="s">
        <v>2144</v>
      </c>
      <c r="G378" s="226"/>
    </row>
    <row r="379" spans="2:7">
      <c r="B379" s="225" t="str">
        <f>IFERROR(VLOOKUP(C379,'Drawing Number'!$B$25:$G$151,6,FALSE),"")</f>
        <v>101</v>
      </c>
      <c r="C379" s="229" t="s">
        <v>651</v>
      </c>
      <c r="D379" s="225">
        <v>374</v>
      </c>
      <c r="E379" s="236" t="s">
        <v>1724</v>
      </c>
      <c r="F379" s="225" t="s">
        <v>2144</v>
      </c>
      <c r="G379" s="226"/>
    </row>
    <row r="380" spans="2:7">
      <c r="B380" s="225" t="str">
        <f>IFERROR(VLOOKUP(C380,'Drawing Number'!$B$25:$G$151,6,FALSE),"")</f>
        <v>101</v>
      </c>
      <c r="C380" s="229" t="s">
        <v>651</v>
      </c>
      <c r="D380" s="225">
        <v>375</v>
      </c>
      <c r="E380" s="239" t="s">
        <v>1042</v>
      </c>
      <c r="F380" s="225" t="s">
        <v>2144</v>
      </c>
      <c r="G380" s="10"/>
    </row>
    <row r="381" spans="2:7">
      <c r="B381" s="225" t="str">
        <f>IFERROR(VLOOKUP(C381,'Drawing Number'!$B$25:$G$151,6,FALSE),"")</f>
        <v>101</v>
      </c>
      <c r="C381" s="229" t="s">
        <v>651</v>
      </c>
      <c r="D381" s="225">
        <v>376</v>
      </c>
      <c r="E381" s="239" t="s">
        <v>1043</v>
      </c>
      <c r="F381" s="225" t="s">
        <v>2144</v>
      </c>
      <c r="G381" s="10"/>
    </row>
    <row r="382" spans="2:7">
      <c r="B382" s="225" t="str">
        <f>IFERROR(VLOOKUP(C382,'Drawing Number'!$B$25:$G$151,6,FALSE),"")</f>
        <v>101</v>
      </c>
      <c r="C382" s="229" t="s">
        <v>651</v>
      </c>
      <c r="D382" s="225">
        <v>377</v>
      </c>
      <c r="E382" s="239" t="s">
        <v>1044</v>
      </c>
      <c r="F382" s="225" t="s">
        <v>2144</v>
      </c>
      <c r="G382" s="10"/>
    </row>
    <row r="383" spans="2:7">
      <c r="B383" s="225" t="str">
        <f>IFERROR(VLOOKUP(C383,'Drawing Number'!$B$25:$G$151,6,FALSE),"")</f>
        <v>101</v>
      </c>
      <c r="C383" s="229" t="s">
        <v>651</v>
      </c>
      <c r="D383" s="225">
        <v>378</v>
      </c>
      <c r="E383" s="239" t="s">
        <v>1045</v>
      </c>
      <c r="F383" s="225" t="s">
        <v>2144</v>
      </c>
      <c r="G383" s="10"/>
    </row>
    <row r="384" spans="2:7">
      <c r="B384" s="225" t="str">
        <f>IFERROR(VLOOKUP(C384,'Drawing Number'!$B$25:$G$151,6,FALSE),"")</f>
        <v>101</v>
      </c>
      <c r="C384" s="229" t="s">
        <v>651</v>
      </c>
      <c r="D384" s="225">
        <v>380</v>
      </c>
      <c r="E384" s="239" t="s">
        <v>1046</v>
      </c>
      <c r="F384" s="225" t="s">
        <v>2144</v>
      </c>
      <c r="G384" s="10"/>
    </row>
    <row r="385" spans="2:7">
      <c r="B385" s="225" t="str">
        <f>IFERROR(VLOOKUP(C385,'Drawing Number'!$B$25:$G$151,6,FALSE),"")</f>
        <v>101</v>
      </c>
      <c r="C385" s="229" t="s">
        <v>651</v>
      </c>
      <c r="D385" s="225">
        <v>381</v>
      </c>
      <c r="E385" s="239" t="s">
        <v>1047</v>
      </c>
      <c r="F385" s="225" t="s">
        <v>2144</v>
      </c>
      <c r="G385" s="10"/>
    </row>
    <row r="386" spans="2:7">
      <c r="B386" s="225" t="str">
        <f>IFERROR(VLOOKUP(C386,'Drawing Number'!$B$25:$G$151,6,FALSE),"")</f>
        <v>101</v>
      </c>
      <c r="C386" s="229" t="s">
        <v>651</v>
      </c>
      <c r="D386" s="225">
        <v>382</v>
      </c>
      <c r="E386" s="241" t="s">
        <v>1048</v>
      </c>
      <c r="F386" s="225" t="s">
        <v>2144</v>
      </c>
      <c r="G386" s="10"/>
    </row>
    <row r="387" spans="2:7">
      <c r="B387" s="225" t="str">
        <f>IFERROR(VLOOKUP(C387,'Drawing Number'!$B$25:$G$151,6,FALSE),"")</f>
        <v>101</v>
      </c>
      <c r="C387" s="229" t="s">
        <v>651</v>
      </c>
      <c r="D387" s="225">
        <v>383</v>
      </c>
      <c r="E387" s="241" t="s">
        <v>1049</v>
      </c>
      <c r="F387" s="225" t="s">
        <v>2144</v>
      </c>
      <c r="G387" s="10"/>
    </row>
    <row r="388" spans="2:7">
      <c r="B388" s="225" t="str">
        <f>IFERROR(VLOOKUP(C388,'Drawing Number'!$B$25:$G$151,6,FALSE),"")</f>
        <v>101</v>
      </c>
      <c r="C388" s="229" t="s">
        <v>651</v>
      </c>
      <c r="D388" s="225">
        <v>384</v>
      </c>
      <c r="E388" s="241" t="s">
        <v>1050</v>
      </c>
      <c r="F388" s="225" t="s">
        <v>2144</v>
      </c>
      <c r="G388" s="10"/>
    </row>
    <row r="389" spans="2:7">
      <c r="B389" s="225" t="str">
        <f>IFERROR(VLOOKUP(C389,'Drawing Number'!$B$25:$G$151,6,FALSE),"")</f>
        <v>101</v>
      </c>
      <c r="C389" s="229" t="s">
        <v>651</v>
      </c>
      <c r="D389" s="225">
        <v>385</v>
      </c>
      <c r="E389" s="239" t="s">
        <v>1051</v>
      </c>
      <c r="F389" s="225" t="s">
        <v>2144</v>
      </c>
      <c r="G389" s="10"/>
    </row>
    <row r="390" spans="2:7">
      <c r="B390" s="225" t="str">
        <f>IFERROR(VLOOKUP(C390,'Drawing Number'!$B$25:$G$151,6,FALSE),"")</f>
        <v>101</v>
      </c>
      <c r="C390" s="229" t="s">
        <v>651</v>
      </c>
      <c r="D390" s="225">
        <v>386</v>
      </c>
      <c r="E390" s="239" t="s">
        <v>1052</v>
      </c>
      <c r="F390" s="225" t="s">
        <v>2144</v>
      </c>
      <c r="G390" s="10"/>
    </row>
    <row r="391" spans="2:7">
      <c r="B391" s="225" t="str">
        <f>IFERROR(VLOOKUP(C391,'Drawing Number'!$B$25:$G$151,6,FALSE),"")</f>
        <v>101</v>
      </c>
      <c r="C391" s="229" t="s">
        <v>651</v>
      </c>
      <c r="D391" s="225">
        <v>387</v>
      </c>
      <c r="E391" s="239" t="s">
        <v>1053</v>
      </c>
      <c r="F391" s="225" t="s">
        <v>2144</v>
      </c>
      <c r="G391" s="10"/>
    </row>
    <row r="392" spans="2:7">
      <c r="B392" s="225" t="str">
        <f>IFERROR(VLOOKUP(C392,'Drawing Number'!$B$25:$G$151,6,FALSE),"")</f>
        <v>101</v>
      </c>
      <c r="C392" s="229" t="s">
        <v>651</v>
      </c>
      <c r="D392" s="225">
        <v>388</v>
      </c>
      <c r="E392" s="239" t="s">
        <v>1054</v>
      </c>
      <c r="F392" s="225" t="s">
        <v>2144</v>
      </c>
      <c r="G392" s="10"/>
    </row>
    <row r="393" spans="2:7">
      <c r="B393" s="225" t="str">
        <f>IFERROR(VLOOKUP(C393,'Drawing Number'!$B$25:$G$151,6,FALSE),"")</f>
        <v>103</v>
      </c>
      <c r="C393" s="225" t="s">
        <v>653</v>
      </c>
      <c r="D393" s="225">
        <v>389</v>
      </c>
      <c r="E393" s="239" t="s">
        <v>1055</v>
      </c>
      <c r="F393" s="225" t="s">
        <v>2144</v>
      </c>
      <c r="G393" s="10"/>
    </row>
    <row r="394" spans="2:7">
      <c r="B394" s="225" t="str">
        <f>IFERROR(VLOOKUP(C394,'Drawing Number'!$B$25:$G$151,6,FALSE),"")</f>
        <v>103</v>
      </c>
      <c r="C394" s="225" t="s">
        <v>653</v>
      </c>
      <c r="D394" s="225">
        <v>390</v>
      </c>
      <c r="E394" s="239" t="s">
        <v>1056</v>
      </c>
      <c r="F394" s="225" t="s">
        <v>2144</v>
      </c>
      <c r="G394" s="10"/>
    </row>
    <row r="395" spans="2:7">
      <c r="B395" s="225" t="str">
        <f>IFERROR(VLOOKUP(C395,'Drawing Number'!$B$25:$G$151,6,FALSE),"")</f>
        <v>103</v>
      </c>
      <c r="C395" s="225" t="s">
        <v>653</v>
      </c>
      <c r="D395" s="225">
        <v>391</v>
      </c>
      <c r="E395" s="239" t="s">
        <v>1057</v>
      </c>
      <c r="F395" s="225" t="s">
        <v>2144</v>
      </c>
      <c r="G395" s="10"/>
    </row>
    <row r="396" spans="2:7">
      <c r="B396" s="225" t="str">
        <f>IFERROR(VLOOKUP(C396,'Drawing Number'!$B$25:$G$151,6,FALSE),"")</f>
        <v>103</v>
      </c>
      <c r="C396" s="225" t="s">
        <v>653</v>
      </c>
      <c r="D396" s="225">
        <v>392</v>
      </c>
      <c r="E396" s="239" t="s">
        <v>1058</v>
      </c>
      <c r="F396" s="225" t="s">
        <v>2144</v>
      </c>
      <c r="G396" s="10"/>
    </row>
    <row r="397" spans="2:7">
      <c r="B397" s="225" t="str">
        <f>IFERROR(VLOOKUP(C397,'Drawing Number'!$B$25:$G$151,6,FALSE),"")</f>
        <v>103</v>
      </c>
      <c r="C397" s="225" t="s">
        <v>653</v>
      </c>
      <c r="D397" s="225">
        <v>393</v>
      </c>
      <c r="E397" s="239" t="s">
        <v>1059</v>
      </c>
      <c r="F397" s="225" t="s">
        <v>2144</v>
      </c>
      <c r="G397" s="10"/>
    </row>
    <row r="398" spans="2:7">
      <c r="B398" s="225" t="str">
        <f>IFERROR(VLOOKUP(C398,'Drawing Number'!$B$25:$G$151,6,FALSE),"")</f>
        <v>103</v>
      </c>
      <c r="C398" s="225" t="s">
        <v>653</v>
      </c>
      <c r="D398" s="225">
        <v>394</v>
      </c>
      <c r="E398" s="239" t="s">
        <v>1060</v>
      </c>
      <c r="F398" s="225" t="s">
        <v>2144</v>
      </c>
      <c r="G398" s="10"/>
    </row>
    <row r="399" spans="2:7">
      <c r="B399" s="225" t="str">
        <f>IFERROR(VLOOKUP(C399,'Drawing Number'!$B$25:$G$151,6,FALSE),"")</f>
        <v>103</v>
      </c>
      <c r="C399" s="225" t="s">
        <v>653</v>
      </c>
      <c r="D399" s="225">
        <v>395</v>
      </c>
      <c r="E399" s="239" t="s">
        <v>1061</v>
      </c>
      <c r="F399" s="225" t="s">
        <v>2144</v>
      </c>
      <c r="G399" s="10"/>
    </row>
    <row r="400" spans="2:7">
      <c r="B400" s="225" t="str">
        <f>IFERROR(VLOOKUP(C400,'Drawing Number'!$B$25:$G$151,6,FALSE),"")</f>
        <v>103</v>
      </c>
      <c r="C400" s="225" t="s">
        <v>653</v>
      </c>
      <c r="D400" s="225">
        <v>396</v>
      </c>
      <c r="E400" s="239" t="s">
        <v>1062</v>
      </c>
      <c r="F400" s="225" t="s">
        <v>2144</v>
      </c>
      <c r="G400" s="10"/>
    </row>
    <row r="401" spans="2:7">
      <c r="B401" s="225" t="str">
        <f>IFERROR(VLOOKUP(C401,'Drawing Number'!$B$25:$G$151,6,FALSE),"")</f>
        <v>103</v>
      </c>
      <c r="C401" s="225" t="s">
        <v>653</v>
      </c>
      <c r="D401" s="225">
        <v>397</v>
      </c>
      <c r="E401" s="239" t="s">
        <v>1063</v>
      </c>
      <c r="F401" s="225" t="s">
        <v>2144</v>
      </c>
      <c r="G401" s="10"/>
    </row>
    <row r="402" spans="2:7">
      <c r="B402" s="225" t="str">
        <f>IFERROR(VLOOKUP(C402,'Drawing Number'!$B$25:$G$151,6,FALSE),"")</f>
        <v>103</v>
      </c>
      <c r="C402" s="225" t="s">
        <v>653</v>
      </c>
      <c r="D402" s="225">
        <v>398</v>
      </c>
      <c r="E402" s="239" t="s">
        <v>1064</v>
      </c>
      <c r="F402" s="225" t="s">
        <v>2144</v>
      </c>
      <c r="G402" s="10"/>
    </row>
    <row r="403" spans="2:7">
      <c r="B403" s="225" t="str">
        <f>IFERROR(VLOOKUP(C403,'Drawing Number'!$B$25:$G$151,6,FALSE),"")</f>
        <v>103</v>
      </c>
      <c r="C403" s="225" t="s">
        <v>653</v>
      </c>
      <c r="D403" s="225">
        <v>399</v>
      </c>
      <c r="E403" s="239" t="s">
        <v>1065</v>
      </c>
      <c r="F403" s="225" t="s">
        <v>2144</v>
      </c>
      <c r="G403" s="10"/>
    </row>
    <row r="404" spans="2:7">
      <c r="B404" s="225" t="str">
        <f>IFERROR(VLOOKUP(C404,'Drawing Number'!$B$25:$G$151,6,FALSE),"")</f>
        <v>103</v>
      </c>
      <c r="C404" s="225" t="s">
        <v>653</v>
      </c>
      <c r="D404" s="225">
        <v>400</v>
      </c>
      <c r="E404" s="239" t="s">
        <v>1066</v>
      </c>
      <c r="F404" s="225" t="s">
        <v>2144</v>
      </c>
      <c r="G404" s="10"/>
    </row>
    <row r="405" spans="2:7">
      <c r="B405" s="225" t="str">
        <f>IFERROR(VLOOKUP(C405,'Drawing Number'!$B$25:$G$151,6,FALSE),"")</f>
        <v>103</v>
      </c>
      <c r="C405" s="225" t="s">
        <v>653</v>
      </c>
      <c r="D405" s="225">
        <v>401</v>
      </c>
      <c r="E405" s="239" t="s">
        <v>1067</v>
      </c>
      <c r="F405" s="225" t="s">
        <v>2144</v>
      </c>
      <c r="G405" s="10"/>
    </row>
    <row r="406" spans="2:7">
      <c r="B406" s="225" t="str">
        <f>IFERROR(VLOOKUP(C406,'Drawing Number'!$B$25:$G$151,6,FALSE),"")</f>
        <v>103</v>
      </c>
      <c r="C406" s="225" t="s">
        <v>653</v>
      </c>
      <c r="D406" s="225">
        <v>402</v>
      </c>
      <c r="E406" s="239" t="s">
        <v>1068</v>
      </c>
      <c r="F406" s="225" t="s">
        <v>2144</v>
      </c>
      <c r="G406" s="10"/>
    </row>
    <row r="407" spans="2:7">
      <c r="B407" s="225" t="str">
        <f>IFERROR(VLOOKUP(C407,'Drawing Number'!$B$25:$G$151,6,FALSE),"")</f>
        <v>103</v>
      </c>
      <c r="C407" s="225" t="s">
        <v>653</v>
      </c>
      <c r="D407" s="225">
        <v>403</v>
      </c>
      <c r="E407" s="239" t="s">
        <v>1069</v>
      </c>
      <c r="F407" s="225" t="s">
        <v>2144</v>
      </c>
      <c r="G407" s="10"/>
    </row>
    <row r="408" spans="2:7">
      <c r="B408" s="225" t="str">
        <f>IFERROR(VLOOKUP(C408,'Drawing Number'!$B$25:$G$151,6,FALSE),"")</f>
        <v>103</v>
      </c>
      <c r="C408" s="225" t="s">
        <v>653</v>
      </c>
      <c r="D408" s="225">
        <v>404</v>
      </c>
      <c r="E408" s="239" t="s">
        <v>1070</v>
      </c>
      <c r="F408" s="225" t="s">
        <v>2144</v>
      </c>
      <c r="G408" s="10"/>
    </row>
    <row r="409" spans="2:7">
      <c r="B409" s="225" t="str">
        <f>IFERROR(VLOOKUP(C409,'Drawing Number'!$B$25:$G$151,6,FALSE),"")</f>
        <v>103</v>
      </c>
      <c r="C409" s="225" t="s">
        <v>653</v>
      </c>
      <c r="D409" s="225">
        <v>405</v>
      </c>
      <c r="E409" s="239" t="s">
        <v>1071</v>
      </c>
      <c r="F409" s="225" t="s">
        <v>2144</v>
      </c>
      <c r="G409" s="10"/>
    </row>
    <row r="410" spans="2:7">
      <c r="B410" s="225" t="str">
        <f>IFERROR(VLOOKUP(C410,'Drawing Number'!$B$25:$G$151,6,FALSE),"")</f>
        <v>103</v>
      </c>
      <c r="C410" s="225" t="s">
        <v>653</v>
      </c>
      <c r="D410" s="225">
        <v>406</v>
      </c>
      <c r="E410" s="239" t="s">
        <v>1072</v>
      </c>
      <c r="F410" s="225" t="s">
        <v>2144</v>
      </c>
      <c r="G410" s="10"/>
    </row>
    <row r="411" spans="2:7">
      <c r="B411" s="225" t="str">
        <f>IFERROR(VLOOKUP(C411,'Drawing Number'!$B$25:$G$151,6,FALSE),"")</f>
        <v>103</v>
      </c>
      <c r="C411" s="225" t="s">
        <v>653</v>
      </c>
      <c r="D411" s="225">
        <v>407</v>
      </c>
      <c r="E411" s="239" t="s">
        <v>1725</v>
      </c>
      <c r="F411" s="225" t="s">
        <v>2144</v>
      </c>
      <c r="G411" s="10"/>
    </row>
    <row r="412" spans="2:7">
      <c r="B412" s="225" t="str">
        <f>IFERROR(VLOOKUP(C412,'Drawing Number'!$B$25:$G$151,6,FALSE),"")</f>
        <v>103</v>
      </c>
      <c r="C412" s="225" t="s">
        <v>653</v>
      </c>
      <c r="D412" s="225">
        <v>408</v>
      </c>
      <c r="E412" s="239" t="s">
        <v>1726</v>
      </c>
      <c r="F412" s="225" t="s">
        <v>2144</v>
      </c>
      <c r="G412" s="10"/>
    </row>
    <row r="413" spans="2:7">
      <c r="B413" s="225" t="str">
        <f>IFERROR(VLOOKUP(C413,'Drawing Number'!$B$25:$G$151,6,FALSE),"")</f>
        <v>103</v>
      </c>
      <c r="C413" s="225" t="s">
        <v>653</v>
      </c>
      <c r="D413" s="225">
        <v>409</v>
      </c>
      <c r="E413" s="239" t="s">
        <v>1727</v>
      </c>
      <c r="F413" s="225" t="s">
        <v>2144</v>
      </c>
      <c r="G413" s="10"/>
    </row>
    <row r="414" spans="2:7">
      <c r="B414" s="225" t="str">
        <f>IFERROR(VLOOKUP(C414,'Drawing Number'!$B$25:$G$151,6,FALSE),"")</f>
        <v>103</v>
      </c>
      <c r="C414" s="225" t="s">
        <v>653</v>
      </c>
      <c r="D414" s="225">
        <v>410</v>
      </c>
      <c r="E414" s="239" t="s">
        <v>1728</v>
      </c>
      <c r="F414" s="225" t="s">
        <v>2144</v>
      </c>
      <c r="G414" s="10"/>
    </row>
    <row r="415" spans="2:7">
      <c r="B415" s="225" t="str">
        <f>IFERROR(VLOOKUP(C415,'Drawing Number'!$B$25:$G$151,6,FALSE),"")</f>
        <v>103</v>
      </c>
      <c r="C415" s="225" t="s">
        <v>653</v>
      </c>
      <c r="D415" s="225">
        <v>411</v>
      </c>
      <c r="E415" s="239" t="s">
        <v>1073</v>
      </c>
      <c r="F415" s="225" t="s">
        <v>2144</v>
      </c>
      <c r="G415" s="10"/>
    </row>
    <row r="416" spans="2:7">
      <c r="B416" s="225" t="str">
        <f>IFERROR(VLOOKUP(C416,'Drawing Number'!$B$25:$G$151,6,FALSE),"")</f>
        <v>103</v>
      </c>
      <c r="C416" s="225" t="s">
        <v>653</v>
      </c>
      <c r="D416" s="225">
        <v>412</v>
      </c>
      <c r="E416" s="239" t="s">
        <v>1074</v>
      </c>
      <c r="F416" s="225" t="s">
        <v>2144</v>
      </c>
      <c r="G416" s="10"/>
    </row>
    <row r="417" spans="2:7">
      <c r="B417" s="225" t="str">
        <f>IFERROR(VLOOKUP(C417,'Drawing Number'!$B$25:$G$151,6,FALSE),"")</f>
        <v>107</v>
      </c>
      <c r="C417" s="225" t="s">
        <v>707</v>
      </c>
      <c r="D417" s="225">
        <v>413</v>
      </c>
      <c r="E417" s="239" t="s">
        <v>1075</v>
      </c>
      <c r="F417" s="225" t="s">
        <v>2144</v>
      </c>
      <c r="G417" s="10"/>
    </row>
    <row r="418" spans="2:7">
      <c r="B418" s="225" t="str">
        <f>IFERROR(VLOOKUP(C418,'Drawing Number'!$B$25:$G$151,6,FALSE),"")</f>
        <v>107</v>
      </c>
      <c r="C418" s="225" t="s">
        <v>707</v>
      </c>
      <c r="D418" s="225">
        <v>414</v>
      </c>
      <c r="E418" s="242" t="s">
        <v>1076</v>
      </c>
      <c r="F418" s="225" t="s">
        <v>2144</v>
      </c>
      <c r="G418" s="10"/>
    </row>
    <row r="419" spans="2:7">
      <c r="B419" s="225" t="str">
        <f>IFERROR(VLOOKUP(C419,'Drawing Number'!$B$25:$G$151,6,FALSE),"")</f>
        <v>107</v>
      </c>
      <c r="C419" s="225" t="s">
        <v>707</v>
      </c>
      <c r="D419" s="225">
        <v>415</v>
      </c>
      <c r="E419" s="242" t="s">
        <v>1077</v>
      </c>
      <c r="F419" s="225" t="s">
        <v>2144</v>
      </c>
      <c r="G419" s="10"/>
    </row>
    <row r="420" spans="2:7">
      <c r="B420" s="225" t="str">
        <f>IFERROR(VLOOKUP(C420,'Drawing Number'!$B$25:$G$151,6,FALSE),"")</f>
        <v>107</v>
      </c>
      <c r="C420" s="225" t="s">
        <v>707</v>
      </c>
      <c r="D420" s="225">
        <v>416</v>
      </c>
      <c r="E420" s="242" t="s">
        <v>1078</v>
      </c>
      <c r="F420" s="225" t="s">
        <v>2144</v>
      </c>
      <c r="G420" s="10"/>
    </row>
    <row r="421" spans="2:7">
      <c r="B421" s="225" t="str">
        <f>IFERROR(VLOOKUP(C421,'Drawing Number'!$B$25:$G$151,6,FALSE),"")</f>
        <v>107</v>
      </c>
      <c r="C421" s="225" t="s">
        <v>707</v>
      </c>
      <c r="D421" s="225">
        <v>417</v>
      </c>
      <c r="E421" s="242" t="s">
        <v>1079</v>
      </c>
      <c r="F421" s="225" t="s">
        <v>2144</v>
      </c>
      <c r="G421" s="10"/>
    </row>
    <row r="422" spans="2:7">
      <c r="B422" s="225" t="str">
        <f>IFERROR(VLOOKUP(C422,'Drawing Number'!$B$25:$G$151,6,FALSE),"")</f>
        <v>107</v>
      </c>
      <c r="C422" s="225" t="s">
        <v>707</v>
      </c>
      <c r="D422" s="225">
        <v>418</v>
      </c>
      <c r="E422" s="239" t="s">
        <v>1080</v>
      </c>
      <c r="F422" s="225" t="s">
        <v>2144</v>
      </c>
      <c r="G422" s="10"/>
    </row>
    <row r="423" spans="2:7">
      <c r="B423" s="225" t="str">
        <f>IFERROR(VLOOKUP(C423,'Drawing Number'!$B$25:$G$151,6,FALSE),"")</f>
        <v>107</v>
      </c>
      <c r="C423" s="225" t="s">
        <v>707</v>
      </c>
      <c r="D423" s="225">
        <v>419</v>
      </c>
      <c r="E423" s="239" t="s">
        <v>1081</v>
      </c>
      <c r="F423" s="225" t="s">
        <v>2144</v>
      </c>
      <c r="G423" s="10"/>
    </row>
    <row r="424" spans="2:7">
      <c r="B424" s="225" t="str">
        <f>IFERROR(VLOOKUP(C424,'Drawing Number'!$B$25:$G$151,6,FALSE),"")</f>
        <v>107</v>
      </c>
      <c r="C424" s="225" t="s">
        <v>707</v>
      </c>
      <c r="D424" s="225">
        <v>420</v>
      </c>
      <c r="E424" s="237" t="s">
        <v>1778</v>
      </c>
      <c r="F424" s="225" t="s">
        <v>2144</v>
      </c>
      <c r="G424" s="10"/>
    </row>
    <row r="425" spans="2:7">
      <c r="B425" s="225" t="str">
        <f>IFERROR(VLOOKUP(C425,'Drawing Number'!$B$25:$G$151,6,FALSE),"")</f>
        <v>107</v>
      </c>
      <c r="C425" s="225" t="s">
        <v>707</v>
      </c>
      <c r="D425" s="225">
        <v>421</v>
      </c>
      <c r="E425" s="237" t="s">
        <v>1779</v>
      </c>
      <c r="F425" s="225" t="s">
        <v>2144</v>
      </c>
      <c r="G425" s="10"/>
    </row>
    <row r="426" spans="2:7">
      <c r="B426" s="225" t="str">
        <f>IFERROR(VLOOKUP(C426,'Drawing Number'!$B$25:$G$151,6,FALSE),"")</f>
        <v>107</v>
      </c>
      <c r="C426" s="225" t="s">
        <v>707</v>
      </c>
      <c r="D426" s="225">
        <v>422</v>
      </c>
      <c r="E426" s="239" t="s">
        <v>1082</v>
      </c>
      <c r="F426" s="225" t="s">
        <v>2144</v>
      </c>
      <c r="G426" s="10"/>
    </row>
    <row r="427" spans="2:7">
      <c r="B427" s="225" t="str">
        <f>IFERROR(VLOOKUP(C427,'Drawing Number'!$B$25:$G$151,6,FALSE),"")</f>
        <v>107</v>
      </c>
      <c r="C427" s="225" t="s">
        <v>707</v>
      </c>
      <c r="D427" s="225">
        <v>423</v>
      </c>
      <c r="E427" s="239" t="s">
        <v>1083</v>
      </c>
      <c r="F427" s="225" t="s">
        <v>2144</v>
      </c>
      <c r="G427" s="10"/>
    </row>
    <row r="428" spans="2:7">
      <c r="B428" s="225" t="str">
        <f>IFERROR(VLOOKUP(C428,'Drawing Number'!$B$25:$G$151,6,FALSE),"")</f>
        <v>107</v>
      </c>
      <c r="C428" s="225" t="s">
        <v>707</v>
      </c>
      <c r="D428" s="225">
        <v>424</v>
      </c>
      <c r="E428" s="239" t="s">
        <v>1084</v>
      </c>
      <c r="F428" s="225" t="s">
        <v>2144</v>
      </c>
      <c r="G428" s="10"/>
    </row>
    <row r="429" spans="2:7">
      <c r="B429" s="225" t="str">
        <f>IFERROR(VLOOKUP(C429,'Drawing Number'!$B$25:$G$151,6,FALSE),"")</f>
        <v>107</v>
      </c>
      <c r="C429" s="225" t="s">
        <v>707</v>
      </c>
      <c r="D429" s="225">
        <v>425</v>
      </c>
      <c r="E429" s="239" t="s">
        <v>1085</v>
      </c>
      <c r="F429" s="225" t="s">
        <v>2144</v>
      </c>
      <c r="G429" s="10"/>
    </row>
    <row r="430" spans="2:7">
      <c r="B430" s="225" t="str">
        <f>IFERROR(VLOOKUP(C430,'Drawing Number'!$B$25:$G$151,6,FALSE),"")</f>
        <v>107</v>
      </c>
      <c r="C430" s="225" t="s">
        <v>707</v>
      </c>
      <c r="D430" s="225">
        <v>426</v>
      </c>
      <c r="E430" s="239" t="s">
        <v>1086</v>
      </c>
      <c r="F430" s="225" t="s">
        <v>2144</v>
      </c>
      <c r="G430" s="10"/>
    </row>
    <row r="431" spans="2:7">
      <c r="B431" s="225" t="str">
        <f>IFERROR(VLOOKUP(C431,'Drawing Number'!$B$25:$G$151,6,FALSE),"")</f>
        <v>107</v>
      </c>
      <c r="C431" s="225" t="s">
        <v>707</v>
      </c>
      <c r="D431" s="225">
        <v>427</v>
      </c>
      <c r="E431" s="239" t="s">
        <v>1087</v>
      </c>
      <c r="F431" s="225" t="s">
        <v>2144</v>
      </c>
      <c r="G431" s="10"/>
    </row>
    <row r="432" spans="2:7">
      <c r="B432" s="225" t="str">
        <f>IFERROR(VLOOKUP(C432,'Drawing Number'!$B$25:$G$151,6,FALSE),"")</f>
        <v>107</v>
      </c>
      <c r="C432" s="225" t="s">
        <v>707</v>
      </c>
      <c r="D432" s="225">
        <v>428</v>
      </c>
      <c r="E432" s="239" t="s">
        <v>1088</v>
      </c>
      <c r="F432" s="225" t="s">
        <v>2144</v>
      </c>
      <c r="G432" s="10"/>
    </row>
    <row r="433" spans="2:7">
      <c r="B433" s="225" t="str">
        <f>IFERROR(VLOOKUP(C433,'Drawing Number'!$B$25:$G$151,6,FALSE),"")</f>
        <v>107</v>
      </c>
      <c r="C433" s="225" t="s">
        <v>707</v>
      </c>
      <c r="D433" s="225">
        <v>429</v>
      </c>
      <c r="E433" s="239" t="s">
        <v>1089</v>
      </c>
      <c r="F433" s="225" t="s">
        <v>2144</v>
      </c>
      <c r="G433" s="10"/>
    </row>
    <row r="434" spans="2:7">
      <c r="B434" s="225" t="str">
        <f>IFERROR(VLOOKUP(C434,'Drawing Number'!$B$25:$G$151,6,FALSE),"")</f>
        <v>107</v>
      </c>
      <c r="C434" s="225" t="s">
        <v>707</v>
      </c>
      <c r="D434" s="225">
        <v>430</v>
      </c>
      <c r="E434" s="239" t="s">
        <v>1090</v>
      </c>
      <c r="F434" s="225" t="s">
        <v>2144</v>
      </c>
      <c r="G434" s="10"/>
    </row>
    <row r="435" spans="2:7">
      <c r="B435" s="225" t="str">
        <f>IFERROR(VLOOKUP(C435,'Drawing Number'!$B$25:$G$151,6,FALSE),"")</f>
        <v>107</v>
      </c>
      <c r="C435" s="225" t="s">
        <v>707</v>
      </c>
      <c r="D435" s="225">
        <v>431</v>
      </c>
      <c r="E435" s="239" t="s">
        <v>1091</v>
      </c>
      <c r="F435" s="225" t="s">
        <v>2144</v>
      </c>
      <c r="G435" s="10"/>
    </row>
    <row r="436" spans="2:7">
      <c r="B436" s="225" t="str">
        <f>IFERROR(VLOOKUP(C436,'Drawing Number'!$B$25:$G$151,6,FALSE),"")</f>
        <v>107</v>
      </c>
      <c r="C436" s="225" t="s">
        <v>707</v>
      </c>
      <c r="D436" s="225">
        <v>432</v>
      </c>
      <c r="E436" s="239" t="s">
        <v>1092</v>
      </c>
      <c r="F436" s="225" t="s">
        <v>2144</v>
      </c>
      <c r="G436" s="10"/>
    </row>
    <row r="437" spans="2:7">
      <c r="B437" s="225" t="str">
        <f>IFERROR(VLOOKUP(C437,'Drawing Number'!$B$25:$G$151,6,FALSE),"")</f>
        <v>107</v>
      </c>
      <c r="C437" s="225" t="s">
        <v>707</v>
      </c>
      <c r="D437" s="225">
        <v>433</v>
      </c>
      <c r="E437" s="239" t="s">
        <v>1093</v>
      </c>
      <c r="F437" s="225" t="s">
        <v>2144</v>
      </c>
      <c r="G437" s="10"/>
    </row>
    <row r="438" spans="2:7">
      <c r="B438" s="225" t="str">
        <f>IFERROR(VLOOKUP(C438,'Drawing Number'!$B$25:$G$151,6,FALSE),"")</f>
        <v>107</v>
      </c>
      <c r="C438" s="225" t="s">
        <v>707</v>
      </c>
      <c r="D438" s="225">
        <v>434</v>
      </c>
      <c r="E438" s="239" t="s">
        <v>1094</v>
      </c>
      <c r="F438" s="225" t="s">
        <v>2144</v>
      </c>
      <c r="G438" s="10"/>
    </row>
    <row r="439" spans="2:7">
      <c r="B439" s="225" t="str">
        <f>IFERROR(VLOOKUP(C439,'Drawing Number'!$B$25:$G$151,6,FALSE),"")</f>
        <v>107</v>
      </c>
      <c r="C439" s="225" t="s">
        <v>707</v>
      </c>
      <c r="D439" s="225">
        <v>435</v>
      </c>
      <c r="E439" s="239" t="s">
        <v>1095</v>
      </c>
      <c r="F439" s="225" t="s">
        <v>2144</v>
      </c>
      <c r="G439" s="10"/>
    </row>
    <row r="440" spans="2:7">
      <c r="B440" s="225" t="str">
        <f>IFERROR(VLOOKUP(C440,'Drawing Number'!$B$25:$G$151,6,FALSE),"")</f>
        <v>107</v>
      </c>
      <c r="C440" s="225" t="s">
        <v>707</v>
      </c>
      <c r="D440" s="225">
        <v>436</v>
      </c>
      <c r="E440" s="239" t="s">
        <v>1096</v>
      </c>
      <c r="F440" s="225" t="s">
        <v>2144</v>
      </c>
      <c r="G440" s="10"/>
    </row>
    <row r="441" spans="2:7">
      <c r="B441" s="225" t="str">
        <f>IFERROR(VLOOKUP(C441,'Drawing Number'!$B$25:$G$151,6,FALSE),"")</f>
        <v>107</v>
      </c>
      <c r="C441" s="225" t="s">
        <v>707</v>
      </c>
      <c r="D441" s="225">
        <v>437</v>
      </c>
      <c r="E441" s="239" t="s">
        <v>679</v>
      </c>
      <c r="F441" s="225" t="s">
        <v>2144</v>
      </c>
      <c r="G441" s="10"/>
    </row>
    <row r="442" spans="2:7">
      <c r="B442" s="225" t="str">
        <f>IFERROR(VLOOKUP(C442,'Drawing Number'!$B$25:$G$151,6,FALSE),"")</f>
        <v>107</v>
      </c>
      <c r="C442" s="225" t="s">
        <v>707</v>
      </c>
      <c r="D442" s="225">
        <v>438</v>
      </c>
      <c r="E442" s="239" t="s">
        <v>1097</v>
      </c>
      <c r="F442" s="225" t="s">
        <v>2144</v>
      </c>
      <c r="G442" s="10"/>
    </row>
    <row r="443" spans="2:7">
      <c r="B443" s="225" t="str">
        <f>IFERROR(VLOOKUP(C443,'Drawing Number'!$B$25:$G$151,6,FALSE),"")</f>
        <v>107</v>
      </c>
      <c r="C443" s="225" t="s">
        <v>707</v>
      </c>
      <c r="D443" s="225">
        <v>439</v>
      </c>
      <c r="E443" s="239" t="s">
        <v>1098</v>
      </c>
      <c r="F443" s="225" t="s">
        <v>2144</v>
      </c>
      <c r="G443" s="10"/>
    </row>
    <row r="444" spans="2:7">
      <c r="B444" s="225" t="str">
        <f>IFERROR(VLOOKUP(C444,'Drawing Number'!$B$25:$G$151,6,FALSE),"")</f>
        <v>107</v>
      </c>
      <c r="C444" s="225" t="s">
        <v>707</v>
      </c>
      <c r="D444" s="225">
        <v>440</v>
      </c>
      <c r="E444" s="239" t="s">
        <v>1099</v>
      </c>
      <c r="F444" s="225" t="s">
        <v>2144</v>
      </c>
      <c r="G444" s="10"/>
    </row>
    <row r="445" spans="2:7">
      <c r="B445" s="225" t="str">
        <f>IFERROR(VLOOKUP(C445,'Drawing Number'!$B$25:$G$151,6,FALSE),"")</f>
        <v>107</v>
      </c>
      <c r="C445" s="225" t="s">
        <v>707</v>
      </c>
      <c r="D445" s="225">
        <v>441</v>
      </c>
      <c r="E445" s="239" t="s">
        <v>1100</v>
      </c>
      <c r="F445" s="225" t="s">
        <v>2144</v>
      </c>
      <c r="G445" s="10"/>
    </row>
    <row r="446" spans="2:7">
      <c r="B446" s="225" t="str">
        <f>IFERROR(VLOOKUP(C446,'Drawing Number'!$B$25:$G$151,6,FALSE),"")</f>
        <v>107</v>
      </c>
      <c r="C446" s="225" t="s">
        <v>707</v>
      </c>
      <c r="D446" s="225">
        <v>442</v>
      </c>
      <c r="E446" s="242" t="s">
        <v>1101</v>
      </c>
      <c r="F446" s="225" t="s">
        <v>2144</v>
      </c>
      <c r="G446" s="10"/>
    </row>
    <row r="447" spans="2:7">
      <c r="B447" s="225" t="str">
        <f>IFERROR(VLOOKUP(C447,'Drawing Number'!$B$25:$G$151,6,FALSE),"")</f>
        <v>107</v>
      </c>
      <c r="C447" s="225" t="s">
        <v>707</v>
      </c>
      <c r="D447" s="225">
        <v>443</v>
      </c>
      <c r="E447" s="242" t="s">
        <v>1102</v>
      </c>
      <c r="F447" s="225" t="s">
        <v>2144</v>
      </c>
      <c r="G447" s="10"/>
    </row>
    <row r="448" spans="2:7">
      <c r="B448" s="225" t="str">
        <f>IFERROR(VLOOKUP(C448,'Drawing Number'!$B$25:$G$151,6,FALSE),"")</f>
        <v>107</v>
      </c>
      <c r="C448" s="225" t="s">
        <v>707</v>
      </c>
      <c r="D448" s="225">
        <v>444</v>
      </c>
      <c r="E448" s="242" t="s">
        <v>1103</v>
      </c>
      <c r="F448" s="225" t="s">
        <v>2144</v>
      </c>
      <c r="G448" s="10"/>
    </row>
    <row r="449" spans="2:7">
      <c r="B449" s="225" t="str">
        <f>IFERROR(VLOOKUP(C449,'Drawing Number'!$B$25:$G$151,6,FALSE),"")</f>
        <v>107</v>
      </c>
      <c r="C449" s="225" t="s">
        <v>707</v>
      </c>
      <c r="D449" s="225">
        <v>445</v>
      </c>
      <c r="E449" s="242" t="s">
        <v>1104</v>
      </c>
      <c r="F449" s="225" t="s">
        <v>2144</v>
      </c>
      <c r="G449" s="10"/>
    </row>
    <row r="450" spans="2:7">
      <c r="B450" s="225" t="str">
        <f>IFERROR(VLOOKUP(C450,'Drawing Number'!$B$25:$G$151,6,FALSE),"")</f>
        <v>107</v>
      </c>
      <c r="C450" s="225" t="s">
        <v>707</v>
      </c>
      <c r="D450" s="225">
        <v>446</v>
      </c>
      <c r="E450" s="239" t="s">
        <v>1105</v>
      </c>
      <c r="F450" s="225" t="s">
        <v>2144</v>
      </c>
      <c r="G450" s="10"/>
    </row>
    <row r="451" spans="2:7">
      <c r="B451" s="225" t="str">
        <f>IFERROR(VLOOKUP(C451,'Drawing Number'!$B$25:$G$151,6,FALSE),"")</f>
        <v>107</v>
      </c>
      <c r="C451" s="225" t="s">
        <v>707</v>
      </c>
      <c r="D451" s="225">
        <v>447</v>
      </c>
      <c r="E451" s="239" t="s">
        <v>1106</v>
      </c>
      <c r="F451" s="225" t="s">
        <v>2144</v>
      </c>
      <c r="G451" s="10"/>
    </row>
    <row r="452" spans="2:7">
      <c r="B452" s="225" t="str">
        <f>IFERROR(VLOOKUP(C452,'Drawing Number'!$B$25:$G$151,6,FALSE),"")</f>
        <v>107</v>
      </c>
      <c r="C452" s="225" t="s">
        <v>707</v>
      </c>
      <c r="D452" s="225">
        <v>448</v>
      </c>
      <c r="E452" s="239" t="s">
        <v>1107</v>
      </c>
      <c r="F452" s="225" t="s">
        <v>2144</v>
      </c>
      <c r="G452" s="10"/>
    </row>
    <row r="453" spans="2:7">
      <c r="B453" s="225" t="str">
        <f>IFERROR(VLOOKUP(C453,'Drawing Number'!$B$25:$G$151,6,FALSE),"")</f>
        <v>107</v>
      </c>
      <c r="C453" s="225" t="s">
        <v>707</v>
      </c>
      <c r="D453" s="225">
        <v>449</v>
      </c>
      <c r="E453" s="239" t="s">
        <v>1108</v>
      </c>
      <c r="F453" s="225" t="s">
        <v>2144</v>
      </c>
      <c r="G453" s="10"/>
    </row>
    <row r="454" spans="2:7">
      <c r="B454" s="225" t="str">
        <f>IFERROR(VLOOKUP(C454,'Drawing Number'!$B$25:$G$151,6,FALSE),"")</f>
        <v>107</v>
      </c>
      <c r="C454" s="225" t="s">
        <v>707</v>
      </c>
      <c r="D454" s="225">
        <v>450</v>
      </c>
      <c r="E454" s="239" t="s">
        <v>1109</v>
      </c>
      <c r="F454" s="225" t="s">
        <v>2144</v>
      </c>
      <c r="G454" s="10"/>
    </row>
    <row r="455" spans="2:7">
      <c r="B455" s="225" t="str">
        <f>IFERROR(VLOOKUP(C455,'Drawing Number'!$B$25:$G$151,6,FALSE),"")</f>
        <v>107</v>
      </c>
      <c r="C455" s="225" t="s">
        <v>707</v>
      </c>
      <c r="D455" s="225">
        <v>451</v>
      </c>
      <c r="E455" s="239" t="s">
        <v>1110</v>
      </c>
      <c r="F455" s="225" t="s">
        <v>2144</v>
      </c>
      <c r="G455" s="10"/>
    </row>
    <row r="456" spans="2:7">
      <c r="B456" s="225" t="str">
        <f>IFERROR(VLOOKUP(C456,'Drawing Number'!$B$25:$G$151,6,FALSE),"")</f>
        <v>107</v>
      </c>
      <c r="C456" s="225" t="s">
        <v>707</v>
      </c>
      <c r="D456" s="225">
        <v>452</v>
      </c>
      <c r="E456" s="239" t="s">
        <v>1111</v>
      </c>
      <c r="F456" s="225" t="s">
        <v>2144</v>
      </c>
      <c r="G456" s="10"/>
    </row>
    <row r="457" spans="2:7">
      <c r="B457" s="225" t="str">
        <f>IFERROR(VLOOKUP(C457,'Drawing Number'!$B$25:$G$151,6,FALSE),"")</f>
        <v>107</v>
      </c>
      <c r="C457" s="225" t="s">
        <v>707</v>
      </c>
      <c r="D457" s="225">
        <v>453</v>
      </c>
      <c r="E457" s="237" t="s">
        <v>686</v>
      </c>
      <c r="F457" s="225" t="s">
        <v>2144</v>
      </c>
      <c r="G457" s="10"/>
    </row>
    <row r="458" spans="2:7">
      <c r="B458" s="225" t="str">
        <f>IFERROR(VLOOKUP(C458,'Drawing Number'!$B$25:$G$151,6,FALSE),"")</f>
        <v>107</v>
      </c>
      <c r="C458" s="225" t="s">
        <v>707</v>
      </c>
      <c r="D458" s="225">
        <v>454</v>
      </c>
      <c r="E458" s="237" t="s">
        <v>685</v>
      </c>
      <c r="F458" s="225" t="s">
        <v>2144</v>
      </c>
      <c r="G458" s="10"/>
    </row>
    <row r="459" spans="2:7">
      <c r="B459" s="225" t="str">
        <f>IFERROR(VLOOKUP(C459,'Drawing Number'!$B$25:$G$151,6,FALSE),"")</f>
        <v>104</v>
      </c>
      <c r="C459" s="225" t="s">
        <v>654</v>
      </c>
      <c r="D459" s="225">
        <v>455</v>
      </c>
      <c r="E459" s="237" t="s">
        <v>1729</v>
      </c>
      <c r="F459" s="225" t="s">
        <v>2144</v>
      </c>
      <c r="G459" s="10"/>
    </row>
    <row r="460" spans="2:7">
      <c r="B460" s="225" t="str">
        <f>IFERROR(VLOOKUP(C460,'Drawing Number'!$B$25:$G$151,6,FALSE),"")</f>
        <v>104</v>
      </c>
      <c r="C460" s="225" t="s">
        <v>654</v>
      </c>
      <c r="D460" s="225">
        <v>456</v>
      </c>
      <c r="E460" s="237" t="s">
        <v>1730</v>
      </c>
      <c r="F460" s="225" t="s">
        <v>2144</v>
      </c>
      <c r="G460" s="10"/>
    </row>
    <row r="461" spans="2:7">
      <c r="B461" s="225" t="str">
        <f>IFERROR(VLOOKUP(C461,'Drawing Number'!$B$25:$G$151,6,FALSE),"")</f>
        <v>104</v>
      </c>
      <c r="C461" s="225" t="s">
        <v>654</v>
      </c>
      <c r="D461" s="225">
        <v>457</v>
      </c>
      <c r="E461" s="237" t="s">
        <v>1731</v>
      </c>
      <c r="F461" s="225" t="s">
        <v>2144</v>
      </c>
      <c r="G461" s="10"/>
    </row>
    <row r="462" spans="2:7">
      <c r="B462" s="225" t="str">
        <f>IFERROR(VLOOKUP(C462,'Drawing Number'!$B$25:$G$151,6,FALSE),"")</f>
        <v>104</v>
      </c>
      <c r="C462" s="225" t="s">
        <v>654</v>
      </c>
      <c r="D462" s="225">
        <v>458</v>
      </c>
      <c r="E462" s="237" t="s">
        <v>1732</v>
      </c>
      <c r="F462" s="225" t="s">
        <v>2144</v>
      </c>
      <c r="G462" s="10"/>
    </row>
    <row r="463" spans="2:7">
      <c r="B463" s="225" t="str">
        <f>IFERROR(VLOOKUP(C463,'Drawing Number'!$B$25:$G$151,6,FALSE),"")</f>
        <v>104</v>
      </c>
      <c r="C463" s="225" t="s">
        <v>654</v>
      </c>
      <c r="D463" s="225">
        <v>459</v>
      </c>
      <c r="E463" s="237" t="s">
        <v>1733</v>
      </c>
      <c r="F463" s="225" t="s">
        <v>2144</v>
      </c>
      <c r="G463" s="10"/>
    </row>
    <row r="464" spans="2:7">
      <c r="B464" s="225" t="str">
        <f>IFERROR(VLOOKUP(C464,'Drawing Number'!$B$25:$G$151,6,FALSE),"")</f>
        <v>104</v>
      </c>
      <c r="C464" s="225" t="s">
        <v>654</v>
      </c>
      <c r="D464" s="225">
        <v>460</v>
      </c>
      <c r="E464" s="239" t="s">
        <v>1112</v>
      </c>
      <c r="F464" s="225" t="s">
        <v>2144</v>
      </c>
      <c r="G464" s="10"/>
    </row>
    <row r="465" spans="2:7">
      <c r="B465" s="225" t="str">
        <f>IFERROR(VLOOKUP(C465,'Drawing Number'!$B$25:$G$151,6,FALSE),"")</f>
        <v>104</v>
      </c>
      <c r="C465" s="225" t="s">
        <v>654</v>
      </c>
      <c r="D465" s="225">
        <v>461</v>
      </c>
      <c r="E465" s="239" t="s">
        <v>1113</v>
      </c>
      <c r="F465" s="225" t="s">
        <v>2144</v>
      </c>
      <c r="G465" s="10"/>
    </row>
    <row r="466" spans="2:7">
      <c r="B466" s="225" t="str">
        <f>IFERROR(VLOOKUP(C466,'Drawing Number'!$B$25:$G$151,6,FALSE),"")</f>
        <v>104</v>
      </c>
      <c r="C466" s="225" t="s">
        <v>654</v>
      </c>
      <c r="D466" s="225">
        <v>462</v>
      </c>
      <c r="E466" s="239" t="s">
        <v>1114</v>
      </c>
      <c r="F466" s="225" t="s">
        <v>2144</v>
      </c>
      <c r="G466" s="10"/>
    </row>
    <row r="467" spans="2:7">
      <c r="B467" s="225" t="str">
        <f>IFERROR(VLOOKUP(C467,'Drawing Number'!$B$25:$G$151,6,FALSE),"")</f>
        <v>104</v>
      </c>
      <c r="C467" s="225" t="s">
        <v>654</v>
      </c>
      <c r="D467" s="225">
        <v>463</v>
      </c>
      <c r="E467" s="239" t="s">
        <v>1115</v>
      </c>
      <c r="F467" s="225" t="s">
        <v>2144</v>
      </c>
      <c r="G467" s="10"/>
    </row>
    <row r="468" spans="2:7">
      <c r="B468" s="225" t="str">
        <f>IFERROR(VLOOKUP(C468,'Drawing Number'!$B$25:$G$151,6,FALSE),"")</f>
        <v>104</v>
      </c>
      <c r="C468" s="225" t="s">
        <v>654</v>
      </c>
      <c r="D468" s="225">
        <v>464</v>
      </c>
      <c r="E468" s="239" t="s">
        <v>1116</v>
      </c>
      <c r="F468" s="225" t="s">
        <v>2144</v>
      </c>
      <c r="G468" s="10"/>
    </row>
    <row r="469" spans="2:7">
      <c r="B469" s="225" t="str">
        <f>IFERROR(VLOOKUP(C469,'Drawing Number'!$B$25:$G$151,6,FALSE),"")</f>
        <v>104</v>
      </c>
      <c r="C469" s="225" t="s">
        <v>654</v>
      </c>
      <c r="D469" s="225">
        <v>465</v>
      </c>
      <c r="E469" s="239" t="s">
        <v>1117</v>
      </c>
      <c r="F469" s="225" t="s">
        <v>2144</v>
      </c>
      <c r="G469" s="10"/>
    </row>
    <row r="470" spans="2:7">
      <c r="B470" s="225" t="str">
        <f>IFERROR(VLOOKUP(C470,'Drawing Number'!$B$25:$G$151,6,FALSE),"")</f>
        <v>104</v>
      </c>
      <c r="C470" s="225" t="s">
        <v>654</v>
      </c>
      <c r="D470" s="225">
        <v>466</v>
      </c>
      <c r="E470" s="239" t="s">
        <v>1118</v>
      </c>
      <c r="F470" s="225" t="s">
        <v>2144</v>
      </c>
      <c r="G470" s="10"/>
    </row>
    <row r="471" spans="2:7">
      <c r="B471" s="225" t="str">
        <f>IFERROR(VLOOKUP(C471,'Drawing Number'!$B$25:$G$151,6,FALSE),"")</f>
        <v>104</v>
      </c>
      <c r="C471" s="225" t="s">
        <v>654</v>
      </c>
      <c r="D471" s="225">
        <v>467</v>
      </c>
      <c r="E471" s="239" t="s">
        <v>1119</v>
      </c>
      <c r="F471" s="225" t="s">
        <v>2144</v>
      </c>
      <c r="G471" s="10"/>
    </row>
    <row r="472" spans="2:7">
      <c r="B472" s="225" t="str">
        <f>IFERROR(VLOOKUP(C472,'Drawing Number'!$B$25:$G$151,6,FALSE),"")</f>
        <v>104</v>
      </c>
      <c r="C472" s="225" t="s">
        <v>654</v>
      </c>
      <c r="D472" s="225">
        <v>468</v>
      </c>
      <c r="E472" s="239" t="s">
        <v>1120</v>
      </c>
      <c r="F472" s="225" t="s">
        <v>2144</v>
      </c>
      <c r="G472" s="10"/>
    </row>
    <row r="473" spans="2:7">
      <c r="B473" s="225" t="str">
        <f>IFERROR(VLOOKUP(C473,'Drawing Number'!$B$25:$G$151,6,FALSE),"")</f>
        <v>104</v>
      </c>
      <c r="C473" s="225" t="s">
        <v>654</v>
      </c>
      <c r="D473" s="225">
        <v>469</v>
      </c>
      <c r="E473" s="239" t="s">
        <v>1121</v>
      </c>
      <c r="F473" s="225" t="s">
        <v>2144</v>
      </c>
      <c r="G473" s="10"/>
    </row>
    <row r="474" spans="2:7">
      <c r="B474" s="225" t="str">
        <f>IFERROR(VLOOKUP(C474,'Drawing Number'!$B$25:$G$151,6,FALSE),"")</f>
        <v>104</v>
      </c>
      <c r="C474" s="225" t="s">
        <v>654</v>
      </c>
      <c r="D474" s="225">
        <v>470</v>
      </c>
      <c r="E474" s="239" t="s">
        <v>1122</v>
      </c>
      <c r="F474" s="225" t="s">
        <v>2144</v>
      </c>
      <c r="G474" s="10"/>
    </row>
    <row r="475" spans="2:7">
      <c r="B475" s="225" t="str">
        <f>IFERROR(VLOOKUP(C475,'Drawing Number'!$B$25:$G$151,6,FALSE),"")</f>
        <v>104</v>
      </c>
      <c r="C475" s="225" t="s">
        <v>654</v>
      </c>
      <c r="D475" s="225">
        <v>471</v>
      </c>
      <c r="E475" s="239" t="s">
        <v>1123</v>
      </c>
      <c r="F475" s="225" t="s">
        <v>2144</v>
      </c>
      <c r="G475" s="10"/>
    </row>
    <row r="476" spans="2:7">
      <c r="B476" s="225" t="str">
        <f>IFERROR(VLOOKUP(C476,'Drawing Number'!$B$25:$G$151,6,FALSE),"")</f>
        <v>104</v>
      </c>
      <c r="C476" s="225" t="s">
        <v>654</v>
      </c>
      <c r="D476" s="225">
        <v>472</v>
      </c>
      <c r="E476" s="239" t="s">
        <v>1124</v>
      </c>
      <c r="F476" s="225" t="s">
        <v>2144</v>
      </c>
      <c r="G476" s="10"/>
    </row>
    <row r="477" spans="2:7">
      <c r="B477" s="225" t="str">
        <f>IFERROR(VLOOKUP(C477,'Drawing Number'!$B$25:$G$151,6,FALSE),"")</f>
        <v>104</v>
      </c>
      <c r="C477" s="225" t="s">
        <v>654</v>
      </c>
      <c r="D477" s="225">
        <v>473</v>
      </c>
      <c r="E477" s="239" t="s">
        <v>1125</v>
      </c>
      <c r="F477" s="225" t="s">
        <v>2144</v>
      </c>
      <c r="G477" s="10"/>
    </row>
    <row r="478" spans="2:7">
      <c r="B478" s="225" t="str">
        <f>IFERROR(VLOOKUP(C478,'Drawing Number'!$B$25:$G$151,6,FALSE),"")</f>
        <v>104</v>
      </c>
      <c r="C478" s="225" t="s">
        <v>654</v>
      </c>
      <c r="D478" s="225">
        <v>474</v>
      </c>
      <c r="E478" s="239" t="s">
        <v>1126</v>
      </c>
      <c r="F478" s="225" t="s">
        <v>2144</v>
      </c>
      <c r="G478" s="10"/>
    </row>
    <row r="479" spans="2:7">
      <c r="B479" s="225" t="str">
        <f>IFERROR(VLOOKUP(C479,'Drawing Number'!$B$25:$G$151,6,FALSE),"")</f>
        <v>104</v>
      </c>
      <c r="C479" s="225" t="s">
        <v>654</v>
      </c>
      <c r="D479" s="225">
        <v>475</v>
      </c>
      <c r="E479" s="239" t="s">
        <v>1127</v>
      </c>
      <c r="F479" s="225" t="s">
        <v>2144</v>
      </c>
      <c r="G479" s="10"/>
    </row>
    <row r="480" spans="2:7">
      <c r="B480" s="225" t="str">
        <f>IFERROR(VLOOKUP(C480,'Drawing Number'!$B$25:$G$151,6,FALSE),"")</f>
        <v>104</v>
      </c>
      <c r="C480" s="225" t="s">
        <v>654</v>
      </c>
      <c r="D480" s="225">
        <v>476</v>
      </c>
      <c r="E480" s="239" t="s">
        <v>1128</v>
      </c>
      <c r="F480" s="225" t="s">
        <v>2144</v>
      </c>
      <c r="G480" s="10"/>
    </row>
    <row r="481" spans="2:7">
      <c r="B481" s="225" t="str">
        <f>IFERROR(VLOOKUP(C481,'Drawing Number'!$B$25:$G$151,6,FALSE),"")</f>
        <v>104</v>
      </c>
      <c r="C481" s="225" t="s">
        <v>654</v>
      </c>
      <c r="D481" s="225">
        <v>477</v>
      </c>
      <c r="E481" s="239" t="s">
        <v>1129</v>
      </c>
      <c r="F481" s="225" t="s">
        <v>2144</v>
      </c>
      <c r="G481" s="10"/>
    </row>
    <row r="482" spans="2:7">
      <c r="B482" s="225" t="str">
        <f>IFERROR(VLOOKUP(C482,'Drawing Number'!$B$25:$G$151,6,FALSE),"")</f>
        <v>104</v>
      </c>
      <c r="C482" s="225" t="s">
        <v>654</v>
      </c>
      <c r="D482" s="225">
        <v>478</v>
      </c>
      <c r="E482" s="239" t="s">
        <v>1130</v>
      </c>
      <c r="F482" s="225" t="s">
        <v>2144</v>
      </c>
      <c r="G482" s="10"/>
    </row>
    <row r="483" spans="2:7">
      <c r="B483" s="225" t="str">
        <f>IFERROR(VLOOKUP(C483,'Drawing Number'!$B$25:$G$151,6,FALSE),"")</f>
        <v>104</v>
      </c>
      <c r="C483" s="225" t="s">
        <v>654</v>
      </c>
      <c r="D483" s="225">
        <v>479</v>
      </c>
      <c r="E483" s="239" t="s">
        <v>1131</v>
      </c>
      <c r="F483" s="225" t="s">
        <v>2144</v>
      </c>
      <c r="G483" s="10"/>
    </row>
    <row r="484" spans="2:7">
      <c r="B484" s="225" t="str">
        <f>IFERROR(VLOOKUP(C484,'Drawing Number'!$B$25:$G$151,6,FALSE),"")</f>
        <v>104</v>
      </c>
      <c r="C484" s="225" t="s">
        <v>654</v>
      </c>
      <c r="D484" s="225">
        <v>480</v>
      </c>
      <c r="E484" s="239" t="s">
        <v>1132</v>
      </c>
      <c r="F484" s="225" t="s">
        <v>2144</v>
      </c>
      <c r="G484" s="10"/>
    </row>
    <row r="485" spans="2:7">
      <c r="B485" s="225" t="str">
        <f>IFERROR(VLOOKUP(C485,'Drawing Number'!$B$25:$G$151,6,FALSE),"")</f>
        <v>104</v>
      </c>
      <c r="C485" s="225" t="s">
        <v>654</v>
      </c>
      <c r="D485" s="225">
        <v>481</v>
      </c>
      <c r="E485" s="239" t="s">
        <v>1133</v>
      </c>
      <c r="F485" s="225" t="s">
        <v>2144</v>
      </c>
      <c r="G485" s="10"/>
    </row>
    <row r="486" spans="2:7">
      <c r="B486" s="225" t="str">
        <f>IFERROR(VLOOKUP(C486,'Drawing Number'!$B$25:$G$151,6,FALSE),"")</f>
        <v>104</v>
      </c>
      <c r="C486" s="225" t="s">
        <v>654</v>
      </c>
      <c r="D486" s="225">
        <v>482</v>
      </c>
      <c r="E486" s="239" t="s">
        <v>1134</v>
      </c>
      <c r="F486" s="225" t="s">
        <v>2144</v>
      </c>
      <c r="G486" s="10"/>
    </row>
    <row r="487" spans="2:7">
      <c r="B487" s="225" t="str">
        <f>IFERROR(VLOOKUP(C487,'Drawing Number'!$B$25:$G$151,6,FALSE),"")</f>
        <v>104</v>
      </c>
      <c r="C487" s="225" t="s">
        <v>654</v>
      </c>
      <c r="D487" s="225">
        <v>483</v>
      </c>
      <c r="E487" s="239" t="s">
        <v>1135</v>
      </c>
      <c r="F487" s="225" t="s">
        <v>2144</v>
      </c>
      <c r="G487" s="10"/>
    </row>
    <row r="488" spans="2:7">
      <c r="B488" s="225" t="str">
        <f>IFERROR(VLOOKUP(C488,'Drawing Number'!$B$25:$G$151,6,FALSE),"")</f>
        <v>104</v>
      </c>
      <c r="C488" s="225" t="s">
        <v>654</v>
      </c>
      <c r="D488" s="225">
        <v>484</v>
      </c>
      <c r="E488" s="239" t="s">
        <v>1136</v>
      </c>
      <c r="F488" s="225" t="s">
        <v>2144</v>
      </c>
      <c r="G488" s="10"/>
    </row>
    <row r="489" spans="2:7">
      <c r="B489" s="225" t="str">
        <f>IFERROR(VLOOKUP(C489,'Drawing Number'!$B$25:$G$151,6,FALSE),"")</f>
        <v>104</v>
      </c>
      <c r="C489" s="225" t="s">
        <v>654</v>
      </c>
      <c r="D489" s="225">
        <v>485</v>
      </c>
      <c r="E489" s="239" t="s">
        <v>1137</v>
      </c>
      <c r="F489" s="225" t="s">
        <v>2144</v>
      </c>
      <c r="G489" s="10"/>
    </row>
    <row r="490" spans="2:7">
      <c r="B490" s="225" t="str">
        <f>IFERROR(VLOOKUP(C490,'Drawing Number'!$B$25:$G$151,6,FALSE),"")</f>
        <v>104</v>
      </c>
      <c r="C490" s="225" t="s">
        <v>654</v>
      </c>
      <c r="D490" s="225">
        <v>486</v>
      </c>
      <c r="E490" s="239" t="s">
        <v>1138</v>
      </c>
      <c r="F490" s="225" t="s">
        <v>2144</v>
      </c>
      <c r="G490" s="10"/>
    </row>
    <row r="491" spans="2:7">
      <c r="B491" s="225" t="str">
        <f>IFERROR(VLOOKUP(C491,'Drawing Number'!$B$25:$G$151,6,FALSE),"")</f>
        <v>104</v>
      </c>
      <c r="C491" s="225" t="s">
        <v>654</v>
      </c>
      <c r="D491" s="225">
        <v>487</v>
      </c>
      <c r="E491" s="239" t="s">
        <v>1139</v>
      </c>
      <c r="F491" s="225" t="s">
        <v>2144</v>
      </c>
      <c r="G491" s="10"/>
    </row>
    <row r="492" spans="2:7">
      <c r="B492" s="225" t="str">
        <f>IFERROR(VLOOKUP(C492,'Drawing Number'!$B$25:$G$151,6,FALSE),"")</f>
        <v>104</v>
      </c>
      <c r="C492" s="225" t="s">
        <v>654</v>
      </c>
      <c r="D492" s="225">
        <v>488</v>
      </c>
      <c r="E492" s="239" t="s">
        <v>1140</v>
      </c>
      <c r="F492" s="225" t="s">
        <v>2144</v>
      </c>
      <c r="G492" s="10"/>
    </row>
    <row r="493" spans="2:7">
      <c r="B493" s="225" t="str">
        <f>IFERROR(VLOOKUP(C493,'Drawing Number'!$B$25:$G$151,6,FALSE),"")</f>
        <v>104</v>
      </c>
      <c r="C493" s="225" t="s">
        <v>654</v>
      </c>
      <c r="D493" s="225">
        <v>489</v>
      </c>
      <c r="E493" s="239" t="s">
        <v>1141</v>
      </c>
      <c r="F493" s="225" t="s">
        <v>2144</v>
      </c>
      <c r="G493" s="10"/>
    </row>
    <row r="494" spans="2:7">
      <c r="B494" s="225" t="str">
        <f>IFERROR(VLOOKUP(C494,'Drawing Number'!$B$25:$G$151,6,FALSE),"")</f>
        <v>104</v>
      </c>
      <c r="C494" s="225" t="s">
        <v>654</v>
      </c>
      <c r="D494" s="225">
        <v>490</v>
      </c>
      <c r="E494" s="239" t="s">
        <v>1142</v>
      </c>
      <c r="F494" s="225" t="s">
        <v>2144</v>
      </c>
      <c r="G494" s="10"/>
    </row>
    <row r="495" spans="2:7">
      <c r="B495" s="225" t="str">
        <f>IFERROR(VLOOKUP(C495,'Drawing Number'!$B$25:$G$151,6,FALSE),"")</f>
        <v>104</v>
      </c>
      <c r="C495" s="225" t="s">
        <v>654</v>
      </c>
      <c r="D495" s="225">
        <v>491</v>
      </c>
      <c r="E495" s="239" t="s">
        <v>1143</v>
      </c>
      <c r="F495" s="225" t="s">
        <v>2144</v>
      </c>
      <c r="G495" s="10"/>
    </row>
    <row r="496" spans="2:7">
      <c r="B496" s="225" t="str">
        <f>IFERROR(VLOOKUP(C496,'Drawing Number'!$B$25:$G$151,6,FALSE),"")</f>
        <v>104</v>
      </c>
      <c r="C496" s="225" t="s">
        <v>654</v>
      </c>
      <c r="D496" s="225">
        <v>492</v>
      </c>
      <c r="E496" s="239" t="s">
        <v>1144</v>
      </c>
      <c r="F496" s="225" t="s">
        <v>2144</v>
      </c>
      <c r="G496" s="10"/>
    </row>
    <row r="497" spans="2:7">
      <c r="B497" s="225" t="str">
        <f>IFERROR(VLOOKUP(C497,'Drawing Number'!$B$25:$G$151,6,FALSE),"")</f>
        <v>104</v>
      </c>
      <c r="C497" s="225" t="s">
        <v>654</v>
      </c>
      <c r="D497" s="225">
        <v>493</v>
      </c>
      <c r="E497" s="239" t="s">
        <v>1145</v>
      </c>
      <c r="F497" s="225" t="s">
        <v>2144</v>
      </c>
      <c r="G497" s="10"/>
    </row>
    <row r="498" spans="2:7">
      <c r="B498" s="225" t="str">
        <f>IFERROR(VLOOKUP(C498,'Drawing Number'!$B$25:$G$151,6,FALSE),"")</f>
        <v>104</v>
      </c>
      <c r="C498" s="225" t="s">
        <v>654</v>
      </c>
      <c r="D498" s="225">
        <v>494</v>
      </c>
      <c r="E498" s="239" t="s">
        <v>1092</v>
      </c>
      <c r="F498" s="225" t="s">
        <v>2144</v>
      </c>
      <c r="G498" s="10"/>
    </row>
    <row r="499" spans="2:7">
      <c r="B499" s="225" t="str">
        <f>IFERROR(VLOOKUP(C499,'Drawing Number'!$B$25:$G$151,6,FALSE),"")</f>
        <v>104</v>
      </c>
      <c r="C499" s="225" t="s">
        <v>654</v>
      </c>
      <c r="D499" s="225">
        <v>495</v>
      </c>
      <c r="E499" s="239" t="s">
        <v>1093</v>
      </c>
      <c r="F499" s="225" t="s">
        <v>2144</v>
      </c>
      <c r="G499" s="10"/>
    </row>
    <row r="500" spans="2:7">
      <c r="B500" s="225" t="str">
        <f>IFERROR(VLOOKUP(C500,'Drawing Number'!$B$25:$G$151,6,FALSE),"")</f>
        <v>104</v>
      </c>
      <c r="C500" s="225" t="s">
        <v>654</v>
      </c>
      <c r="D500" s="225">
        <v>496</v>
      </c>
      <c r="E500" s="239" t="s">
        <v>1146</v>
      </c>
      <c r="F500" s="225" t="s">
        <v>2144</v>
      </c>
      <c r="G500" s="10"/>
    </row>
    <row r="501" spans="2:7">
      <c r="B501" s="225" t="str">
        <f>IFERROR(VLOOKUP(C501,'Drawing Number'!$B$25:$G$151,6,FALSE),"")</f>
        <v>104</v>
      </c>
      <c r="C501" s="225" t="s">
        <v>654</v>
      </c>
      <c r="D501" s="225">
        <v>497</v>
      </c>
      <c r="E501" s="239" t="s">
        <v>1147</v>
      </c>
      <c r="F501" s="225" t="s">
        <v>2144</v>
      </c>
      <c r="G501" s="10"/>
    </row>
    <row r="502" spans="2:7">
      <c r="B502" s="225" t="str">
        <f>IFERROR(VLOOKUP(C502,'Drawing Number'!$B$25:$G$151,6,FALSE),"")</f>
        <v>104</v>
      </c>
      <c r="C502" s="225" t="s">
        <v>654</v>
      </c>
      <c r="D502" s="225">
        <v>498</v>
      </c>
      <c r="E502" s="239" t="s">
        <v>1148</v>
      </c>
      <c r="F502" s="225" t="s">
        <v>2144</v>
      </c>
      <c r="G502" s="10"/>
    </row>
    <row r="503" spans="2:7">
      <c r="B503" s="225" t="str">
        <f>IFERROR(VLOOKUP(C503,'Drawing Number'!$B$25:$G$151,6,FALSE),"")</f>
        <v>104</v>
      </c>
      <c r="C503" s="225" t="s">
        <v>654</v>
      </c>
      <c r="D503" s="225">
        <v>499</v>
      </c>
      <c r="E503" s="239" t="s">
        <v>1149</v>
      </c>
      <c r="F503" s="225" t="s">
        <v>2144</v>
      </c>
      <c r="G503" s="10"/>
    </row>
    <row r="504" spans="2:7">
      <c r="B504" s="225" t="str">
        <f>IFERROR(VLOOKUP(C504,'Drawing Number'!$B$25:$G$151,6,FALSE),"")</f>
        <v>104</v>
      </c>
      <c r="C504" s="225" t="s">
        <v>654</v>
      </c>
      <c r="D504" s="225">
        <v>500</v>
      </c>
      <c r="E504" s="239" t="s">
        <v>1150</v>
      </c>
      <c r="F504" s="225" t="s">
        <v>2144</v>
      </c>
      <c r="G504" s="10"/>
    </row>
    <row r="505" spans="2:7">
      <c r="B505" s="225" t="str">
        <f>IFERROR(VLOOKUP(C505,'Drawing Number'!$B$25:$G$151,6,FALSE),"")</f>
        <v>104</v>
      </c>
      <c r="C505" s="225" t="s">
        <v>654</v>
      </c>
      <c r="D505" s="225">
        <v>501</v>
      </c>
      <c r="E505" s="239" t="s">
        <v>1151</v>
      </c>
      <c r="F505" s="225" t="s">
        <v>2144</v>
      </c>
      <c r="G505" s="10"/>
    </row>
    <row r="506" spans="2:7">
      <c r="B506" s="225" t="str">
        <f>IFERROR(VLOOKUP(C506,'Drawing Number'!$B$25:$G$151,6,FALSE),"")</f>
        <v>104</v>
      </c>
      <c r="C506" s="225" t="s">
        <v>654</v>
      </c>
      <c r="D506" s="225">
        <v>502</v>
      </c>
      <c r="E506" s="239" t="s">
        <v>1152</v>
      </c>
      <c r="F506" s="225" t="s">
        <v>2144</v>
      </c>
      <c r="G506" s="10"/>
    </row>
    <row r="507" spans="2:7">
      <c r="B507" s="225" t="str">
        <f>IFERROR(VLOOKUP(C507,'Drawing Number'!$B$25:$G$151,6,FALSE),"")</f>
        <v>104</v>
      </c>
      <c r="C507" s="225" t="s">
        <v>654</v>
      </c>
      <c r="D507" s="225">
        <v>503</v>
      </c>
      <c r="E507" s="239" t="s">
        <v>1153</v>
      </c>
      <c r="F507" s="225" t="s">
        <v>2144</v>
      </c>
      <c r="G507" s="10"/>
    </row>
    <row r="508" spans="2:7">
      <c r="B508" s="225" t="str">
        <f>IFERROR(VLOOKUP(C508,'Drawing Number'!$B$25:$G$151,6,FALSE),"")</f>
        <v>104</v>
      </c>
      <c r="C508" s="225" t="s">
        <v>654</v>
      </c>
      <c r="D508" s="225">
        <v>504</v>
      </c>
      <c r="E508" s="239" t="s">
        <v>1154</v>
      </c>
      <c r="F508" s="225" t="s">
        <v>2144</v>
      </c>
      <c r="G508" s="10"/>
    </row>
    <row r="509" spans="2:7">
      <c r="B509" s="225" t="str">
        <f>IFERROR(VLOOKUP(C509,'Drawing Number'!$B$25:$G$151,6,FALSE),"")</f>
        <v>104</v>
      </c>
      <c r="C509" s="225" t="s">
        <v>654</v>
      </c>
      <c r="D509" s="225">
        <v>505</v>
      </c>
      <c r="E509" s="239" t="s">
        <v>1155</v>
      </c>
      <c r="F509" s="225" t="s">
        <v>2144</v>
      </c>
      <c r="G509" s="10"/>
    </row>
    <row r="510" spans="2:7">
      <c r="B510" s="225" t="str">
        <f>IFERROR(VLOOKUP(C510,'Drawing Number'!$B$25:$G$151,6,FALSE),"")</f>
        <v>104</v>
      </c>
      <c r="C510" s="225" t="s">
        <v>654</v>
      </c>
      <c r="D510" s="225">
        <v>506</v>
      </c>
      <c r="E510" s="239" t="s">
        <v>1156</v>
      </c>
      <c r="F510" s="225" t="s">
        <v>2144</v>
      </c>
      <c r="G510" s="10"/>
    </row>
    <row r="511" spans="2:7">
      <c r="B511" s="225" t="str">
        <f>IFERROR(VLOOKUP(C511,'Drawing Number'!$B$25:$G$151,6,FALSE),"")</f>
        <v>104</v>
      </c>
      <c r="C511" s="225" t="s">
        <v>654</v>
      </c>
      <c r="D511" s="225">
        <v>507</v>
      </c>
      <c r="E511" s="239" t="s">
        <v>1157</v>
      </c>
      <c r="F511" s="225" t="s">
        <v>2144</v>
      </c>
      <c r="G511" s="10"/>
    </row>
    <row r="512" spans="2:7">
      <c r="B512" s="225" t="str">
        <f>IFERROR(VLOOKUP(C512,'Drawing Number'!$B$25:$G$151,6,FALSE),"")</f>
        <v>104</v>
      </c>
      <c r="C512" s="225" t="s">
        <v>654</v>
      </c>
      <c r="D512" s="225">
        <v>508</v>
      </c>
      <c r="E512" s="239" t="s">
        <v>1158</v>
      </c>
      <c r="F512" s="225" t="s">
        <v>2144</v>
      </c>
      <c r="G512" s="10"/>
    </row>
    <row r="513" spans="2:7">
      <c r="B513" s="225" t="str">
        <f>IFERROR(VLOOKUP(C513,'Drawing Number'!$B$25:$G$151,6,FALSE),"")</f>
        <v>104</v>
      </c>
      <c r="C513" s="225" t="s">
        <v>654</v>
      </c>
      <c r="D513" s="225">
        <v>509</v>
      </c>
      <c r="E513" s="239" t="s">
        <v>1159</v>
      </c>
      <c r="F513" s="225" t="s">
        <v>2144</v>
      </c>
      <c r="G513" s="10"/>
    </row>
    <row r="514" spans="2:7">
      <c r="B514" s="225" t="str">
        <f>IFERROR(VLOOKUP(C514,'Drawing Number'!$B$25:$G$151,6,FALSE),"")</f>
        <v>104</v>
      </c>
      <c r="C514" s="225" t="s">
        <v>654</v>
      </c>
      <c r="D514" s="225">
        <v>510</v>
      </c>
      <c r="E514" s="239" t="s">
        <v>1160</v>
      </c>
      <c r="F514" s="225" t="s">
        <v>2144</v>
      </c>
      <c r="G514" s="10"/>
    </row>
    <row r="515" spans="2:7">
      <c r="B515" s="225" t="str">
        <f>IFERROR(VLOOKUP(C515,'Drawing Number'!$B$25:$G$151,6,FALSE),"")</f>
        <v>104</v>
      </c>
      <c r="C515" s="225" t="s">
        <v>654</v>
      </c>
      <c r="D515" s="225">
        <v>511</v>
      </c>
      <c r="E515" s="239" t="s">
        <v>1161</v>
      </c>
      <c r="F515" s="225" t="s">
        <v>2144</v>
      </c>
      <c r="G515" s="10"/>
    </row>
    <row r="516" spans="2:7">
      <c r="B516" s="225" t="str">
        <f>IFERROR(VLOOKUP(C516,'Drawing Number'!$B$25:$G$151,6,FALSE),"")</f>
        <v>104</v>
      </c>
      <c r="C516" s="225" t="s">
        <v>654</v>
      </c>
      <c r="D516" s="225">
        <v>512</v>
      </c>
      <c r="E516" s="239" t="s">
        <v>1162</v>
      </c>
      <c r="F516" s="225" t="s">
        <v>2144</v>
      </c>
      <c r="G516" s="10"/>
    </row>
    <row r="517" spans="2:7">
      <c r="B517" s="225" t="str">
        <f>IFERROR(VLOOKUP(C517,'Drawing Number'!$B$25:$G$151,6,FALSE),"")</f>
        <v>104</v>
      </c>
      <c r="C517" s="225" t="s">
        <v>654</v>
      </c>
      <c r="D517" s="225">
        <v>513</v>
      </c>
      <c r="E517" s="239" t="s">
        <v>1163</v>
      </c>
      <c r="F517" s="225" t="s">
        <v>2144</v>
      </c>
      <c r="G517" s="10"/>
    </row>
    <row r="518" spans="2:7">
      <c r="B518" s="225" t="str">
        <f>IFERROR(VLOOKUP(C518,'Drawing Number'!$B$25:$G$151,6,FALSE),"")</f>
        <v>104</v>
      </c>
      <c r="C518" s="225" t="s">
        <v>654</v>
      </c>
      <c r="D518" s="225">
        <v>514</v>
      </c>
      <c r="E518" s="239" t="s">
        <v>1164</v>
      </c>
      <c r="F518" s="225" t="s">
        <v>2144</v>
      </c>
      <c r="G518" s="10"/>
    </row>
    <row r="519" spans="2:7">
      <c r="B519" s="225" t="str">
        <f>IFERROR(VLOOKUP(C519,'Drawing Number'!$B$25:$G$151,6,FALSE),"")</f>
        <v>104</v>
      </c>
      <c r="C519" s="225" t="s">
        <v>654</v>
      </c>
      <c r="D519" s="225">
        <v>515</v>
      </c>
      <c r="E519" s="239" t="s">
        <v>1165</v>
      </c>
      <c r="F519" s="225" t="s">
        <v>2144</v>
      </c>
      <c r="G519" s="10"/>
    </row>
    <row r="520" spans="2:7">
      <c r="B520" s="225" t="str">
        <f>IFERROR(VLOOKUP(C520,'Drawing Number'!$B$25:$G$151,6,FALSE),"")</f>
        <v>104</v>
      </c>
      <c r="C520" s="225" t="s">
        <v>654</v>
      </c>
      <c r="D520" s="225">
        <v>516</v>
      </c>
      <c r="E520" s="239" t="s">
        <v>1166</v>
      </c>
      <c r="F520" s="225" t="s">
        <v>2144</v>
      </c>
      <c r="G520" s="10"/>
    </row>
    <row r="521" spans="2:7">
      <c r="B521" s="225" t="str">
        <f>IFERROR(VLOOKUP(C521,'Drawing Number'!$B$25:$G$151,6,FALSE),"")</f>
        <v>104</v>
      </c>
      <c r="C521" s="225" t="s">
        <v>654</v>
      </c>
      <c r="D521" s="225">
        <v>517</v>
      </c>
      <c r="E521" s="239" t="s">
        <v>1167</v>
      </c>
      <c r="F521" s="225" t="s">
        <v>2144</v>
      </c>
      <c r="G521" s="10"/>
    </row>
    <row r="522" spans="2:7">
      <c r="B522" s="225" t="str">
        <f>IFERROR(VLOOKUP(C522,'Drawing Number'!$B$25:$G$151,6,FALSE),"")</f>
        <v>104</v>
      </c>
      <c r="C522" s="225" t="s">
        <v>654</v>
      </c>
      <c r="D522" s="225">
        <v>518</v>
      </c>
      <c r="E522" s="239" t="s">
        <v>1168</v>
      </c>
      <c r="F522" s="225" t="s">
        <v>2144</v>
      </c>
      <c r="G522" s="10"/>
    </row>
    <row r="523" spans="2:7">
      <c r="B523" s="225" t="str">
        <f>IFERROR(VLOOKUP(C523,'Drawing Number'!$B$25:$G$151,6,FALSE),"")</f>
        <v>104</v>
      </c>
      <c r="C523" s="225" t="s">
        <v>654</v>
      </c>
      <c r="D523" s="225">
        <v>519</v>
      </c>
      <c r="E523" s="239" t="s">
        <v>1169</v>
      </c>
      <c r="F523" s="225" t="s">
        <v>2144</v>
      </c>
      <c r="G523" s="10"/>
    </row>
    <row r="524" spans="2:7">
      <c r="B524" s="225" t="str">
        <f>IFERROR(VLOOKUP(C524,'Drawing Number'!$B$25:$G$151,6,FALSE),"")</f>
        <v>104</v>
      </c>
      <c r="C524" s="225" t="s">
        <v>654</v>
      </c>
      <c r="D524" s="225">
        <v>520</v>
      </c>
      <c r="E524" s="239" t="s">
        <v>1170</v>
      </c>
      <c r="F524" s="225" t="s">
        <v>2144</v>
      </c>
      <c r="G524" s="10"/>
    </row>
    <row r="525" spans="2:7">
      <c r="B525" s="225" t="str">
        <f>IFERROR(VLOOKUP(C525,'Drawing Number'!$B$25:$G$151,6,FALSE),"")</f>
        <v>106</v>
      </c>
      <c r="C525" s="225" t="s">
        <v>661</v>
      </c>
      <c r="D525" s="225">
        <v>521</v>
      </c>
      <c r="E525" s="239" t="s">
        <v>1171</v>
      </c>
      <c r="F525" s="225" t="s">
        <v>2144</v>
      </c>
      <c r="G525" s="10"/>
    </row>
    <row r="526" spans="2:7">
      <c r="B526" s="225" t="str">
        <f>IFERROR(VLOOKUP(C526,'Drawing Number'!$B$25:$G$151,6,FALSE),"")</f>
        <v>106</v>
      </c>
      <c r="C526" s="225" t="s">
        <v>661</v>
      </c>
      <c r="D526" s="225">
        <v>522</v>
      </c>
      <c r="E526" s="239" t="s">
        <v>1172</v>
      </c>
      <c r="F526" s="225" t="s">
        <v>2144</v>
      </c>
      <c r="G526" s="10"/>
    </row>
    <row r="527" spans="2:7">
      <c r="B527" s="225" t="str">
        <f>IFERROR(VLOOKUP(C527,'Drawing Number'!$B$25:$G$151,6,FALSE),"")</f>
        <v>106</v>
      </c>
      <c r="C527" s="225" t="s">
        <v>661</v>
      </c>
      <c r="D527" s="225">
        <v>523</v>
      </c>
      <c r="E527" s="239" t="s">
        <v>1173</v>
      </c>
      <c r="F527" s="225" t="s">
        <v>2144</v>
      </c>
      <c r="G527" s="10"/>
    </row>
    <row r="528" spans="2:7">
      <c r="B528" s="225" t="str">
        <f>IFERROR(VLOOKUP(C528,'Drawing Number'!$B$25:$G$151,6,FALSE),"")</f>
        <v>106</v>
      </c>
      <c r="C528" s="225" t="s">
        <v>661</v>
      </c>
      <c r="D528" s="225">
        <v>524</v>
      </c>
      <c r="E528" s="239" t="s">
        <v>1174</v>
      </c>
      <c r="F528" s="225" t="s">
        <v>2144</v>
      </c>
      <c r="G528" s="10"/>
    </row>
    <row r="529" spans="2:7">
      <c r="B529" s="225" t="str">
        <f>IFERROR(VLOOKUP(C529,'Drawing Number'!$B$25:$G$151,6,FALSE),"")</f>
        <v>106</v>
      </c>
      <c r="C529" s="225" t="s">
        <v>661</v>
      </c>
      <c r="D529" s="225">
        <v>525</v>
      </c>
      <c r="E529" s="243" t="s">
        <v>1175</v>
      </c>
      <c r="F529" s="225" t="s">
        <v>2144</v>
      </c>
      <c r="G529" s="10"/>
    </row>
    <row r="530" spans="2:7">
      <c r="B530" s="225" t="str">
        <f>IFERROR(VLOOKUP(C530,'Drawing Number'!$B$25:$G$151,6,FALSE),"")</f>
        <v>106</v>
      </c>
      <c r="C530" s="225" t="s">
        <v>661</v>
      </c>
      <c r="D530" s="225">
        <v>526</v>
      </c>
      <c r="E530" s="243" t="s">
        <v>1176</v>
      </c>
      <c r="F530" s="225" t="s">
        <v>2144</v>
      </c>
      <c r="G530" s="10"/>
    </row>
    <row r="531" spans="2:7">
      <c r="B531" s="225" t="str">
        <f>IFERROR(VLOOKUP(C531,'Drawing Number'!$B$25:$G$151,6,FALSE),"")</f>
        <v>106</v>
      </c>
      <c r="C531" s="225" t="s">
        <v>661</v>
      </c>
      <c r="D531" s="225">
        <v>527</v>
      </c>
      <c r="E531" s="239" t="s">
        <v>1177</v>
      </c>
      <c r="F531" s="225" t="s">
        <v>2144</v>
      </c>
      <c r="G531" s="10"/>
    </row>
    <row r="532" spans="2:7">
      <c r="B532" s="225" t="str">
        <f>IFERROR(VLOOKUP(C532,'Drawing Number'!$B$25:$G$151,6,FALSE),"")</f>
        <v>106</v>
      </c>
      <c r="C532" s="225" t="s">
        <v>661</v>
      </c>
      <c r="D532" s="225">
        <v>528</v>
      </c>
      <c r="E532" s="239" t="s">
        <v>1178</v>
      </c>
      <c r="F532" s="225" t="s">
        <v>2144</v>
      </c>
      <c r="G532" s="10"/>
    </row>
    <row r="533" spans="2:7">
      <c r="B533" s="225" t="str">
        <f>IFERROR(VLOOKUP(C533,'Drawing Number'!$B$25:$G$151,6,FALSE),"")</f>
        <v>106</v>
      </c>
      <c r="C533" s="225" t="s">
        <v>661</v>
      </c>
      <c r="D533" s="225">
        <v>529</v>
      </c>
      <c r="E533" s="243" t="s">
        <v>1179</v>
      </c>
      <c r="F533" s="225" t="s">
        <v>2144</v>
      </c>
      <c r="G533" s="10"/>
    </row>
    <row r="534" spans="2:7">
      <c r="B534" s="225" t="str">
        <f>IFERROR(VLOOKUP(C534,'Drawing Number'!$B$25:$G$151,6,FALSE),"")</f>
        <v>106</v>
      </c>
      <c r="C534" s="225" t="s">
        <v>661</v>
      </c>
      <c r="D534" s="225">
        <v>530</v>
      </c>
      <c r="E534" s="243" t="s">
        <v>1180</v>
      </c>
      <c r="F534" s="225" t="s">
        <v>2144</v>
      </c>
      <c r="G534" s="10"/>
    </row>
    <row r="535" spans="2:7">
      <c r="B535" s="225" t="str">
        <f>IFERROR(VLOOKUP(C535,'Drawing Number'!$B$25:$G$151,6,FALSE),"")</f>
        <v>106</v>
      </c>
      <c r="C535" s="225" t="s">
        <v>661</v>
      </c>
      <c r="D535" s="225">
        <v>531</v>
      </c>
      <c r="E535" s="239" t="s">
        <v>1181</v>
      </c>
      <c r="F535" s="225" t="s">
        <v>2144</v>
      </c>
      <c r="G535" s="10"/>
    </row>
    <row r="536" spans="2:7">
      <c r="B536" s="225" t="str">
        <f>IFERROR(VLOOKUP(C536,'Drawing Number'!$B$25:$G$151,6,FALSE),"")</f>
        <v>106</v>
      </c>
      <c r="C536" s="225" t="s">
        <v>661</v>
      </c>
      <c r="D536" s="225">
        <v>532</v>
      </c>
      <c r="E536" s="243" t="s">
        <v>1182</v>
      </c>
      <c r="F536" s="225" t="s">
        <v>2144</v>
      </c>
      <c r="G536" s="10"/>
    </row>
    <row r="537" spans="2:7">
      <c r="B537" s="225" t="str">
        <f>IFERROR(VLOOKUP(C537,'Drawing Number'!$B$25:$G$151,6,FALSE),"")</f>
        <v>106</v>
      </c>
      <c r="C537" s="225" t="s">
        <v>661</v>
      </c>
      <c r="D537" s="225">
        <v>533</v>
      </c>
      <c r="E537" s="243" t="s">
        <v>1183</v>
      </c>
      <c r="F537" s="225" t="s">
        <v>2144</v>
      </c>
      <c r="G537" s="10"/>
    </row>
    <row r="538" spans="2:7">
      <c r="B538" s="225" t="str">
        <f>IFERROR(VLOOKUP(C538,'Drawing Number'!$B$25:$G$151,6,FALSE),"")</f>
        <v>106</v>
      </c>
      <c r="C538" s="225" t="s">
        <v>661</v>
      </c>
      <c r="D538" s="225">
        <v>534</v>
      </c>
      <c r="E538" s="239" t="s">
        <v>1184</v>
      </c>
      <c r="F538" s="225" t="s">
        <v>2144</v>
      </c>
      <c r="G538" s="10"/>
    </row>
    <row r="539" spans="2:7">
      <c r="B539" s="225" t="str">
        <f>IFERROR(VLOOKUP(C539,'Drawing Number'!$B$25:$G$151,6,FALSE),"")</f>
        <v>106</v>
      </c>
      <c r="C539" s="225" t="s">
        <v>661</v>
      </c>
      <c r="D539" s="225">
        <v>535</v>
      </c>
      <c r="E539" s="239" t="s">
        <v>1185</v>
      </c>
      <c r="F539" s="225" t="s">
        <v>2144</v>
      </c>
      <c r="G539" s="10"/>
    </row>
    <row r="540" spans="2:7">
      <c r="B540" s="225" t="str">
        <f>IFERROR(VLOOKUP(C540,'Drawing Number'!$B$25:$G$151,6,FALSE),"")</f>
        <v>106</v>
      </c>
      <c r="C540" s="225" t="s">
        <v>661</v>
      </c>
      <c r="D540" s="225">
        <v>536</v>
      </c>
      <c r="E540" s="239" t="s">
        <v>1186</v>
      </c>
      <c r="F540" s="225" t="s">
        <v>2144</v>
      </c>
      <c r="G540" s="10"/>
    </row>
    <row r="541" spans="2:7">
      <c r="B541" s="225" t="str">
        <f>IFERROR(VLOOKUP(C541,'Drawing Number'!$B$25:$G$151,6,FALSE),"")</f>
        <v>106</v>
      </c>
      <c r="C541" s="225" t="s">
        <v>661</v>
      </c>
      <c r="D541" s="225">
        <v>537</v>
      </c>
      <c r="E541" s="239" t="s">
        <v>1187</v>
      </c>
      <c r="F541" s="225" t="s">
        <v>2144</v>
      </c>
      <c r="G541" s="10"/>
    </row>
    <row r="542" spans="2:7">
      <c r="B542" s="225" t="str">
        <f>IFERROR(VLOOKUP(C542,'Drawing Number'!$B$25:$G$151,6,FALSE),"")</f>
        <v>106</v>
      </c>
      <c r="C542" s="225" t="s">
        <v>661</v>
      </c>
      <c r="D542" s="225">
        <v>538</v>
      </c>
      <c r="E542" s="239" t="s">
        <v>1188</v>
      </c>
      <c r="F542" s="225" t="s">
        <v>2144</v>
      </c>
      <c r="G542" s="10"/>
    </row>
    <row r="543" spans="2:7">
      <c r="B543" s="225" t="str">
        <f>IFERROR(VLOOKUP(C543,'Drawing Number'!$B$25:$G$151,6,FALSE),"")</f>
        <v>106</v>
      </c>
      <c r="C543" s="225" t="s">
        <v>661</v>
      </c>
      <c r="D543" s="225">
        <v>539</v>
      </c>
      <c r="E543" s="239" t="s">
        <v>1189</v>
      </c>
      <c r="F543" s="225" t="s">
        <v>2144</v>
      </c>
      <c r="G543" s="10"/>
    </row>
    <row r="544" spans="2:7">
      <c r="B544" s="225" t="str">
        <f>IFERROR(VLOOKUP(C544,'Drawing Number'!$B$25:$G$151,6,FALSE),"")</f>
        <v>106</v>
      </c>
      <c r="C544" s="225" t="s">
        <v>661</v>
      </c>
      <c r="D544" s="225">
        <v>540</v>
      </c>
      <c r="E544" s="239" t="s">
        <v>1190</v>
      </c>
      <c r="F544" s="225" t="s">
        <v>2144</v>
      </c>
      <c r="G544" s="10"/>
    </row>
    <row r="545" spans="2:7">
      <c r="B545" s="225" t="str">
        <f>IFERROR(VLOOKUP(C545,'Drawing Number'!$B$25:$G$151,6,FALSE),"")</f>
        <v>106</v>
      </c>
      <c r="C545" s="225" t="s">
        <v>661</v>
      </c>
      <c r="D545" s="225">
        <v>541</v>
      </c>
      <c r="E545" s="239" t="s">
        <v>1191</v>
      </c>
      <c r="F545" s="225" t="s">
        <v>2144</v>
      </c>
      <c r="G545" s="10"/>
    </row>
    <row r="546" spans="2:7">
      <c r="B546" s="225" t="str">
        <f>IFERROR(VLOOKUP(C546,'Drawing Number'!$B$25:$G$151,6,FALSE),"")</f>
        <v>106</v>
      </c>
      <c r="C546" s="225" t="s">
        <v>661</v>
      </c>
      <c r="D546" s="225">
        <v>542</v>
      </c>
      <c r="E546" s="239" t="s">
        <v>1192</v>
      </c>
      <c r="F546" s="225" t="s">
        <v>2144</v>
      </c>
      <c r="G546" s="10"/>
    </row>
    <row r="547" spans="2:7">
      <c r="B547" s="225" t="str">
        <f>IFERROR(VLOOKUP(C547,'Drawing Number'!$B$25:$G$151,6,FALSE),"")</f>
        <v>106</v>
      </c>
      <c r="C547" s="225" t="s">
        <v>661</v>
      </c>
      <c r="D547" s="225">
        <v>543</v>
      </c>
      <c r="E547" s="239" t="s">
        <v>1193</v>
      </c>
      <c r="F547" s="225" t="s">
        <v>2144</v>
      </c>
      <c r="G547" s="10"/>
    </row>
    <row r="548" spans="2:7">
      <c r="B548" s="225" t="str">
        <f>IFERROR(VLOOKUP(C548,'Drawing Number'!$B$25:$G$151,6,FALSE),"")</f>
        <v>106</v>
      </c>
      <c r="C548" s="225" t="s">
        <v>661</v>
      </c>
      <c r="D548" s="225">
        <v>544</v>
      </c>
      <c r="E548" s="239" t="s">
        <v>1194</v>
      </c>
      <c r="F548" s="225" t="s">
        <v>2144</v>
      </c>
      <c r="G548" s="10"/>
    </row>
    <row r="549" spans="2:7">
      <c r="B549" s="225" t="str">
        <f>IFERROR(VLOOKUP(C549,'Drawing Number'!$B$25:$G$151,6,FALSE),"")</f>
        <v>106</v>
      </c>
      <c r="C549" s="225" t="s">
        <v>661</v>
      </c>
      <c r="D549" s="225">
        <v>545</v>
      </c>
      <c r="E549" s="239" t="s">
        <v>1195</v>
      </c>
      <c r="F549" s="225" t="s">
        <v>2144</v>
      </c>
      <c r="G549" s="10"/>
    </row>
    <row r="550" spans="2:7">
      <c r="B550" s="225" t="str">
        <f>IFERROR(VLOOKUP(C550,'Drawing Number'!$B$25:$G$151,6,FALSE),"")</f>
        <v>106</v>
      </c>
      <c r="C550" s="225" t="s">
        <v>661</v>
      </c>
      <c r="D550" s="225">
        <v>546</v>
      </c>
      <c r="E550" s="239" t="s">
        <v>1196</v>
      </c>
      <c r="F550" s="225" t="s">
        <v>2144</v>
      </c>
      <c r="G550" s="10"/>
    </row>
    <row r="551" spans="2:7">
      <c r="B551" s="225" t="str">
        <f>IFERROR(VLOOKUP(C551,'Drawing Number'!$B$25:$G$151,6,FALSE),"")</f>
        <v>106</v>
      </c>
      <c r="C551" s="225" t="s">
        <v>661</v>
      </c>
      <c r="D551" s="225">
        <v>547</v>
      </c>
      <c r="E551" s="239" t="s">
        <v>1197</v>
      </c>
      <c r="F551" s="225" t="s">
        <v>2144</v>
      </c>
      <c r="G551" s="10"/>
    </row>
    <row r="552" spans="2:7">
      <c r="B552" s="225" t="str">
        <f>IFERROR(VLOOKUP(C552,'Drawing Number'!$B$25:$G$151,6,FALSE),"")</f>
        <v>106</v>
      </c>
      <c r="C552" s="225" t="s">
        <v>661</v>
      </c>
      <c r="D552" s="225">
        <v>548</v>
      </c>
      <c r="E552" s="239" t="s">
        <v>1198</v>
      </c>
      <c r="F552" s="225" t="s">
        <v>2144</v>
      </c>
      <c r="G552" s="10"/>
    </row>
    <row r="553" spans="2:7">
      <c r="B553" s="225" t="str">
        <f>IFERROR(VLOOKUP(C553,'Drawing Number'!$B$25:$G$151,6,FALSE),"")</f>
        <v>106</v>
      </c>
      <c r="C553" s="225" t="s">
        <v>661</v>
      </c>
      <c r="D553" s="225">
        <v>549</v>
      </c>
      <c r="E553" s="243" t="s">
        <v>1199</v>
      </c>
      <c r="F553" s="225" t="s">
        <v>2144</v>
      </c>
      <c r="G553" s="10"/>
    </row>
    <row r="554" spans="2:7">
      <c r="B554" s="225" t="str">
        <f>IFERROR(VLOOKUP(C554,'Drawing Number'!$B$25:$G$151,6,FALSE),"")</f>
        <v>106</v>
      </c>
      <c r="C554" s="225" t="s">
        <v>661</v>
      </c>
      <c r="D554" s="225">
        <v>550</v>
      </c>
      <c r="E554" s="243" t="s">
        <v>1200</v>
      </c>
      <c r="F554" s="225" t="s">
        <v>2144</v>
      </c>
      <c r="G554" s="10"/>
    </row>
    <row r="555" spans="2:7">
      <c r="B555" s="225" t="str">
        <f>IFERROR(VLOOKUP(C555,'Drawing Number'!$B$25:$G$151,6,FALSE),"")</f>
        <v>106</v>
      </c>
      <c r="C555" s="225" t="s">
        <v>661</v>
      </c>
      <c r="D555" s="225">
        <v>551</v>
      </c>
      <c r="E555" s="243" t="s">
        <v>1201</v>
      </c>
      <c r="F555" s="225" t="s">
        <v>2144</v>
      </c>
      <c r="G555" s="10"/>
    </row>
    <row r="556" spans="2:7">
      <c r="B556" s="225" t="str">
        <f>IFERROR(VLOOKUP(C556,'Drawing Number'!$B$25:$G$151,6,FALSE),"")</f>
        <v>106</v>
      </c>
      <c r="C556" s="225" t="s">
        <v>661</v>
      </c>
      <c r="D556" s="225">
        <v>552</v>
      </c>
      <c r="E556" s="243" t="s">
        <v>1202</v>
      </c>
      <c r="F556" s="225" t="s">
        <v>2144</v>
      </c>
      <c r="G556" s="10"/>
    </row>
    <row r="557" spans="2:7">
      <c r="B557" s="225" t="str">
        <f>IFERROR(VLOOKUP(C557,'Drawing Number'!$B$25:$G$151,6,FALSE),"")</f>
        <v>106</v>
      </c>
      <c r="C557" s="225" t="s">
        <v>661</v>
      </c>
      <c r="D557" s="225">
        <v>553</v>
      </c>
      <c r="E557" s="243" t="s">
        <v>1203</v>
      </c>
      <c r="F557" s="225" t="s">
        <v>2144</v>
      </c>
      <c r="G557" s="10"/>
    </row>
    <row r="558" spans="2:7">
      <c r="B558" s="225" t="str">
        <f>IFERROR(VLOOKUP(C558,'Drawing Number'!$B$25:$G$151,6,FALSE),"")</f>
        <v>106</v>
      </c>
      <c r="C558" s="225" t="s">
        <v>661</v>
      </c>
      <c r="D558" s="225">
        <v>554</v>
      </c>
      <c r="E558" s="239" t="s">
        <v>1748</v>
      </c>
      <c r="F558" s="225" t="s">
        <v>2144</v>
      </c>
      <c r="G558" s="10"/>
    </row>
    <row r="559" spans="2:7">
      <c r="B559" s="225" t="str">
        <f>IFERROR(VLOOKUP(C559,'Drawing Number'!$B$25:$G$151,6,FALSE),"")</f>
        <v>106</v>
      </c>
      <c r="C559" s="225" t="s">
        <v>661</v>
      </c>
      <c r="D559" s="225">
        <v>555</v>
      </c>
      <c r="E559" s="239" t="s">
        <v>1749</v>
      </c>
      <c r="F559" s="225" t="s">
        <v>2144</v>
      </c>
      <c r="G559" s="10"/>
    </row>
    <row r="560" spans="2:7">
      <c r="B560" s="225" t="str">
        <f>IFERROR(VLOOKUP(C560,'Drawing Number'!$B$25:$G$151,6,FALSE),"")</f>
        <v>106</v>
      </c>
      <c r="C560" s="225" t="s">
        <v>661</v>
      </c>
      <c r="D560" s="225">
        <v>556</v>
      </c>
      <c r="E560" s="239" t="s">
        <v>1204</v>
      </c>
      <c r="F560" s="225" t="s">
        <v>2144</v>
      </c>
      <c r="G560" s="10"/>
    </row>
    <row r="561" spans="2:7">
      <c r="B561" s="225" t="str">
        <f>IFERROR(VLOOKUP(C561,'Drawing Number'!$B$25:$G$151,6,FALSE),"")</f>
        <v>106</v>
      </c>
      <c r="C561" s="225" t="s">
        <v>661</v>
      </c>
      <c r="D561" s="225">
        <v>557</v>
      </c>
      <c r="E561" s="239" t="s">
        <v>1205</v>
      </c>
      <c r="F561" s="225" t="s">
        <v>2144</v>
      </c>
      <c r="G561" s="10"/>
    </row>
    <row r="562" spans="2:7">
      <c r="B562" s="225" t="str">
        <f>IFERROR(VLOOKUP(C562,'Drawing Number'!$B$25:$G$151,6,FALSE),"")</f>
        <v>106</v>
      </c>
      <c r="C562" s="225" t="s">
        <v>661</v>
      </c>
      <c r="D562" s="225">
        <v>558</v>
      </c>
      <c r="E562" s="243" t="s">
        <v>1206</v>
      </c>
      <c r="F562" s="225" t="s">
        <v>2144</v>
      </c>
      <c r="G562" s="10"/>
    </row>
    <row r="563" spans="2:7">
      <c r="B563" s="225" t="str">
        <f>IFERROR(VLOOKUP(C563,'Drawing Number'!$B$25:$G$151,6,FALSE),"")</f>
        <v>106</v>
      </c>
      <c r="C563" s="225" t="s">
        <v>661</v>
      </c>
      <c r="D563" s="225">
        <v>559</v>
      </c>
      <c r="E563" s="243" t="s">
        <v>1207</v>
      </c>
      <c r="F563" s="225" t="s">
        <v>2144</v>
      </c>
      <c r="G563" s="10"/>
    </row>
    <row r="564" spans="2:7">
      <c r="B564" s="225" t="str">
        <f>IFERROR(VLOOKUP(C564,'Drawing Number'!$B$25:$G$151,6,FALSE),"")</f>
        <v>106</v>
      </c>
      <c r="C564" s="225" t="s">
        <v>661</v>
      </c>
      <c r="D564" s="225">
        <v>560</v>
      </c>
      <c r="E564" s="243" t="s">
        <v>1208</v>
      </c>
      <c r="F564" s="225" t="s">
        <v>2144</v>
      </c>
      <c r="G564" s="10"/>
    </row>
    <row r="565" spans="2:7">
      <c r="B565" s="225" t="str">
        <f>IFERROR(VLOOKUP(C565,'Drawing Number'!$B$25:$G$151,6,FALSE),"")</f>
        <v>106</v>
      </c>
      <c r="C565" s="225" t="s">
        <v>661</v>
      </c>
      <c r="D565" s="225">
        <v>561</v>
      </c>
      <c r="E565" s="243" t="s">
        <v>1209</v>
      </c>
      <c r="F565" s="225" t="s">
        <v>2144</v>
      </c>
      <c r="G565" s="10"/>
    </row>
    <row r="566" spans="2:7">
      <c r="B566" s="225" t="str">
        <f>IFERROR(VLOOKUP(C566,'Drawing Number'!$B$25:$G$151,6,FALSE),"")</f>
        <v>106</v>
      </c>
      <c r="C566" s="225" t="s">
        <v>661</v>
      </c>
      <c r="D566" s="225">
        <v>562</v>
      </c>
      <c r="E566" s="239" t="s">
        <v>1210</v>
      </c>
      <c r="F566" s="225" t="s">
        <v>2144</v>
      </c>
      <c r="G566" s="10"/>
    </row>
    <row r="567" spans="2:7">
      <c r="B567" s="225" t="str">
        <f>IFERROR(VLOOKUP(C567,'Drawing Number'!$B$25:$G$151,6,FALSE),"")</f>
        <v>106</v>
      </c>
      <c r="C567" s="225" t="s">
        <v>661</v>
      </c>
      <c r="D567" s="225">
        <v>563</v>
      </c>
      <c r="E567" s="239" t="s">
        <v>1211</v>
      </c>
      <c r="F567" s="225" t="s">
        <v>2144</v>
      </c>
      <c r="G567" s="10"/>
    </row>
    <row r="568" spans="2:7">
      <c r="B568" s="225" t="str">
        <f>IFERROR(VLOOKUP(C568,'Drawing Number'!$B$25:$G$151,6,FALSE),"")</f>
        <v>106</v>
      </c>
      <c r="C568" s="225" t="s">
        <v>661</v>
      </c>
      <c r="D568" s="225">
        <v>564</v>
      </c>
      <c r="E568" s="236" t="s">
        <v>1750</v>
      </c>
      <c r="F568" s="225" t="s">
        <v>2144</v>
      </c>
      <c r="G568" s="10"/>
    </row>
    <row r="569" spans="2:7">
      <c r="B569" s="225" t="str">
        <f>IFERROR(VLOOKUP(C569,'Drawing Number'!$B$25:$G$151,6,FALSE),"")</f>
        <v>106</v>
      </c>
      <c r="C569" s="225" t="s">
        <v>661</v>
      </c>
      <c r="D569" s="225">
        <v>565</v>
      </c>
      <c r="E569" s="236" t="s">
        <v>1755</v>
      </c>
      <c r="F569" s="225" t="s">
        <v>2144</v>
      </c>
      <c r="G569" s="10"/>
    </row>
    <row r="570" spans="2:7">
      <c r="B570" s="225" t="str">
        <f>IFERROR(VLOOKUP(C570,'Drawing Number'!$B$25:$G$151,6,FALSE),"")</f>
        <v>106</v>
      </c>
      <c r="C570" s="225" t="s">
        <v>661</v>
      </c>
      <c r="D570" s="225">
        <v>566</v>
      </c>
      <c r="E570" s="236" t="s">
        <v>1756</v>
      </c>
      <c r="F570" s="225" t="s">
        <v>2144</v>
      </c>
      <c r="G570" s="10"/>
    </row>
    <row r="571" spans="2:7">
      <c r="B571" s="225" t="str">
        <f>IFERROR(VLOOKUP(C571,'Drawing Number'!$B$25:$G$151,6,FALSE),"")</f>
        <v>106</v>
      </c>
      <c r="C571" s="225" t="s">
        <v>661</v>
      </c>
      <c r="D571" s="225">
        <v>567</v>
      </c>
      <c r="E571" s="236" t="s">
        <v>1757</v>
      </c>
      <c r="F571" s="225" t="s">
        <v>2144</v>
      </c>
      <c r="G571" s="10"/>
    </row>
    <row r="572" spans="2:7">
      <c r="B572" s="225" t="str">
        <f>IFERROR(VLOOKUP(C572,'Drawing Number'!$B$25:$G$151,6,FALSE),"")</f>
        <v>106</v>
      </c>
      <c r="C572" s="225" t="s">
        <v>661</v>
      </c>
      <c r="D572" s="225">
        <v>568</v>
      </c>
      <c r="E572" s="236" t="s">
        <v>1751</v>
      </c>
      <c r="F572" s="225" t="s">
        <v>2144</v>
      </c>
      <c r="G572" s="10"/>
    </row>
    <row r="573" spans="2:7">
      <c r="B573" s="225" t="str">
        <f>IFERROR(VLOOKUP(C573,'Drawing Number'!$B$25:$G$151,6,FALSE),"")</f>
        <v>106</v>
      </c>
      <c r="C573" s="225" t="s">
        <v>661</v>
      </c>
      <c r="D573" s="225">
        <v>569</v>
      </c>
      <c r="E573" s="236" t="s">
        <v>1752</v>
      </c>
      <c r="F573" s="225" t="s">
        <v>2144</v>
      </c>
      <c r="G573" s="10"/>
    </row>
    <row r="574" spans="2:7">
      <c r="B574" s="225" t="str">
        <f>IFERROR(VLOOKUP(C574,'Drawing Number'!$B$25:$G$151,6,FALSE),"")</f>
        <v>106</v>
      </c>
      <c r="C574" s="225" t="s">
        <v>661</v>
      </c>
      <c r="D574" s="225">
        <v>570</v>
      </c>
      <c r="E574" s="236" t="s">
        <v>1753</v>
      </c>
      <c r="F574" s="225" t="s">
        <v>2144</v>
      </c>
      <c r="G574" s="10"/>
    </row>
    <row r="575" spans="2:7">
      <c r="B575" s="225" t="str">
        <f>IFERROR(VLOOKUP(C575,'Drawing Number'!$B$25:$G$151,6,FALSE),"")</f>
        <v>106</v>
      </c>
      <c r="C575" s="225" t="s">
        <v>661</v>
      </c>
      <c r="D575" s="225">
        <v>571</v>
      </c>
      <c r="E575" s="236" t="s">
        <v>1754</v>
      </c>
      <c r="F575" s="225" t="s">
        <v>2144</v>
      </c>
      <c r="G575" s="10"/>
    </row>
    <row r="576" spans="2:7">
      <c r="B576" s="225" t="str">
        <f>IFERROR(VLOOKUP(C576,'Drawing Number'!$B$25:$G$151,6,FALSE),"")</f>
        <v>106</v>
      </c>
      <c r="C576" s="225" t="s">
        <v>661</v>
      </c>
      <c r="D576" s="225">
        <v>572</v>
      </c>
      <c r="E576" s="243" t="s">
        <v>1212</v>
      </c>
      <c r="F576" s="225" t="s">
        <v>2144</v>
      </c>
      <c r="G576" s="10"/>
    </row>
    <row r="577" spans="2:7">
      <c r="B577" s="225" t="str">
        <f>IFERROR(VLOOKUP(C577,'Drawing Number'!$B$25:$G$151,6,FALSE),"")</f>
        <v>106</v>
      </c>
      <c r="C577" s="225" t="s">
        <v>661</v>
      </c>
      <c r="D577" s="225">
        <v>573</v>
      </c>
      <c r="E577" s="243" t="s">
        <v>1213</v>
      </c>
      <c r="F577" s="225" t="s">
        <v>2144</v>
      </c>
      <c r="G577" s="10"/>
    </row>
    <row r="578" spans="2:7">
      <c r="B578" s="225" t="str">
        <f>IFERROR(VLOOKUP(C578,'Drawing Number'!$B$25:$G$151,6,FALSE),"")</f>
        <v>106</v>
      </c>
      <c r="C578" s="225" t="s">
        <v>661</v>
      </c>
      <c r="D578" s="225">
        <v>574</v>
      </c>
      <c r="E578" s="243" t="s">
        <v>1214</v>
      </c>
      <c r="F578" s="225" t="s">
        <v>2144</v>
      </c>
      <c r="G578" s="10"/>
    </row>
    <row r="579" spans="2:7">
      <c r="B579" s="225" t="str">
        <f>IFERROR(VLOOKUP(C579,'Drawing Number'!$B$25:$G$151,6,FALSE),"")</f>
        <v>106</v>
      </c>
      <c r="C579" s="225" t="s">
        <v>661</v>
      </c>
      <c r="D579" s="225">
        <v>575</v>
      </c>
      <c r="E579" s="243" t="s">
        <v>1215</v>
      </c>
      <c r="F579" s="225" t="s">
        <v>2144</v>
      </c>
      <c r="G579" s="10"/>
    </row>
    <row r="580" spans="2:7">
      <c r="B580" s="225" t="str">
        <f>IFERROR(VLOOKUP(C580,'Drawing Number'!$B$25:$G$151,6,FALSE),"")</f>
        <v>106</v>
      </c>
      <c r="C580" s="225" t="s">
        <v>661</v>
      </c>
      <c r="D580" s="225">
        <v>576</v>
      </c>
      <c r="E580" s="243" t="s">
        <v>1216</v>
      </c>
      <c r="F580" s="225" t="s">
        <v>2144</v>
      </c>
      <c r="G580" s="10"/>
    </row>
    <row r="581" spans="2:7">
      <c r="B581" s="225" t="str">
        <f>IFERROR(VLOOKUP(C581,'Drawing Number'!$B$25:$G$151,6,FALSE),"")</f>
        <v>106</v>
      </c>
      <c r="C581" s="225" t="s">
        <v>661</v>
      </c>
      <c r="D581" s="225">
        <v>577</v>
      </c>
      <c r="E581" s="243" t="s">
        <v>1217</v>
      </c>
      <c r="F581" s="225" t="s">
        <v>2144</v>
      </c>
      <c r="G581" s="10"/>
    </row>
    <row r="582" spans="2:7">
      <c r="B582" s="225" t="str">
        <f>IFERROR(VLOOKUP(C582,'Drawing Number'!$B$25:$G$151,6,FALSE),"")</f>
        <v>106</v>
      </c>
      <c r="C582" s="225" t="s">
        <v>661</v>
      </c>
      <c r="D582" s="225">
        <v>578</v>
      </c>
      <c r="E582" s="243" t="s">
        <v>1218</v>
      </c>
      <c r="F582" s="225" t="s">
        <v>2144</v>
      </c>
      <c r="G582" s="10"/>
    </row>
    <row r="583" spans="2:7">
      <c r="B583" s="225" t="str">
        <f>IFERROR(VLOOKUP(C583,'Drawing Number'!$B$25:$G$151,6,FALSE),"")</f>
        <v>106</v>
      </c>
      <c r="C583" s="225" t="s">
        <v>661</v>
      </c>
      <c r="D583" s="225">
        <v>579</v>
      </c>
      <c r="E583" s="243" t="s">
        <v>1219</v>
      </c>
      <c r="F583" s="225" t="s">
        <v>2144</v>
      </c>
      <c r="G583" s="10"/>
    </row>
    <row r="584" spans="2:7">
      <c r="B584" s="225" t="str">
        <f>IFERROR(VLOOKUP(C584,'Drawing Number'!$B$25:$G$151,6,FALSE),"")</f>
        <v>106</v>
      </c>
      <c r="C584" s="225" t="s">
        <v>661</v>
      </c>
      <c r="D584" s="225">
        <v>580</v>
      </c>
      <c r="E584" s="243" t="s">
        <v>1220</v>
      </c>
      <c r="F584" s="225" t="s">
        <v>2144</v>
      </c>
      <c r="G584" s="10"/>
    </row>
    <row r="585" spans="2:7">
      <c r="B585" s="225" t="str">
        <f>IFERROR(VLOOKUP(C585,'Drawing Number'!$B$25:$G$151,6,FALSE),"")</f>
        <v>106</v>
      </c>
      <c r="C585" s="225" t="s">
        <v>661</v>
      </c>
      <c r="D585" s="225">
        <v>581</v>
      </c>
      <c r="E585" s="239" t="s">
        <v>1221</v>
      </c>
      <c r="F585" s="225" t="s">
        <v>2144</v>
      </c>
      <c r="G585" s="10"/>
    </row>
    <row r="586" spans="2:7">
      <c r="B586" s="225" t="str">
        <f>IFERROR(VLOOKUP(C586,'Drawing Number'!$B$25:$G$151,6,FALSE),"")</f>
        <v>106</v>
      </c>
      <c r="C586" s="225" t="s">
        <v>661</v>
      </c>
      <c r="D586" s="225">
        <v>582</v>
      </c>
      <c r="E586" s="239" t="s">
        <v>1222</v>
      </c>
      <c r="F586" s="225" t="s">
        <v>2144</v>
      </c>
      <c r="G586" s="10"/>
    </row>
    <row r="587" spans="2:7">
      <c r="B587" s="225" t="str">
        <f>IFERROR(VLOOKUP(C587,'Drawing Number'!$B$25:$G$151,6,FALSE),"")</f>
        <v>106</v>
      </c>
      <c r="C587" s="225" t="s">
        <v>661</v>
      </c>
      <c r="D587" s="225">
        <v>583</v>
      </c>
      <c r="E587" s="239" t="s">
        <v>1223</v>
      </c>
      <c r="F587" s="225" t="s">
        <v>2144</v>
      </c>
      <c r="G587" s="10"/>
    </row>
    <row r="588" spans="2:7">
      <c r="B588" s="225" t="str">
        <f>IFERROR(VLOOKUP(C588,'Drawing Number'!$B$25:$G$151,6,FALSE),"")</f>
        <v>106</v>
      </c>
      <c r="C588" s="225" t="s">
        <v>661</v>
      </c>
      <c r="D588" s="225">
        <v>584</v>
      </c>
      <c r="E588" s="239" t="s">
        <v>1224</v>
      </c>
      <c r="F588" s="225" t="s">
        <v>2144</v>
      </c>
      <c r="G588" s="10"/>
    </row>
    <row r="589" spans="2:7">
      <c r="B589" s="225" t="str">
        <f>IFERROR(VLOOKUP(C589,'Drawing Number'!$B$25:$G$151,6,FALSE),"")</f>
        <v>106</v>
      </c>
      <c r="C589" s="225" t="s">
        <v>661</v>
      </c>
      <c r="D589" s="225">
        <v>585</v>
      </c>
      <c r="E589" s="239" t="s">
        <v>1225</v>
      </c>
      <c r="F589" s="225" t="s">
        <v>2144</v>
      </c>
      <c r="G589" s="10"/>
    </row>
    <row r="590" spans="2:7">
      <c r="B590" s="225" t="str">
        <f>IFERROR(VLOOKUP(C590,'Drawing Number'!$B$25:$G$151,6,FALSE),"")</f>
        <v>106</v>
      </c>
      <c r="C590" s="225" t="s">
        <v>661</v>
      </c>
      <c r="D590" s="225">
        <v>586</v>
      </c>
      <c r="E590" s="239" t="s">
        <v>1226</v>
      </c>
      <c r="F590" s="225" t="s">
        <v>2144</v>
      </c>
      <c r="G590" s="10"/>
    </row>
    <row r="591" spans="2:7">
      <c r="B591" s="225" t="str">
        <f>IFERROR(VLOOKUP(C591,'Drawing Number'!$B$25:$G$151,6,FALSE),"")</f>
        <v>106</v>
      </c>
      <c r="C591" s="225" t="s">
        <v>661</v>
      </c>
      <c r="D591" s="225">
        <v>587</v>
      </c>
      <c r="E591" s="239" t="s">
        <v>1227</v>
      </c>
      <c r="F591" s="225" t="s">
        <v>2144</v>
      </c>
      <c r="G591" s="10"/>
    </row>
    <row r="592" spans="2:7">
      <c r="B592" s="225" t="str">
        <f>IFERROR(VLOOKUP(C592,'Drawing Number'!$B$25:$G$151,6,FALSE),"")</f>
        <v>106</v>
      </c>
      <c r="C592" s="225" t="s">
        <v>661</v>
      </c>
      <c r="D592" s="225">
        <v>588</v>
      </c>
      <c r="E592" s="239" t="s">
        <v>1228</v>
      </c>
      <c r="F592" s="225" t="s">
        <v>2144</v>
      </c>
      <c r="G592" s="10"/>
    </row>
    <row r="593" spans="2:7">
      <c r="B593" s="225" t="str">
        <f>IFERROR(VLOOKUP(C593,'Drawing Number'!$B$25:$G$151,6,FALSE),"")</f>
        <v>106</v>
      </c>
      <c r="C593" s="225" t="s">
        <v>661</v>
      </c>
      <c r="D593" s="225">
        <v>589</v>
      </c>
      <c r="E593" s="239" t="s">
        <v>1229</v>
      </c>
      <c r="F593" s="225" t="s">
        <v>2144</v>
      </c>
      <c r="G593" s="10"/>
    </row>
    <row r="594" spans="2:7">
      <c r="B594" s="225" t="str">
        <f>IFERROR(VLOOKUP(C594,'Drawing Number'!$B$25:$G$151,6,FALSE),"")</f>
        <v>106</v>
      </c>
      <c r="C594" s="225" t="s">
        <v>661</v>
      </c>
      <c r="D594" s="225">
        <v>590</v>
      </c>
      <c r="E594" s="239" t="s">
        <v>1230</v>
      </c>
      <c r="F594" s="225" t="s">
        <v>2144</v>
      </c>
      <c r="G594" s="10"/>
    </row>
    <row r="595" spans="2:7">
      <c r="B595" s="225" t="str">
        <f>IFERROR(VLOOKUP(C595,'Drawing Number'!$B$25:$G$151,6,FALSE),"")</f>
        <v>106</v>
      </c>
      <c r="C595" s="225" t="s">
        <v>661</v>
      </c>
      <c r="D595" s="225">
        <v>591</v>
      </c>
      <c r="E595" s="239" t="s">
        <v>1231</v>
      </c>
      <c r="F595" s="225" t="s">
        <v>2144</v>
      </c>
      <c r="G595" s="10"/>
    </row>
    <row r="596" spans="2:7">
      <c r="B596" s="225" t="str">
        <f>IFERROR(VLOOKUP(C596,'Drawing Number'!$B$25:$G$151,6,FALSE),"")</f>
        <v>106</v>
      </c>
      <c r="C596" s="225" t="s">
        <v>661</v>
      </c>
      <c r="D596" s="225">
        <v>592</v>
      </c>
      <c r="E596" s="239" t="s">
        <v>1232</v>
      </c>
      <c r="F596" s="225" t="s">
        <v>2144</v>
      </c>
      <c r="G596" s="10"/>
    </row>
    <row r="597" spans="2:7">
      <c r="B597" s="225" t="str">
        <f>IFERROR(VLOOKUP(C597,'Drawing Number'!$B$25:$G$151,6,FALSE),"")</f>
        <v>106</v>
      </c>
      <c r="C597" s="225" t="s">
        <v>661</v>
      </c>
      <c r="D597" s="225">
        <v>593</v>
      </c>
      <c r="E597" s="239" t="s">
        <v>1233</v>
      </c>
      <c r="F597" s="225" t="s">
        <v>2144</v>
      </c>
      <c r="G597" s="10"/>
    </row>
    <row r="598" spans="2:7">
      <c r="B598" s="225" t="str">
        <f>IFERROR(VLOOKUP(C598,'Drawing Number'!$B$25:$G$151,6,FALSE),"")</f>
        <v>106</v>
      </c>
      <c r="C598" s="225" t="s">
        <v>661</v>
      </c>
      <c r="D598" s="225">
        <v>594</v>
      </c>
      <c r="E598" s="239" t="s">
        <v>1234</v>
      </c>
      <c r="F598" s="225" t="s">
        <v>2144</v>
      </c>
      <c r="G598" s="10"/>
    </row>
    <row r="599" spans="2:7">
      <c r="B599" s="225" t="str">
        <f>IFERROR(VLOOKUP(C599,'Drawing Number'!$B$25:$G$151,6,FALSE),"")</f>
        <v>106</v>
      </c>
      <c r="C599" s="225" t="s">
        <v>661</v>
      </c>
      <c r="D599" s="225">
        <v>595</v>
      </c>
      <c r="E599" s="243" t="s">
        <v>1235</v>
      </c>
      <c r="F599" s="225" t="s">
        <v>2144</v>
      </c>
      <c r="G599" s="10"/>
    </row>
    <row r="600" spans="2:7">
      <c r="B600" s="225" t="str">
        <f>IFERROR(VLOOKUP(C600,'Drawing Number'!$B$25:$G$151,6,FALSE),"")</f>
        <v>106</v>
      </c>
      <c r="C600" s="225" t="s">
        <v>661</v>
      </c>
      <c r="D600" s="225">
        <v>596</v>
      </c>
      <c r="E600" s="239" t="s">
        <v>1236</v>
      </c>
      <c r="F600" s="225" t="s">
        <v>2144</v>
      </c>
      <c r="G600" s="10"/>
    </row>
    <row r="601" spans="2:7">
      <c r="B601" s="225" t="str">
        <f>IFERROR(VLOOKUP(C601,'Drawing Number'!$B$25:$G$151,6,FALSE),"")</f>
        <v>106</v>
      </c>
      <c r="C601" s="225" t="s">
        <v>661</v>
      </c>
      <c r="D601" s="225">
        <v>597</v>
      </c>
      <c r="E601" s="239" t="s">
        <v>1237</v>
      </c>
      <c r="F601" s="225" t="s">
        <v>2144</v>
      </c>
      <c r="G601" s="10"/>
    </row>
    <row r="602" spans="2:7">
      <c r="B602" s="225" t="str">
        <f>IFERROR(VLOOKUP(C602,'Drawing Number'!$B$25:$G$151,6,FALSE),"")</f>
        <v>106</v>
      </c>
      <c r="C602" s="225" t="s">
        <v>661</v>
      </c>
      <c r="D602" s="225">
        <v>598</v>
      </c>
      <c r="E602" s="239" t="s">
        <v>1238</v>
      </c>
      <c r="F602" s="225" t="s">
        <v>2144</v>
      </c>
      <c r="G602" s="10"/>
    </row>
    <row r="603" spans="2:7">
      <c r="B603" s="225" t="str">
        <f>IFERROR(VLOOKUP(C603,'Drawing Number'!$B$25:$G$151,6,FALSE),"")</f>
        <v>106</v>
      </c>
      <c r="C603" s="225" t="s">
        <v>661</v>
      </c>
      <c r="D603" s="225">
        <v>599</v>
      </c>
      <c r="E603" s="239" t="s">
        <v>1239</v>
      </c>
      <c r="F603" s="225" t="s">
        <v>2144</v>
      </c>
      <c r="G603" s="10"/>
    </row>
    <row r="604" spans="2:7">
      <c r="B604" s="225" t="str">
        <f>IFERROR(VLOOKUP(C604,'Drawing Number'!$B$25:$G$151,6,FALSE),"")</f>
        <v>106</v>
      </c>
      <c r="C604" s="225" t="s">
        <v>661</v>
      </c>
      <c r="D604" s="225">
        <v>600</v>
      </c>
      <c r="E604" s="239" t="s">
        <v>1240</v>
      </c>
      <c r="F604" s="225" t="s">
        <v>2144</v>
      </c>
      <c r="G604" s="10"/>
    </row>
    <row r="605" spans="2:7">
      <c r="B605" s="225" t="str">
        <f>IFERROR(VLOOKUP(C605,'Drawing Number'!$B$25:$G$151,6,FALSE),"")</f>
        <v>106</v>
      </c>
      <c r="C605" s="225" t="s">
        <v>661</v>
      </c>
      <c r="D605" s="225">
        <v>601</v>
      </c>
      <c r="E605" s="243" t="s">
        <v>1241</v>
      </c>
      <c r="F605" s="225" t="s">
        <v>2144</v>
      </c>
      <c r="G605" s="10"/>
    </row>
    <row r="606" spans="2:7">
      <c r="B606" s="225" t="str">
        <f>IFERROR(VLOOKUP(C606,'Drawing Number'!$B$25:$G$151,6,FALSE),"")</f>
        <v>106</v>
      </c>
      <c r="C606" s="225" t="s">
        <v>661</v>
      </c>
      <c r="D606" s="225">
        <v>602</v>
      </c>
      <c r="E606" s="243" t="s">
        <v>1242</v>
      </c>
      <c r="F606" s="225" t="s">
        <v>2144</v>
      </c>
      <c r="G606" s="10"/>
    </row>
    <row r="607" spans="2:7">
      <c r="B607" s="225" t="str">
        <f>IFERROR(VLOOKUP(C607,'Drawing Number'!$B$25:$G$151,6,FALSE),"")</f>
        <v>106</v>
      </c>
      <c r="C607" s="225" t="s">
        <v>661</v>
      </c>
      <c r="D607" s="225">
        <v>603</v>
      </c>
      <c r="E607" s="239" t="s">
        <v>1243</v>
      </c>
      <c r="F607" s="225" t="s">
        <v>2144</v>
      </c>
      <c r="G607" s="10"/>
    </row>
    <row r="608" spans="2:7">
      <c r="B608" s="225" t="str">
        <f>IFERROR(VLOOKUP(C608,'Drawing Number'!$B$25:$G$151,6,FALSE),"")</f>
        <v>106</v>
      </c>
      <c r="C608" s="225" t="s">
        <v>661</v>
      </c>
      <c r="D608" s="225">
        <v>604</v>
      </c>
      <c r="E608" s="239" t="s">
        <v>1244</v>
      </c>
      <c r="F608" s="225" t="s">
        <v>2144</v>
      </c>
      <c r="G608" s="10"/>
    </row>
    <row r="609" spans="2:7">
      <c r="B609" s="225" t="str">
        <f>IFERROR(VLOOKUP(C609,'Drawing Number'!$B$25:$G$151,6,FALSE),"")</f>
        <v>106</v>
      </c>
      <c r="C609" s="225" t="s">
        <v>661</v>
      </c>
      <c r="D609" s="225">
        <v>605</v>
      </c>
      <c r="E609" s="239" t="s">
        <v>1245</v>
      </c>
      <c r="F609" s="225" t="s">
        <v>2144</v>
      </c>
      <c r="G609" s="10"/>
    </row>
    <row r="610" spans="2:7">
      <c r="B610" s="225" t="str">
        <f>IFERROR(VLOOKUP(C610,'Drawing Number'!$B$25:$G$151,6,FALSE),"")</f>
        <v>106</v>
      </c>
      <c r="C610" s="225" t="s">
        <v>661</v>
      </c>
      <c r="D610" s="225">
        <v>606</v>
      </c>
      <c r="E610" s="239" t="s">
        <v>1246</v>
      </c>
      <c r="F610" s="225" t="s">
        <v>2144</v>
      </c>
      <c r="G610" s="10"/>
    </row>
    <row r="611" spans="2:7">
      <c r="B611" s="225" t="str">
        <f>IFERROR(VLOOKUP(C611,'Drawing Number'!$B$25:$G$151,6,FALSE),"")</f>
        <v>106</v>
      </c>
      <c r="C611" s="225" t="s">
        <v>661</v>
      </c>
      <c r="D611" s="225">
        <v>607</v>
      </c>
      <c r="E611" s="239" t="s">
        <v>1247</v>
      </c>
      <c r="F611" s="225" t="s">
        <v>2144</v>
      </c>
      <c r="G611" s="10"/>
    </row>
    <row r="612" spans="2:7">
      <c r="B612" s="225" t="str">
        <f>IFERROR(VLOOKUP(C612,'Drawing Number'!$B$25:$G$151,6,FALSE),"")</f>
        <v>106</v>
      </c>
      <c r="C612" s="225" t="s">
        <v>661</v>
      </c>
      <c r="D612" s="225">
        <v>608</v>
      </c>
      <c r="E612" s="239" t="s">
        <v>1248</v>
      </c>
      <c r="F612" s="225" t="s">
        <v>2144</v>
      </c>
      <c r="G612" s="10"/>
    </row>
    <row r="613" spans="2:7">
      <c r="B613" s="225" t="str">
        <f>IFERROR(VLOOKUP(C613,'Drawing Number'!$B$25:$G$151,6,FALSE),"")</f>
        <v>106</v>
      </c>
      <c r="C613" s="225" t="s">
        <v>661</v>
      </c>
      <c r="D613" s="225">
        <v>609</v>
      </c>
      <c r="E613" s="239" t="s">
        <v>1249</v>
      </c>
      <c r="F613" s="225" t="s">
        <v>2144</v>
      </c>
      <c r="G613" s="10"/>
    </row>
    <row r="614" spans="2:7">
      <c r="B614" s="225" t="str">
        <f>IFERROR(VLOOKUP(C614,'Drawing Number'!$B$25:$G$151,6,FALSE),"")</f>
        <v>106</v>
      </c>
      <c r="C614" s="225" t="s">
        <v>661</v>
      </c>
      <c r="D614" s="225">
        <v>610</v>
      </c>
      <c r="E614" s="239" t="s">
        <v>1250</v>
      </c>
      <c r="F614" s="225" t="s">
        <v>2144</v>
      </c>
      <c r="G614" s="226"/>
    </row>
    <row r="615" spans="2:7">
      <c r="B615" s="225" t="str">
        <f>IFERROR(VLOOKUP(C615,'Drawing Number'!$B$25:$G$151,6,FALSE),"")</f>
        <v>106</v>
      </c>
      <c r="C615" s="225" t="s">
        <v>661</v>
      </c>
      <c r="D615" s="225">
        <v>611</v>
      </c>
      <c r="E615" s="243" t="s">
        <v>1251</v>
      </c>
      <c r="F615" s="225" t="s">
        <v>2144</v>
      </c>
      <c r="G615" s="226"/>
    </row>
    <row r="616" spans="2:7">
      <c r="B616" s="225" t="str">
        <f>IFERROR(VLOOKUP(C616,'Drawing Number'!$B$25:$G$151,6,FALSE),"")</f>
        <v>106</v>
      </c>
      <c r="C616" s="225" t="s">
        <v>661</v>
      </c>
      <c r="D616" s="225">
        <v>612</v>
      </c>
      <c r="E616" s="243" t="s">
        <v>1252</v>
      </c>
      <c r="F616" s="225" t="s">
        <v>2144</v>
      </c>
      <c r="G616" s="226"/>
    </row>
    <row r="617" spans="2:7">
      <c r="B617" s="225" t="str">
        <f>IFERROR(VLOOKUP(C617,'Drawing Number'!$B$25:$G$151,6,FALSE),"")</f>
        <v>106</v>
      </c>
      <c r="C617" s="225" t="s">
        <v>661</v>
      </c>
      <c r="D617" s="225">
        <v>613</v>
      </c>
      <c r="E617" s="239" t="s">
        <v>1253</v>
      </c>
      <c r="F617" s="225" t="s">
        <v>2144</v>
      </c>
      <c r="G617" s="226"/>
    </row>
    <row r="618" spans="2:7">
      <c r="B618" s="225" t="str">
        <f>IFERROR(VLOOKUP(C618,'Drawing Number'!$B$25:$G$151,6,FALSE),"")</f>
        <v>106</v>
      </c>
      <c r="C618" s="225" t="s">
        <v>661</v>
      </c>
      <c r="D618" s="225">
        <v>614</v>
      </c>
      <c r="E618" s="239" t="s">
        <v>1254</v>
      </c>
      <c r="F618" s="225" t="s">
        <v>2144</v>
      </c>
      <c r="G618" s="226"/>
    </row>
    <row r="619" spans="2:7">
      <c r="B619" s="225" t="str">
        <f>IFERROR(VLOOKUP(C619,'Drawing Number'!$B$25:$G$151,6,FALSE),"")</f>
        <v>106</v>
      </c>
      <c r="C619" s="225" t="s">
        <v>661</v>
      </c>
      <c r="D619" s="225">
        <v>615</v>
      </c>
      <c r="E619" s="239" t="s">
        <v>1255</v>
      </c>
      <c r="F619" s="225" t="s">
        <v>2144</v>
      </c>
      <c r="G619" s="226"/>
    </row>
    <row r="620" spans="2:7">
      <c r="B620" s="225" t="str">
        <f>IFERROR(VLOOKUP(C620,'Drawing Number'!$B$25:$G$151,6,FALSE),"")</f>
        <v>106</v>
      </c>
      <c r="C620" s="225" t="s">
        <v>661</v>
      </c>
      <c r="D620" s="225">
        <v>616</v>
      </c>
      <c r="E620" s="239" t="s">
        <v>1256</v>
      </c>
      <c r="F620" s="225" t="s">
        <v>2144</v>
      </c>
      <c r="G620" s="226"/>
    </row>
    <row r="621" spans="2:7">
      <c r="B621" s="225" t="str">
        <f>IFERROR(VLOOKUP(C621,'Drawing Number'!$B$25:$G$151,6,FALSE),"")</f>
        <v>106</v>
      </c>
      <c r="C621" s="225" t="s">
        <v>661</v>
      </c>
      <c r="D621" s="225">
        <v>617</v>
      </c>
      <c r="E621" s="243" t="s">
        <v>1257</v>
      </c>
      <c r="F621" s="225" t="s">
        <v>2144</v>
      </c>
      <c r="G621" s="226"/>
    </row>
    <row r="622" spans="2:7">
      <c r="B622" s="225" t="str">
        <f>IFERROR(VLOOKUP(C622,'Drawing Number'!$B$25:$G$151,6,FALSE),"")</f>
        <v>106</v>
      </c>
      <c r="C622" s="225" t="s">
        <v>661</v>
      </c>
      <c r="D622" s="225">
        <v>618</v>
      </c>
      <c r="E622" s="243" t="s">
        <v>1258</v>
      </c>
      <c r="F622" s="225" t="s">
        <v>2144</v>
      </c>
      <c r="G622" s="226"/>
    </row>
    <row r="623" spans="2:7">
      <c r="B623" s="225" t="str">
        <f>IFERROR(VLOOKUP(C623,'Drawing Number'!$B$25:$G$151,6,FALSE),"")</f>
        <v>106</v>
      </c>
      <c r="C623" s="225" t="s">
        <v>661</v>
      </c>
      <c r="D623" s="225">
        <v>619</v>
      </c>
      <c r="E623" s="243" t="s">
        <v>1259</v>
      </c>
      <c r="F623" s="225" t="s">
        <v>2144</v>
      </c>
      <c r="G623" s="226"/>
    </row>
    <row r="624" spans="2:7">
      <c r="B624" s="225" t="str">
        <f>IFERROR(VLOOKUP(C624,'Drawing Number'!$B$25:$G$151,6,FALSE),"")</f>
        <v>106</v>
      </c>
      <c r="C624" s="225" t="s">
        <v>661</v>
      </c>
      <c r="D624" s="225">
        <v>620</v>
      </c>
      <c r="E624" s="239" t="s">
        <v>1260</v>
      </c>
      <c r="F624" s="225" t="s">
        <v>2144</v>
      </c>
      <c r="G624" s="226"/>
    </row>
    <row r="625" spans="2:7">
      <c r="B625" s="225" t="str">
        <f>IFERROR(VLOOKUP(C625,'Drawing Number'!$B$25:$G$151,6,FALSE),"")</f>
        <v>106</v>
      </c>
      <c r="C625" s="225" t="s">
        <v>661</v>
      </c>
      <c r="D625" s="225">
        <v>621</v>
      </c>
      <c r="E625" s="239" t="s">
        <v>1261</v>
      </c>
      <c r="F625" s="225" t="s">
        <v>2144</v>
      </c>
      <c r="G625" s="226"/>
    </row>
    <row r="626" spans="2:7">
      <c r="B626" s="225" t="str">
        <f>IFERROR(VLOOKUP(C626,'Drawing Number'!$B$25:$G$151,6,FALSE),"")</f>
        <v>106</v>
      </c>
      <c r="C626" s="225" t="s">
        <v>661</v>
      </c>
      <c r="D626" s="225">
        <v>622</v>
      </c>
      <c r="E626" s="239" t="s">
        <v>1262</v>
      </c>
      <c r="F626" s="225" t="s">
        <v>2144</v>
      </c>
      <c r="G626" s="226"/>
    </row>
    <row r="627" spans="2:7">
      <c r="B627" s="225" t="str">
        <f>IFERROR(VLOOKUP(C627,'Drawing Number'!$B$25:$G$151,6,FALSE),"")</f>
        <v>106</v>
      </c>
      <c r="C627" s="225" t="s">
        <v>661</v>
      </c>
      <c r="D627" s="225">
        <v>623</v>
      </c>
      <c r="E627" s="239" t="s">
        <v>1263</v>
      </c>
      <c r="F627" s="225" t="s">
        <v>2144</v>
      </c>
      <c r="G627" s="226"/>
    </row>
    <row r="628" spans="2:7">
      <c r="B628" s="225" t="str">
        <f>IFERROR(VLOOKUP(C628,'Drawing Number'!$B$25:$G$151,6,FALSE),"")</f>
        <v>106</v>
      </c>
      <c r="C628" s="225" t="s">
        <v>661</v>
      </c>
      <c r="D628" s="225">
        <v>624</v>
      </c>
      <c r="E628" s="239" t="s">
        <v>1263</v>
      </c>
      <c r="F628" s="225" t="s">
        <v>2144</v>
      </c>
      <c r="G628" s="226"/>
    </row>
    <row r="629" spans="2:7">
      <c r="B629" s="225" t="str">
        <f>IFERROR(VLOOKUP(C629,'Drawing Number'!$B$25:$G$151,6,FALSE),"")</f>
        <v>106</v>
      </c>
      <c r="C629" s="225" t="s">
        <v>661</v>
      </c>
      <c r="D629" s="225">
        <v>625</v>
      </c>
      <c r="E629" s="239" t="s">
        <v>1264</v>
      </c>
      <c r="F629" s="225" t="s">
        <v>2144</v>
      </c>
      <c r="G629" s="226"/>
    </row>
    <row r="630" spans="2:7">
      <c r="B630" s="225" t="str">
        <f>IFERROR(VLOOKUP(C630,'Drawing Number'!$B$25:$G$151,6,FALSE),"")</f>
        <v>106</v>
      </c>
      <c r="C630" s="225" t="s">
        <v>661</v>
      </c>
      <c r="D630" s="225">
        <v>626</v>
      </c>
      <c r="E630" s="243" t="s">
        <v>1265</v>
      </c>
      <c r="F630" s="225" t="s">
        <v>2144</v>
      </c>
      <c r="G630" s="226"/>
    </row>
    <row r="631" spans="2:7">
      <c r="B631" s="225" t="str">
        <f>IFERROR(VLOOKUP(C631,'Drawing Number'!$B$25:$G$151,6,FALSE),"")</f>
        <v>106</v>
      </c>
      <c r="C631" s="225" t="s">
        <v>661</v>
      </c>
      <c r="D631" s="225">
        <v>627</v>
      </c>
      <c r="E631" s="243" t="s">
        <v>1266</v>
      </c>
      <c r="F631" s="225" t="s">
        <v>2144</v>
      </c>
      <c r="G631" s="226"/>
    </row>
    <row r="632" spans="2:7">
      <c r="B632" s="225" t="str">
        <f>IFERROR(VLOOKUP(C632,'Drawing Number'!$B$25:$G$151,6,FALSE),"")</f>
        <v>106</v>
      </c>
      <c r="C632" s="225" t="s">
        <v>661</v>
      </c>
      <c r="D632" s="225">
        <v>628</v>
      </c>
      <c r="E632" s="239" t="s">
        <v>1267</v>
      </c>
      <c r="F632" s="225" t="s">
        <v>2144</v>
      </c>
      <c r="G632" s="226"/>
    </row>
    <row r="633" spans="2:7">
      <c r="B633" s="225" t="str">
        <f>IFERROR(VLOOKUP(C633,'Drawing Number'!$B$25:$G$151,6,FALSE),"")</f>
        <v>106</v>
      </c>
      <c r="C633" s="225" t="s">
        <v>661</v>
      </c>
      <c r="D633" s="225">
        <v>629</v>
      </c>
      <c r="E633" s="239" t="s">
        <v>1268</v>
      </c>
      <c r="F633" s="225" t="s">
        <v>2144</v>
      </c>
      <c r="G633" s="226"/>
    </row>
    <row r="634" spans="2:7">
      <c r="B634" s="225" t="str">
        <f>IFERROR(VLOOKUP(C634,'Drawing Number'!$B$25:$G$151,6,FALSE),"")</f>
        <v>106</v>
      </c>
      <c r="C634" s="225" t="s">
        <v>661</v>
      </c>
      <c r="D634" s="225">
        <v>630</v>
      </c>
      <c r="E634" s="239" t="s">
        <v>1269</v>
      </c>
      <c r="F634" s="225" t="s">
        <v>2144</v>
      </c>
      <c r="G634" s="226"/>
    </row>
    <row r="635" spans="2:7">
      <c r="B635" s="225" t="str">
        <f>IFERROR(VLOOKUP(C635,'Drawing Number'!$B$25:$G$151,6,FALSE),"")</f>
        <v>106</v>
      </c>
      <c r="C635" s="225" t="s">
        <v>661</v>
      </c>
      <c r="D635" s="225">
        <v>631</v>
      </c>
      <c r="E635" s="239" t="s">
        <v>1270</v>
      </c>
      <c r="F635" s="225" t="s">
        <v>2144</v>
      </c>
      <c r="G635" s="226"/>
    </row>
    <row r="636" spans="2:7">
      <c r="B636" s="225" t="str">
        <f>IFERROR(VLOOKUP(C636,'Drawing Number'!$B$25:$G$151,6,FALSE),"")</f>
        <v>106</v>
      </c>
      <c r="C636" s="225" t="s">
        <v>661</v>
      </c>
      <c r="D636" s="225">
        <v>632</v>
      </c>
      <c r="E636" s="239" t="s">
        <v>1271</v>
      </c>
      <c r="F636" s="225" t="s">
        <v>2144</v>
      </c>
      <c r="G636" s="226"/>
    </row>
    <row r="637" spans="2:7">
      <c r="B637" s="225" t="str">
        <f>IFERROR(VLOOKUP(C637,'Drawing Number'!$B$25:$G$151,6,FALSE),"")</f>
        <v>106</v>
      </c>
      <c r="C637" s="225" t="s">
        <v>661</v>
      </c>
      <c r="D637" s="225">
        <v>633</v>
      </c>
      <c r="E637" s="239" t="s">
        <v>1272</v>
      </c>
      <c r="F637" s="225" t="s">
        <v>2144</v>
      </c>
      <c r="G637" s="226"/>
    </row>
    <row r="638" spans="2:7">
      <c r="B638" s="225" t="str">
        <f>IFERROR(VLOOKUP(C638,'Drawing Number'!$B$25:$G$151,6,FALSE),"")</f>
        <v>106</v>
      </c>
      <c r="C638" s="225" t="s">
        <v>661</v>
      </c>
      <c r="D638" s="225">
        <v>634</v>
      </c>
      <c r="E638" s="239" t="s">
        <v>1273</v>
      </c>
      <c r="F638" s="225" t="s">
        <v>2144</v>
      </c>
      <c r="G638" s="226"/>
    </row>
    <row r="639" spans="2:7">
      <c r="B639" s="225" t="str">
        <f>IFERROR(VLOOKUP(C639,'Drawing Number'!$B$25:$G$151,6,FALSE),"")</f>
        <v>106</v>
      </c>
      <c r="C639" s="225" t="s">
        <v>661</v>
      </c>
      <c r="D639" s="225">
        <v>635</v>
      </c>
      <c r="E639" s="239" t="s">
        <v>1274</v>
      </c>
      <c r="F639" s="225" t="s">
        <v>2144</v>
      </c>
      <c r="G639" s="226"/>
    </row>
    <row r="640" spans="2:7">
      <c r="B640" s="225" t="str">
        <f>IFERROR(VLOOKUP(C640,'Drawing Number'!$B$25:$G$151,6,FALSE),"")</f>
        <v>106</v>
      </c>
      <c r="C640" s="225" t="s">
        <v>661</v>
      </c>
      <c r="D640" s="225">
        <v>636</v>
      </c>
      <c r="E640" s="239" t="s">
        <v>1275</v>
      </c>
      <c r="F640" s="225" t="s">
        <v>2144</v>
      </c>
      <c r="G640" s="226"/>
    </row>
    <row r="641" spans="2:7">
      <c r="B641" s="225" t="str">
        <f>IFERROR(VLOOKUP(C641,'Drawing Number'!$B$25:$G$151,6,FALSE),"")</f>
        <v>106</v>
      </c>
      <c r="C641" s="225" t="s">
        <v>661</v>
      </c>
      <c r="D641" s="225">
        <v>637</v>
      </c>
      <c r="E641" s="239" t="s">
        <v>1276</v>
      </c>
      <c r="F641" s="225" t="s">
        <v>2144</v>
      </c>
      <c r="G641" s="226"/>
    </row>
    <row r="642" spans="2:7">
      <c r="B642" s="225" t="str">
        <f>IFERROR(VLOOKUP(C642,'Drawing Number'!$B$25:$G$151,6,FALSE),"")</f>
        <v>106</v>
      </c>
      <c r="C642" s="225" t="s">
        <v>661</v>
      </c>
      <c r="D642" s="225">
        <v>638</v>
      </c>
      <c r="E642" s="239" t="s">
        <v>1277</v>
      </c>
      <c r="F642" s="225" t="s">
        <v>2144</v>
      </c>
      <c r="G642" s="226"/>
    </row>
    <row r="643" spans="2:7">
      <c r="B643" s="225" t="str">
        <f>IFERROR(VLOOKUP(C643,'Drawing Number'!$B$25:$G$151,6,FALSE),"")</f>
        <v>106</v>
      </c>
      <c r="C643" s="225" t="s">
        <v>661</v>
      </c>
      <c r="D643" s="225">
        <v>639</v>
      </c>
      <c r="E643" s="239" t="s">
        <v>1278</v>
      </c>
      <c r="F643" s="225" t="s">
        <v>2144</v>
      </c>
      <c r="G643" s="226"/>
    </row>
    <row r="644" spans="2:7">
      <c r="B644" s="225" t="str">
        <f>IFERROR(VLOOKUP(C644,'Drawing Number'!$B$25:$G$151,6,FALSE),"")</f>
        <v>106</v>
      </c>
      <c r="C644" s="225" t="s">
        <v>661</v>
      </c>
      <c r="D644" s="225">
        <v>640</v>
      </c>
      <c r="E644" s="239" t="s">
        <v>1279</v>
      </c>
      <c r="F644" s="225" t="s">
        <v>2144</v>
      </c>
      <c r="G644" s="226"/>
    </row>
    <row r="645" spans="2:7">
      <c r="B645" s="225" t="str">
        <f>IFERROR(VLOOKUP(C645,'Drawing Number'!$B$25:$G$151,6,FALSE),"")</f>
        <v>106</v>
      </c>
      <c r="C645" s="225" t="s">
        <v>661</v>
      </c>
      <c r="D645" s="225">
        <v>641</v>
      </c>
      <c r="E645" s="239" t="s">
        <v>1280</v>
      </c>
      <c r="F645" s="225" t="s">
        <v>2144</v>
      </c>
      <c r="G645" s="226"/>
    </row>
    <row r="646" spans="2:7">
      <c r="B646" s="225" t="str">
        <f>IFERROR(VLOOKUP(C646,'Drawing Number'!$B$25:$G$151,6,FALSE),"")</f>
        <v>106</v>
      </c>
      <c r="C646" s="225" t="s">
        <v>661</v>
      </c>
      <c r="D646" s="225">
        <v>642</v>
      </c>
      <c r="E646" s="239" t="s">
        <v>1281</v>
      </c>
      <c r="F646" s="225" t="s">
        <v>2144</v>
      </c>
      <c r="G646" s="226"/>
    </row>
    <row r="647" spans="2:7">
      <c r="B647" s="225" t="str">
        <f>IFERROR(VLOOKUP(C647,'Drawing Number'!$B$25:$G$151,6,FALSE),"")</f>
        <v>106</v>
      </c>
      <c r="C647" s="225" t="s">
        <v>661</v>
      </c>
      <c r="D647" s="225">
        <v>643</v>
      </c>
      <c r="E647" s="240" t="s">
        <v>690</v>
      </c>
      <c r="F647" s="248" t="s">
        <v>2145</v>
      </c>
      <c r="G647" s="226"/>
    </row>
    <row r="648" spans="2:7">
      <c r="B648" s="225" t="str">
        <f>IFERROR(VLOOKUP(C648,'Drawing Number'!$B$25:$G$151,6,FALSE),"")</f>
        <v>106</v>
      </c>
      <c r="C648" s="225" t="s">
        <v>661</v>
      </c>
      <c r="D648" s="225">
        <v>644</v>
      </c>
      <c r="E648" s="237" t="s">
        <v>683</v>
      </c>
      <c r="F648" s="248" t="s">
        <v>2145</v>
      </c>
      <c r="G648" s="226"/>
    </row>
    <row r="649" spans="2:7">
      <c r="B649" s="225" t="str">
        <f>IFERROR(VLOOKUP(C649,'Drawing Number'!$B$25:$G$151,6,FALSE),"")</f>
        <v>106</v>
      </c>
      <c r="C649" s="225" t="s">
        <v>661</v>
      </c>
      <c r="D649" s="225">
        <v>645</v>
      </c>
      <c r="E649" s="239" t="s">
        <v>1332</v>
      </c>
      <c r="F649" s="225" t="s">
        <v>2144</v>
      </c>
      <c r="G649" s="226"/>
    </row>
    <row r="650" spans="2:7">
      <c r="B650" s="225" t="str">
        <f>IFERROR(VLOOKUP(C650,'Drawing Number'!$B$25:$G$151,6,FALSE),"")</f>
        <v>106</v>
      </c>
      <c r="C650" s="225" t="s">
        <v>661</v>
      </c>
      <c r="D650" s="225">
        <v>646</v>
      </c>
      <c r="E650" s="239" t="s">
        <v>1333</v>
      </c>
      <c r="F650" s="225" t="s">
        <v>2144</v>
      </c>
      <c r="G650" s="226"/>
    </row>
    <row r="651" spans="2:7">
      <c r="B651" s="225" t="str">
        <f>IFERROR(VLOOKUP(C651,'Drawing Number'!$B$25:$G$151,6,FALSE),"")</f>
        <v>106</v>
      </c>
      <c r="C651" s="225" t="s">
        <v>661</v>
      </c>
      <c r="D651" s="225">
        <v>647</v>
      </c>
      <c r="E651" s="239" t="s">
        <v>1334</v>
      </c>
      <c r="F651" s="225" t="s">
        <v>2144</v>
      </c>
      <c r="G651" s="226"/>
    </row>
    <row r="652" spans="2:7">
      <c r="B652" s="225" t="str">
        <f>IFERROR(VLOOKUP(C652,'Drawing Number'!$B$25:$G$151,6,FALSE),"")</f>
        <v>106</v>
      </c>
      <c r="C652" s="225" t="s">
        <v>661</v>
      </c>
      <c r="D652" s="225">
        <v>648</v>
      </c>
      <c r="E652" s="239" t="s">
        <v>1335</v>
      </c>
      <c r="F652" s="225" t="s">
        <v>2144</v>
      </c>
      <c r="G652" s="226"/>
    </row>
    <row r="653" spans="2:7">
      <c r="B653" s="225" t="str">
        <f>IFERROR(VLOOKUP(C653,'Drawing Number'!$B$25:$G$151,6,FALSE),"")</f>
        <v>106</v>
      </c>
      <c r="C653" s="225" t="s">
        <v>661</v>
      </c>
      <c r="D653" s="225">
        <v>649</v>
      </c>
      <c r="E653" s="239" t="s">
        <v>1336</v>
      </c>
      <c r="F653" s="225" t="s">
        <v>2144</v>
      </c>
      <c r="G653" s="226"/>
    </row>
    <row r="654" spans="2:7">
      <c r="B654" s="225" t="str">
        <f>IFERROR(VLOOKUP(C654,'Drawing Number'!$B$25:$G$151,6,FALSE),"")</f>
        <v>106</v>
      </c>
      <c r="C654" s="225" t="s">
        <v>661</v>
      </c>
      <c r="D654" s="225">
        <v>650</v>
      </c>
      <c r="E654" s="239" t="s">
        <v>1337</v>
      </c>
      <c r="F654" s="225" t="s">
        <v>2144</v>
      </c>
      <c r="G654" s="226"/>
    </row>
    <row r="655" spans="2:7">
      <c r="B655" s="225" t="str">
        <f>IFERROR(VLOOKUP(C655,'Drawing Number'!$B$25:$G$151,6,FALSE),"")</f>
        <v>106</v>
      </c>
      <c r="C655" s="225" t="s">
        <v>661</v>
      </c>
      <c r="D655" s="225">
        <v>651</v>
      </c>
      <c r="E655" s="243" t="s">
        <v>1282</v>
      </c>
      <c r="F655" s="225" t="s">
        <v>2144</v>
      </c>
      <c r="G655" s="226"/>
    </row>
    <row r="656" spans="2:7">
      <c r="B656" s="225" t="str">
        <f>IFERROR(VLOOKUP(C656,'Drawing Number'!$B$25:$G$151,6,FALSE),"")</f>
        <v>106</v>
      </c>
      <c r="C656" s="225" t="s">
        <v>661</v>
      </c>
      <c r="D656" s="225">
        <v>652</v>
      </c>
      <c r="E656" s="243" t="s">
        <v>1283</v>
      </c>
      <c r="F656" s="225" t="s">
        <v>2144</v>
      </c>
      <c r="G656" s="226"/>
    </row>
    <row r="657" spans="2:7">
      <c r="B657" s="225" t="str">
        <f>IFERROR(VLOOKUP(C657,'Drawing Number'!$B$25:$G$151,6,FALSE),"")</f>
        <v>106</v>
      </c>
      <c r="C657" s="225" t="s">
        <v>661</v>
      </c>
      <c r="D657" s="225">
        <v>653</v>
      </c>
      <c r="E657" s="243" t="s">
        <v>1284</v>
      </c>
      <c r="F657" s="225" t="s">
        <v>2144</v>
      </c>
      <c r="G657" s="226"/>
    </row>
    <row r="658" spans="2:7">
      <c r="B658" s="225" t="str">
        <f>IFERROR(VLOOKUP(C658,'Drawing Number'!$B$25:$G$151,6,FALSE),"")</f>
        <v>106</v>
      </c>
      <c r="C658" s="225" t="s">
        <v>661</v>
      </c>
      <c r="D658" s="225">
        <v>654</v>
      </c>
      <c r="E658" s="243" t="s">
        <v>1285</v>
      </c>
      <c r="F658" s="225" t="s">
        <v>2144</v>
      </c>
      <c r="G658" s="226"/>
    </row>
    <row r="659" spans="2:7">
      <c r="B659" s="225" t="str">
        <f>IFERROR(VLOOKUP(C659,'Drawing Number'!$B$25:$G$151,6,FALSE),"")</f>
        <v>106</v>
      </c>
      <c r="C659" s="225" t="s">
        <v>661</v>
      </c>
      <c r="D659" s="225">
        <v>655</v>
      </c>
      <c r="E659" s="243" t="s">
        <v>1286</v>
      </c>
      <c r="F659" s="225" t="s">
        <v>2144</v>
      </c>
      <c r="G659" s="226"/>
    </row>
    <row r="660" spans="2:7">
      <c r="B660" s="225" t="str">
        <f>IFERROR(VLOOKUP(C660,'Drawing Number'!$B$25:$G$151,6,FALSE),"")</f>
        <v>106</v>
      </c>
      <c r="C660" s="225" t="s">
        <v>661</v>
      </c>
      <c r="D660" s="225">
        <v>656</v>
      </c>
      <c r="E660" s="243" t="s">
        <v>1287</v>
      </c>
      <c r="F660" s="225" t="s">
        <v>2144</v>
      </c>
      <c r="G660" s="226"/>
    </row>
    <row r="661" spans="2:7">
      <c r="B661" s="225" t="str">
        <f>IFERROR(VLOOKUP(C661,'Drawing Number'!$B$25:$G$151,6,FALSE),"")</f>
        <v>106</v>
      </c>
      <c r="C661" s="225" t="s">
        <v>661</v>
      </c>
      <c r="D661" s="225">
        <v>657</v>
      </c>
      <c r="E661" s="243" t="s">
        <v>1288</v>
      </c>
      <c r="F661" s="225" t="s">
        <v>2144</v>
      </c>
      <c r="G661" s="226"/>
    </row>
    <row r="662" spans="2:7">
      <c r="B662" s="225" t="str">
        <f>IFERROR(VLOOKUP(C662,'Drawing Number'!$B$25:$G$151,6,FALSE),"")</f>
        <v>106</v>
      </c>
      <c r="C662" s="225" t="s">
        <v>661</v>
      </c>
      <c r="D662" s="225">
        <v>658</v>
      </c>
      <c r="E662" s="243" t="s">
        <v>1289</v>
      </c>
      <c r="F662" s="225" t="s">
        <v>2144</v>
      </c>
      <c r="G662" s="226"/>
    </row>
    <row r="663" spans="2:7">
      <c r="B663" s="225" t="str">
        <f>IFERROR(VLOOKUP(C663,'Drawing Number'!$B$25:$G$151,6,FALSE),"")</f>
        <v>106</v>
      </c>
      <c r="C663" s="225" t="s">
        <v>661</v>
      </c>
      <c r="D663" s="225">
        <v>659</v>
      </c>
      <c r="E663" s="243" t="s">
        <v>1290</v>
      </c>
      <c r="F663" s="225" t="s">
        <v>2144</v>
      </c>
      <c r="G663" s="226"/>
    </row>
    <row r="664" spans="2:7">
      <c r="B664" s="225" t="str">
        <f>IFERROR(VLOOKUP(C664,'Drawing Number'!$B$25:$G$151,6,FALSE),"")</f>
        <v>106</v>
      </c>
      <c r="C664" s="225" t="s">
        <v>661</v>
      </c>
      <c r="D664" s="225">
        <v>660</v>
      </c>
      <c r="E664" s="243" t="s">
        <v>1291</v>
      </c>
      <c r="F664" s="225" t="s">
        <v>2144</v>
      </c>
      <c r="G664" s="226"/>
    </row>
    <row r="665" spans="2:7">
      <c r="B665" s="225" t="str">
        <f>IFERROR(VLOOKUP(C665,'Drawing Number'!$B$25:$G$151,6,FALSE),"")</f>
        <v>106</v>
      </c>
      <c r="C665" s="225" t="s">
        <v>661</v>
      </c>
      <c r="D665" s="225">
        <v>661</v>
      </c>
      <c r="E665" s="243" t="s">
        <v>1292</v>
      </c>
      <c r="F665" s="225" t="s">
        <v>2144</v>
      </c>
      <c r="G665" s="226"/>
    </row>
    <row r="666" spans="2:7">
      <c r="B666" s="225" t="str">
        <f>IFERROR(VLOOKUP(C666,'Drawing Number'!$B$25:$G$151,6,FALSE),"")</f>
        <v>106</v>
      </c>
      <c r="C666" s="225" t="s">
        <v>661</v>
      </c>
      <c r="D666" s="225">
        <v>662</v>
      </c>
      <c r="E666" s="243" t="s">
        <v>1293</v>
      </c>
      <c r="F666" s="225" t="s">
        <v>2144</v>
      </c>
      <c r="G666" s="226"/>
    </row>
    <row r="667" spans="2:7">
      <c r="B667" s="225" t="str">
        <f>IFERROR(VLOOKUP(C667,'Drawing Number'!$B$25:$G$151,6,FALSE),"")</f>
        <v>106</v>
      </c>
      <c r="C667" s="225" t="s">
        <v>661</v>
      </c>
      <c r="D667" s="225">
        <v>663</v>
      </c>
      <c r="E667" s="239" t="s">
        <v>1294</v>
      </c>
      <c r="F667" s="225" t="s">
        <v>2144</v>
      </c>
      <c r="G667" s="226"/>
    </row>
    <row r="668" spans="2:7">
      <c r="B668" s="225" t="str">
        <f>IFERROR(VLOOKUP(C668,'Drawing Number'!$B$25:$G$151,6,FALSE),"")</f>
        <v>106</v>
      </c>
      <c r="C668" s="225" t="s">
        <v>661</v>
      </c>
      <c r="D668" s="225">
        <v>664</v>
      </c>
      <c r="E668" s="239" t="s">
        <v>1295</v>
      </c>
      <c r="F668" s="225" t="s">
        <v>2144</v>
      </c>
      <c r="G668" s="226"/>
    </row>
    <row r="669" spans="2:7">
      <c r="B669" s="225" t="str">
        <f>IFERROR(VLOOKUP(C669,'Drawing Number'!$B$25:$G$151,6,FALSE),"")</f>
        <v>106</v>
      </c>
      <c r="C669" s="225" t="s">
        <v>661</v>
      </c>
      <c r="D669" s="225">
        <v>665</v>
      </c>
      <c r="E669" s="243" t="s">
        <v>1306</v>
      </c>
      <c r="F669" s="225" t="s">
        <v>2144</v>
      </c>
      <c r="G669" s="226"/>
    </row>
    <row r="670" spans="2:7">
      <c r="B670" s="225" t="str">
        <f>IFERROR(VLOOKUP(C670,'Drawing Number'!$B$25:$G$151,6,FALSE),"")</f>
        <v>106</v>
      </c>
      <c r="C670" s="225" t="s">
        <v>661</v>
      </c>
      <c r="D670" s="225">
        <v>666</v>
      </c>
      <c r="E670" s="243" t="s">
        <v>1307</v>
      </c>
      <c r="F670" s="225" t="s">
        <v>2144</v>
      </c>
      <c r="G670" s="226"/>
    </row>
    <row r="671" spans="2:7">
      <c r="B671" s="225" t="str">
        <f>IFERROR(VLOOKUP(C671,'Drawing Number'!$B$25:$G$151,6,FALSE),"")</f>
        <v>106</v>
      </c>
      <c r="C671" s="225" t="s">
        <v>661</v>
      </c>
      <c r="D671" s="225">
        <v>667</v>
      </c>
      <c r="E671" s="243" t="s">
        <v>1308</v>
      </c>
      <c r="F671" s="225" t="s">
        <v>2144</v>
      </c>
      <c r="G671" s="226"/>
    </row>
    <row r="672" spans="2:7">
      <c r="B672" s="225" t="str">
        <f>IFERROR(VLOOKUP(C672,'Drawing Number'!$B$25:$G$151,6,FALSE),"")</f>
        <v>106</v>
      </c>
      <c r="C672" s="225" t="s">
        <v>661</v>
      </c>
      <c r="D672" s="225">
        <v>668</v>
      </c>
      <c r="E672" s="243" t="s">
        <v>1309</v>
      </c>
      <c r="F672" s="225" t="s">
        <v>2144</v>
      </c>
      <c r="G672" s="226"/>
    </row>
    <row r="673" spans="2:7">
      <c r="B673" s="225" t="str">
        <f>IFERROR(VLOOKUP(C673,'Drawing Number'!$B$25:$G$151,6,FALSE),"")</f>
        <v>106</v>
      </c>
      <c r="C673" s="225" t="s">
        <v>661</v>
      </c>
      <c r="D673" s="225">
        <v>669</v>
      </c>
      <c r="E673" s="243" t="s">
        <v>1310</v>
      </c>
      <c r="F673" s="225" t="s">
        <v>2144</v>
      </c>
      <c r="G673" s="226"/>
    </row>
    <row r="674" spans="2:7">
      <c r="B674" s="225" t="str">
        <f>IFERROR(VLOOKUP(C674,'Drawing Number'!$B$25:$G$151,6,FALSE),"")</f>
        <v>106</v>
      </c>
      <c r="C674" s="225" t="s">
        <v>661</v>
      </c>
      <c r="D674" s="225">
        <v>670</v>
      </c>
      <c r="E674" s="243" t="s">
        <v>1311</v>
      </c>
      <c r="F674" s="225" t="s">
        <v>2144</v>
      </c>
      <c r="G674" s="226"/>
    </row>
    <row r="675" spans="2:7">
      <c r="B675" s="225" t="str">
        <f>IFERROR(VLOOKUP(C675,'Drawing Number'!$B$25:$G$151,6,FALSE),"")</f>
        <v>106</v>
      </c>
      <c r="C675" s="225" t="s">
        <v>661</v>
      </c>
      <c r="D675" s="225">
        <v>671</v>
      </c>
      <c r="E675" s="243" t="s">
        <v>1312</v>
      </c>
      <c r="F675" s="225" t="s">
        <v>2144</v>
      </c>
      <c r="G675" s="226"/>
    </row>
    <row r="676" spans="2:7">
      <c r="B676" s="225" t="str">
        <f>IFERROR(VLOOKUP(C676,'Drawing Number'!$B$25:$G$151,6,FALSE),"")</f>
        <v>106</v>
      </c>
      <c r="C676" s="225" t="s">
        <v>661</v>
      </c>
      <c r="D676" s="225">
        <v>672</v>
      </c>
      <c r="E676" s="243" t="s">
        <v>1313</v>
      </c>
      <c r="F676" s="225" t="s">
        <v>2144</v>
      </c>
      <c r="G676" s="226"/>
    </row>
    <row r="677" spans="2:7">
      <c r="B677" s="225" t="str">
        <f>IFERROR(VLOOKUP(C677,'Drawing Number'!$B$25:$G$151,6,FALSE),"")</f>
        <v>106</v>
      </c>
      <c r="C677" s="225" t="s">
        <v>661</v>
      </c>
      <c r="D677" s="225">
        <v>673</v>
      </c>
      <c r="E677" s="243" t="s">
        <v>1314</v>
      </c>
      <c r="F677" s="225" t="s">
        <v>2144</v>
      </c>
      <c r="G677" s="226"/>
    </row>
    <row r="678" spans="2:7">
      <c r="B678" s="225" t="str">
        <f>IFERROR(VLOOKUP(C678,'Drawing Number'!$B$25:$G$151,6,FALSE),"")</f>
        <v>106</v>
      </c>
      <c r="C678" s="225" t="s">
        <v>661</v>
      </c>
      <c r="D678" s="225">
        <v>674</v>
      </c>
      <c r="E678" s="243" t="s">
        <v>1315</v>
      </c>
      <c r="F678" s="225" t="s">
        <v>2144</v>
      </c>
      <c r="G678" s="226"/>
    </row>
    <row r="679" spans="2:7">
      <c r="B679" s="225" t="str">
        <f>IFERROR(VLOOKUP(C679,'Drawing Number'!$B$25:$G$151,6,FALSE),"")</f>
        <v>106</v>
      </c>
      <c r="C679" s="225" t="s">
        <v>661</v>
      </c>
      <c r="D679" s="225">
        <v>675</v>
      </c>
      <c r="E679" s="243" t="s">
        <v>1316</v>
      </c>
      <c r="F679" s="225" t="s">
        <v>2144</v>
      </c>
      <c r="G679" s="226"/>
    </row>
    <row r="680" spans="2:7">
      <c r="B680" s="225" t="str">
        <f>IFERROR(VLOOKUP(C680,'Drawing Number'!$B$25:$G$151,6,FALSE),"")</f>
        <v>106</v>
      </c>
      <c r="C680" s="225" t="s">
        <v>661</v>
      </c>
      <c r="D680" s="225">
        <v>676</v>
      </c>
      <c r="E680" s="243" t="s">
        <v>1317</v>
      </c>
      <c r="F680" s="225" t="s">
        <v>2144</v>
      </c>
      <c r="G680" s="226"/>
    </row>
    <row r="681" spans="2:7">
      <c r="B681" s="225" t="str">
        <f>IFERROR(VLOOKUP(C681,'Drawing Number'!$B$25:$G$151,6,FALSE),"")</f>
        <v>106</v>
      </c>
      <c r="C681" s="225" t="s">
        <v>661</v>
      </c>
      <c r="D681" s="225">
        <v>677</v>
      </c>
      <c r="E681" s="243" t="s">
        <v>1318</v>
      </c>
      <c r="F681" s="225" t="s">
        <v>2144</v>
      </c>
      <c r="G681" s="226"/>
    </row>
    <row r="682" spans="2:7">
      <c r="B682" s="225" t="str">
        <f>IFERROR(VLOOKUP(C682,'Drawing Number'!$B$25:$G$151,6,FALSE),"")</f>
        <v>106</v>
      </c>
      <c r="C682" s="225" t="s">
        <v>661</v>
      </c>
      <c r="D682" s="225">
        <v>678</v>
      </c>
      <c r="E682" s="243" t="s">
        <v>1319</v>
      </c>
      <c r="F682" s="225" t="s">
        <v>2144</v>
      </c>
      <c r="G682" s="226"/>
    </row>
    <row r="683" spans="2:7">
      <c r="B683" s="225" t="str">
        <f>IFERROR(VLOOKUP(C683,'Drawing Number'!$B$25:$G$151,6,FALSE),"")</f>
        <v>106</v>
      </c>
      <c r="C683" s="225" t="s">
        <v>661</v>
      </c>
      <c r="D683" s="225">
        <v>679</v>
      </c>
      <c r="E683" s="243" t="s">
        <v>1320</v>
      </c>
      <c r="F683" s="225" t="s">
        <v>2144</v>
      </c>
      <c r="G683" s="226"/>
    </row>
    <row r="684" spans="2:7">
      <c r="B684" s="225" t="str">
        <f>IFERROR(VLOOKUP(C684,'Drawing Number'!$B$25:$G$151,6,FALSE),"")</f>
        <v>106</v>
      </c>
      <c r="C684" s="225" t="s">
        <v>661</v>
      </c>
      <c r="D684" s="225">
        <v>680</v>
      </c>
      <c r="E684" s="243" t="s">
        <v>1321</v>
      </c>
      <c r="F684" s="225" t="s">
        <v>2144</v>
      </c>
      <c r="G684" s="226"/>
    </row>
    <row r="685" spans="2:7">
      <c r="B685" s="225" t="str">
        <f>IFERROR(VLOOKUP(C685,'Drawing Number'!$B$25:$G$151,6,FALSE),"")</f>
        <v>106</v>
      </c>
      <c r="C685" s="225" t="s">
        <v>661</v>
      </c>
      <c r="D685" s="225">
        <v>681</v>
      </c>
      <c r="E685" s="243" t="s">
        <v>1322</v>
      </c>
      <c r="F685" s="225" t="s">
        <v>2144</v>
      </c>
      <c r="G685" s="226"/>
    </row>
    <row r="686" spans="2:7">
      <c r="B686" s="225" t="str">
        <f>IFERROR(VLOOKUP(C686,'Drawing Number'!$B$25:$G$151,6,FALSE),"")</f>
        <v>106</v>
      </c>
      <c r="C686" s="225" t="s">
        <v>661</v>
      </c>
      <c r="D686" s="225">
        <v>682</v>
      </c>
      <c r="E686" s="243" t="s">
        <v>1323</v>
      </c>
      <c r="F686" s="225" t="s">
        <v>2144</v>
      </c>
      <c r="G686" s="226"/>
    </row>
    <row r="687" spans="2:7">
      <c r="B687" s="225" t="str">
        <f>IFERROR(VLOOKUP(C687,'Drawing Number'!$B$25:$G$151,6,FALSE),"")</f>
        <v>106</v>
      </c>
      <c r="C687" s="225" t="s">
        <v>661</v>
      </c>
      <c r="D687" s="225">
        <v>683</v>
      </c>
      <c r="E687" s="243" t="s">
        <v>1324</v>
      </c>
      <c r="F687" s="225" t="s">
        <v>2144</v>
      </c>
      <c r="G687" s="226"/>
    </row>
    <row r="688" spans="2:7">
      <c r="B688" s="225" t="str">
        <f>IFERROR(VLOOKUP(C688,'Drawing Number'!$B$25:$G$151,6,FALSE),"")</f>
        <v>106</v>
      </c>
      <c r="C688" s="225" t="s">
        <v>661</v>
      </c>
      <c r="D688" s="225">
        <v>684</v>
      </c>
      <c r="E688" s="243" t="s">
        <v>1325</v>
      </c>
      <c r="F688" s="225" t="s">
        <v>2144</v>
      </c>
      <c r="G688" s="226"/>
    </row>
    <row r="689" spans="2:7">
      <c r="B689" s="225" t="str">
        <f>IFERROR(VLOOKUP(C689,'Drawing Number'!$B$25:$G$151,6,FALSE),"")</f>
        <v>106</v>
      </c>
      <c r="C689" s="225" t="s">
        <v>661</v>
      </c>
      <c r="D689" s="225">
        <v>685</v>
      </c>
      <c r="E689" s="243" t="s">
        <v>1326</v>
      </c>
      <c r="F689" s="225" t="s">
        <v>2144</v>
      </c>
      <c r="G689" s="226"/>
    </row>
    <row r="690" spans="2:7">
      <c r="B690" s="225" t="str">
        <f>IFERROR(VLOOKUP(C690,'Drawing Number'!$B$25:$G$151,6,FALSE),"")</f>
        <v>106</v>
      </c>
      <c r="C690" s="225" t="s">
        <v>661</v>
      </c>
      <c r="D690" s="225">
        <v>686</v>
      </c>
      <c r="E690" s="243" t="s">
        <v>1327</v>
      </c>
      <c r="F690" s="225" t="s">
        <v>2144</v>
      </c>
      <c r="G690" s="226"/>
    </row>
    <row r="691" spans="2:7">
      <c r="B691" s="225" t="str">
        <f>IFERROR(VLOOKUP(C691,'Drawing Number'!$B$25:$G$151,6,FALSE),"")</f>
        <v>106</v>
      </c>
      <c r="C691" s="225" t="s">
        <v>661</v>
      </c>
      <c r="D691" s="225">
        <v>687</v>
      </c>
      <c r="E691" s="239" t="s">
        <v>1328</v>
      </c>
      <c r="F691" s="225" t="s">
        <v>2144</v>
      </c>
      <c r="G691" s="226"/>
    </row>
    <row r="692" spans="2:7">
      <c r="B692" s="225" t="str">
        <f>IFERROR(VLOOKUP(C692,'Drawing Number'!$B$25:$G$151,6,FALSE),"")</f>
        <v>106</v>
      </c>
      <c r="C692" s="225" t="s">
        <v>661</v>
      </c>
      <c r="D692" s="225">
        <v>688</v>
      </c>
      <c r="E692" s="239" t="s">
        <v>1329</v>
      </c>
      <c r="F692" s="225" t="s">
        <v>2144</v>
      </c>
      <c r="G692" s="226"/>
    </row>
    <row r="693" spans="2:7">
      <c r="B693" s="225" t="str">
        <f>IFERROR(VLOOKUP(C693,'Drawing Number'!$B$25:$G$151,6,FALSE),"")</f>
        <v>106</v>
      </c>
      <c r="C693" s="225" t="s">
        <v>661</v>
      </c>
      <c r="D693" s="225">
        <v>689</v>
      </c>
      <c r="E693" s="239" t="s">
        <v>1330</v>
      </c>
      <c r="F693" s="225" t="s">
        <v>2144</v>
      </c>
      <c r="G693" s="226"/>
    </row>
    <row r="694" spans="2:7">
      <c r="B694" s="225" t="str">
        <f>IFERROR(VLOOKUP(C694,'Drawing Number'!$B$25:$G$151,6,FALSE),"")</f>
        <v>106</v>
      </c>
      <c r="C694" s="225" t="s">
        <v>661</v>
      </c>
      <c r="D694" s="225">
        <v>690</v>
      </c>
      <c r="E694" s="239" t="s">
        <v>1331</v>
      </c>
      <c r="F694" s="225" t="s">
        <v>2144</v>
      </c>
      <c r="G694" s="226"/>
    </row>
    <row r="695" spans="2:7">
      <c r="B695" s="225" t="str">
        <f>IFERROR(VLOOKUP(C695,'Drawing Number'!$B$25:$G$151,6,FALSE),"")</f>
        <v>106</v>
      </c>
      <c r="C695" s="225" t="s">
        <v>661</v>
      </c>
      <c r="D695" s="225">
        <v>691</v>
      </c>
      <c r="E695" s="239" t="s">
        <v>1296</v>
      </c>
      <c r="F695" s="225" t="s">
        <v>2144</v>
      </c>
      <c r="G695" s="226"/>
    </row>
    <row r="696" spans="2:7">
      <c r="B696" s="225" t="str">
        <f>IFERROR(VLOOKUP(C696,'Drawing Number'!$B$25:$G$151,6,FALSE),"")</f>
        <v>106</v>
      </c>
      <c r="C696" s="225" t="s">
        <v>661</v>
      </c>
      <c r="D696" s="225">
        <v>692</v>
      </c>
      <c r="E696" s="239" t="s">
        <v>1297</v>
      </c>
      <c r="F696" s="225" t="s">
        <v>2144</v>
      </c>
      <c r="G696" s="226"/>
    </row>
    <row r="697" spans="2:7">
      <c r="B697" s="225" t="str">
        <f>IFERROR(VLOOKUP(C697,'Drawing Number'!$B$25:$G$151,6,FALSE),"")</f>
        <v>106</v>
      </c>
      <c r="C697" s="225" t="s">
        <v>661</v>
      </c>
      <c r="D697" s="225">
        <v>693</v>
      </c>
      <c r="E697" s="239" t="s">
        <v>1298</v>
      </c>
      <c r="F697" s="225" t="s">
        <v>2144</v>
      </c>
      <c r="G697" s="226"/>
    </row>
    <row r="698" spans="2:7">
      <c r="B698" s="225" t="str">
        <f>IFERROR(VLOOKUP(C698,'Drawing Number'!$B$25:$G$151,6,FALSE),"")</f>
        <v>106</v>
      </c>
      <c r="C698" s="225" t="s">
        <v>661</v>
      </c>
      <c r="D698" s="225">
        <v>694</v>
      </c>
      <c r="E698" s="239" t="s">
        <v>1299</v>
      </c>
      <c r="F698" s="225" t="s">
        <v>2144</v>
      </c>
      <c r="G698" s="226"/>
    </row>
    <row r="699" spans="2:7">
      <c r="B699" s="225" t="str">
        <f>IFERROR(VLOOKUP(C699,'Drawing Number'!$B$25:$G$151,6,FALSE),"")</f>
        <v>106</v>
      </c>
      <c r="C699" s="225" t="s">
        <v>661</v>
      </c>
      <c r="D699" s="225">
        <v>695</v>
      </c>
      <c r="E699" s="239" t="s">
        <v>1300</v>
      </c>
      <c r="F699" s="225" t="s">
        <v>2144</v>
      </c>
      <c r="G699" s="226"/>
    </row>
    <row r="700" spans="2:7">
      <c r="B700" s="225" t="str">
        <f>IFERROR(VLOOKUP(C700,'Drawing Number'!$B$25:$G$151,6,FALSE),"")</f>
        <v>106</v>
      </c>
      <c r="C700" s="225" t="s">
        <v>661</v>
      </c>
      <c r="D700" s="225">
        <v>696</v>
      </c>
      <c r="E700" s="239" t="s">
        <v>1301</v>
      </c>
      <c r="F700" s="225" t="s">
        <v>2144</v>
      </c>
      <c r="G700" s="226"/>
    </row>
    <row r="701" spans="2:7">
      <c r="B701" s="225" t="str">
        <f>IFERROR(VLOOKUP(C701,'Drawing Number'!$B$25:$G$151,6,FALSE),"")</f>
        <v>106</v>
      </c>
      <c r="C701" s="225" t="s">
        <v>661</v>
      </c>
      <c r="D701" s="225">
        <v>697</v>
      </c>
      <c r="E701" s="239" t="s">
        <v>1302</v>
      </c>
      <c r="F701" s="225" t="s">
        <v>2144</v>
      </c>
      <c r="G701" s="226"/>
    </row>
    <row r="702" spans="2:7">
      <c r="B702" s="225" t="str">
        <f>IFERROR(VLOOKUP(C702,'Drawing Number'!$B$25:$G$151,6,FALSE),"")</f>
        <v>106</v>
      </c>
      <c r="C702" s="225" t="s">
        <v>661</v>
      </c>
      <c r="D702" s="225">
        <v>698</v>
      </c>
      <c r="E702" s="239" t="s">
        <v>1303</v>
      </c>
      <c r="F702" s="225" t="s">
        <v>2144</v>
      </c>
      <c r="G702" s="226"/>
    </row>
    <row r="703" spans="2:7">
      <c r="B703" s="225" t="str">
        <f>IFERROR(VLOOKUP(C703,'Drawing Number'!$B$25:$G$151,6,FALSE),"")</f>
        <v>106</v>
      </c>
      <c r="C703" s="225" t="s">
        <v>661</v>
      </c>
      <c r="D703" s="225">
        <v>699</v>
      </c>
      <c r="E703" s="239" t="s">
        <v>1304</v>
      </c>
      <c r="F703" s="225" t="s">
        <v>2144</v>
      </c>
      <c r="G703" s="226"/>
    </row>
    <row r="704" spans="2:7">
      <c r="B704" s="225" t="str">
        <f>IFERROR(VLOOKUP(C704,'Drawing Number'!$B$25:$G$151,6,FALSE),"")</f>
        <v>106</v>
      </c>
      <c r="C704" s="225" t="s">
        <v>661</v>
      </c>
      <c r="D704" s="225">
        <v>700</v>
      </c>
      <c r="E704" s="239" t="s">
        <v>1305</v>
      </c>
      <c r="F704" s="225" t="s">
        <v>2144</v>
      </c>
      <c r="G704" s="226"/>
    </row>
    <row r="705" spans="2:7">
      <c r="B705" s="225" t="str">
        <f>IFERROR(VLOOKUP(C705,'Drawing Number'!$B$25:$G$151,6,FALSE),"")</f>
        <v>105</v>
      </c>
      <c r="C705" s="225" t="s">
        <v>655</v>
      </c>
      <c r="D705" s="225">
        <v>701</v>
      </c>
      <c r="E705" s="238" t="s">
        <v>678</v>
      </c>
      <c r="F705" s="225" t="s">
        <v>2144</v>
      </c>
      <c r="G705" s="226"/>
    </row>
    <row r="706" spans="2:7">
      <c r="B706" s="225" t="str">
        <f>IFERROR(VLOOKUP(C706,'Drawing Number'!$B$25:$G$151,6,FALSE),"")</f>
        <v>105</v>
      </c>
      <c r="C706" s="225" t="s">
        <v>655</v>
      </c>
      <c r="D706" s="225">
        <v>702</v>
      </c>
      <c r="E706" s="239" t="s">
        <v>1338</v>
      </c>
      <c r="F706" s="225" t="s">
        <v>2144</v>
      </c>
      <c r="G706" s="226"/>
    </row>
    <row r="707" spans="2:7">
      <c r="B707" s="225" t="str">
        <f>IFERROR(VLOOKUP(C707,'Drawing Number'!$B$25:$G$151,6,FALSE),"")</f>
        <v>105</v>
      </c>
      <c r="C707" s="225" t="s">
        <v>655</v>
      </c>
      <c r="D707" s="225">
        <v>703</v>
      </c>
      <c r="E707" s="239" t="s">
        <v>1339</v>
      </c>
      <c r="F707" s="225" t="s">
        <v>2144</v>
      </c>
      <c r="G707" s="226"/>
    </row>
    <row r="708" spans="2:7">
      <c r="B708" s="225" t="str">
        <f>IFERROR(VLOOKUP(C708,'Drawing Number'!$B$25:$G$151,6,FALSE),"")</f>
        <v>105</v>
      </c>
      <c r="C708" s="225" t="s">
        <v>655</v>
      </c>
      <c r="D708" s="225">
        <v>704</v>
      </c>
      <c r="E708" s="239" t="s">
        <v>1340</v>
      </c>
      <c r="F708" s="225" t="s">
        <v>2144</v>
      </c>
      <c r="G708" s="226"/>
    </row>
    <row r="709" spans="2:7">
      <c r="B709" s="225" t="str">
        <f>IFERROR(VLOOKUP(C709,'Drawing Number'!$B$25:$G$151,6,FALSE),"")</f>
        <v>105</v>
      </c>
      <c r="C709" s="225" t="s">
        <v>655</v>
      </c>
      <c r="D709" s="225">
        <v>705</v>
      </c>
      <c r="E709" s="239" t="s">
        <v>1341</v>
      </c>
      <c r="F709" s="225" t="s">
        <v>2144</v>
      </c>
      <c r="G709" s="226"/>
    </row>
    <row r="710" spans="2:7">
      <c r="B710" s="225" t="str">
        <f>IFERROR(VLOOKUP(C710,'Drawing Number'!$B$25:$G$151,6,FALSE),"")</f>
        <v>105</v>
      </c>
      <c r="C710" s="225" t="s">
        <v>655</v>
      </c>
      <c r="D710" s="225">
        <v>706</v>
      </c>
      <c r="E710" s="239" t="s">
        <v>1342</v>
      </c>
      <c r="F710" s="225" t="s">
        <v>2144</v>
      </c>
      <c r="G710" s="226"/>
    </row>
    <row r="711" spans="2:7">
      <c r="B711" s="225" t="str">
        <f>IFERROR(VLOOKUP(C711,'Drawing Number'!$B$25:$G$151,6,FALSE),"")</f>
        <v>105</v>
      </c>
      <c r="C711" s="225" t="s">
        <v>655</v>
      </c>
      <c r="D711" s="225">
        <v>707</v>
      </c>
      <c r="E711" s="239" t="s">
        <v>1343</v>
      </c>
      <c r="F711" s="225" t="s">
        <v>2144</v>
      </c>
      <c r="G711" s="226"/>
    </row>
    <row r="712" spans="2:7">
      <c r="B712" s="225" t="str">
        <f>IFERROR(VLOOKUP(C712,'Drawing Number'!$B$25:$G$151,6,FALSE),"")</f>
        <v>105</v>
      </c>
      <c r="C712" s="225" t="s">
        <v>655</v>
      </c>
      <c r="D712" s="225">
        <v>708</v>
      </c>
      <c r="E712" s="239" t="s">
        <v>1344</v>
      </c>
      <c r="F712" s="225" t="s">
        <v>2144</v>
      </c>
      <c r="G712" s="226"/>
    </row>
    <row r="713" spans="2:7">
      <c r="B713" s="225" t="str">
        <f>IFERROR(VLOOKUP(C713,'Drawing Number'!$B$25:$G$151,6,FALSE),"")</f>
        <v>105</v>
      </c>
      <c r="C713" s="225" t="s">
        <v>655</v>
      </c>
      <c r="D713" s="225">
        <v>709</v>
      </c>
      <c r="E713" s="239" t="s">
        <v>1345</v>
      </c>
      <c r="F713" s="225" t="s">
        <v>2144</v>
      </c>
      <c r="G713" s="226"/>
    </row>
    <row r="714" spans="2:7">
      <c r="B714" s="225" t="str">
        <f>IFERROR(VLOOKUP(C714,'Drawing Number'!$B$25:$G$151,6,FALSE),"")</f>
        <v>105</v>
      </c>
      <c r="C714" s="225" t="s">
        <v>655</v>
      </c>
      <c r="D714" s="225">
        <v>710</v>
      </c>
      <c r="E714" s="239" t="s">
        <v>1346</v>
      </c>
      <c r="F714" s="225" t="s">
        <v>2144</v>
      </c>
      <c r="G714" s="226"/>
    </row>
    <row r="715" spans="2:7">
      <c r="B715" s="225" t="str">
        <f>IFERROR(VLOOKUP(C715,'Drawing Number'!$B$25:$G$151,6,FALSE),"")</f>
        <v>105</v>
      </c>
      <c r="C715" s="225" t="s">
        <v>655</v>
      </c>
      <c r="D715" s="225">
        <v>711</v>
      </c>
      <c r="E715" s="239" t="s">
        <v>1347</v>
      </c>
      <c r="F715" s="225" t="s">
        <v>2144</v>
      </c>
      <c r="G715" s="226"/>
    </row>
    <row r="716" spans="2:7">
      <c r="B716" s="225" t="str">
        <f>IFERROR(VLOOKUP(C716,'Drawing Number'!$B$25:$G$151,6,FALSE),"")</f>
        <v>105</v>
      </c>
      <c r="C716" s="225" t="s">
        <v>655</v>
      </c>
      <c r="D716" s="225">
        <v>712</v>
      </c>
      <c r="E716" s="239" t="s">
        <v>1348</v>
      </c>
      <c r="F716" s="225" t="s">
        <v>2144</v>
      </c>
      <c r="G716" s="226"/>
    </row>
    <row r="717" spans="2:7">
      <c r="B717" s="225" t="str">
        <f>IFERROR(VLOOKUP(C717,'Drawing Number'!$B$25:$G$151,6,FALSE),"")</f>
        <v>105</v>
      </c>
      <c r="C717" s="225" t="s">
        <v>655</v>
      </c>
      <c r="D717" s="225">
        <v>713</v>
      </c>
      <c r="E717" s="239" t="s">
        <v>1349</v>
      </c>
      <c r="F717" s="225" t="s">
        <v>2144</v>
      </c>
      <c r="G717" s="226"/>
    </row>
    <row r="718" spans="2:7">
      <c r="B718" s="225" t="str">
        <f>IFERROR(VLOOKUP(C718,'Drawing Number'!$B$25:$G$151,6,FALSE),"")</f>
        <v>105</v>
      </c>
      <c r="C718" s="225" t="s">
        <v>655</v>
      </c>
      <c r="D718" s="225">
        <v>714</v>
      </c>
      <c r="E718" s="239" t="s">
        <v>1350</v>
      </c>
      <c r="F718" s="225" t="s">
        <v>2144</v>
      </c>
      <c r="G718" s="226"/>
    </row>
    <row r="719" spans="2:7">
      <c r="B719" s="225" t="str">
        <f>IFERROR(VLOOKUP(C719,'Drawing Number'!$B$25:$G$151,6,FALSE),"")</f>
        <v>105</v>
      </c>
      <c r="C719" s="225" t="s">
        <v>655</v>
      </c>
      <c r="D719" s="225">
        <v>715</v>
      </c>
      <c r="E719" s="239" t="s">
        <v>1351</v>
      </c>
      <c r="F719" s="225" t="s">
        <v>2144</v>
      </c>
      <c r="G719" s="226"/>
    </row>
    <row r="720" spans="2:7">
      <c r="B720" s="225" t="str">
        <f>IFERROR(VLOOKUP(C720,'Drawing Number'!$B$25:$G$151,6,FALSE),"")</f>
        <v>105</v>
      </c>
      <c r="C720" s="225" t="s">
        <v>655</v>
      </c>
      <c r="D720" s="225">
        <v>716</v>
      </c>
      <c r="E720" s="239" t="s">
        <v>1352</v>
      </c>
      <c r="F720" s="225" t="s">
        <v>2144</v>
      </c>
      <c r="G720" s="226"/>
    </row>
    <row r="721" spans="2:7">
      <c r="B721" s="225" t="str">
        <f>IFERROR(VLOOKUP(C721,'Drawing Number'!$B$25:$G$151,6,FALSE),"")</f>
        <v>105</v>
      </c>
      <c r="C721" s="225" t="s">
        <v>655</v>
      </c>
      <c r="D721" s="225">
        <v>717</v>
      </c>
      <c r="E721" s="239" t="s">
        <v>1353</v>
      </c>
      <c r="F721" s="225" t="s">
        <v>2144</v>
      </c>
      <c r="G721" s="226"/>
    </row>
    <row r="722" spans="2:7">
      <c r="B722" s="225" t="str">
        <f>IFERROR(VLOOKUP(C722,'Drawing Number'!$B$25:$G$151,6,FALSE),"")</f>
        <v>105</v>
      </c>
      <c r="C722" s="225" t="s">
        <v>655</v>
      </c>
      <c r="D722" s="225">
        <v>718</v>
      </c>
      <c r="E722" s="239" t="s">
        <v>1354</v>
      </c>
      <c r="F722" s="225" t="s">
        <v>2144</v>
      </c>
      <c r="G722" s="226"/>
    </row>
    <row r="723" spans="2:7">
      <c r="B723" s="225" t="str">
        <f>IFERROR(VLOOKUP(C723,'Drawing Number'!$B$25:$G$151,6,FALSE),"")</f>
        <v>105</v>
      </c>
      <c r="C723" s="225" t="s">
        <v>655</v>
      </c>
      <c r="D723" s="225">
        <v>719</v>
      </c>
      <c r="E723" s="239" t="s">
        <v>1355</v>
      </c>
      <c r="F723" s="225" t="s">
        <v>2144</v>
      </c>
      <c r="G723" s="226"/>
    </row>
    <row r="724" spans="2:7">
      <c r="B724" s="225" t="str">
        <f>IFERROR(VLOOKUP(C724,'Drawing Number'!$B$25:$G$151,6,FALSE),"")</f>
        <v>105</v>
      </c>
      <c r="C724" s="225" t="s">
        <v>655</v>
      </c>
      <c r="D724" s="225">
        <v>720</v>
      </c>
      <c r="E724" s="239" t="s">
        <v>1356</v>
      </c>
      <c r="F724" s="225" t="s">
        <v>2144</v>
      </c>
      <c r="G724" s="226"/>
    </row>
    <row r="725" spans="2:7">
      <c r="B725" s="225" t="str">
        <f>IFERROR(VLOOKUP(C725,'Drawing Number'!$B$25:$G$151,6,FALSE),"")</f>
        <v>105</v>
      </c>
      <c r="C725" s="225" t="s">
        <v>655</v>
      </c>
      <c r="D725" s="225">
        <v>721</v>
      </c>
      <c r="E725" s="239" t="s">
        <v>1357</v>
      </c>
      <c r="F725" s="225" t="s">
        <v>2144</v>
      </c>
      <c r="G725" s="226"/>
    </row>
    <row r="726" spans="2:7">
      <c r="B726" s="225" t="str">
        <f>IFERROR(VLOOKUP(C726,'Drawing Number'!$B$25:$G$151,6,FALSE),"")</f>
        <v>105</v>
      </c>
      <c r="C726" s="225" t="s">
        <v>655</v>
      </c>
      <c r="D726" s="225">
        <v>722</v>
      </c>
      <c r="E726" s="239" t="s">
        <v>1358</v>
      </c>
      <c r="F726" s="225" t="s">
        <v>2144</v>
      </c>
      <c r="G726" s="226"/>
    </row>
    <row r="727" spans="2:7">
      <c r="B727" s="225" t="str">
        <f>IFERROR(VLOOKUP(C727,'Drawing Number'!$B$25:$G$151,6,FALSE),"")</f>
        <v>105</v>
      </c>
      <c r="C727" s="225" t="s">
        <v>655</v>
      </c>
      <c r="D727" s="225">
        <v>723</v>
      </c>
      <c r="E727" s="239" t="s">
        <v>1359</v>
      </c>
      <c r="F727" s="225" t="s">
        <v>2144</v>
      </c>
      <c r="G727" s="226"/>
    </row>
    <row r="728" spans="2:7">
      <c r="B728" s="225" t="str">
        <f>IFERROR(VLOOKUP(C728,'Drawing Number'!$B$25:$G$151,6,FALSE),"")</f>
        <v>105</v>
      </c>
      <c r="C728" s="225" t="s">
        <v>655</v>
      </c>
      <c r="D728" s="225">
        <v>724</v>
      </c>
      <c r="E728" s="239" t="s">
        <v>1360</v>
      </c>
      <c r="F728" s="225" t="s">
        <v>2144</v>
      </c>
      <c r="G728" s="226"/>
    </row>
    <row r="729" spans="2:7">
      <c r="B729" s="225" t="str">
        <f>IFERROR(VLOOKUP(C729,'Drawing Number'!$B$25:$G$151,6,FALSE),"")</f>
        <v>105</v>
      </c>
      <c r="C729" s="225" t="s">
        <v>655</v>
      </c>
      <c r="D729" s="225">
        <v>725</v>
      </c>
      <c r="E729" s="239" t="s">
        <v>1361</v>
      </c>
      <c r="F729" s="225" t="s">
        <v>2144</v>
      </c>
      <c r="G729" s="226"/>
    </row>
    <row r="730" spans="2:7">
      <c r="B730" s="225" t="str">
        <f>IFERROR(VLOOKUP(C730,'Drawing Number'!$B$25:$G$151,6,FALSE),"")</f>
        <v>105</v>
      </c>
      <c r="C730" s="225" t="s">
        <v>655</v>
      </c>
      <c r="D730" s="225">
        <v>726</v>
      </c>
      <c r="E730" s="239" t="s">
        <v>1362</v>
      </c>
      <c r="F730" s="225" t="s">
        <v>2144</v>
      </c>
      <c r="G730" s="226"/>
    </row>
    <row r="731" spans="2:7">
      <c r="B731" s="225" t="str">
        <f>IFERROR(VLOOKUP(C731,'Drawing Number'!$B$25:$G$151,6,FALSE),"")</f>
        <v>105</v>
      </c>
      <c r="C731" s="225" t="s">
        <v>655</v>
      </c>
      <c r="D731" s="225">
        <v>727</v>
      </c>
      <c r="E731" s="239" t="s">
        <v>1363</v>
      </c>
      <c r="F731" s="225" t="s">
        <v>2144</v>
      </c>
      <c r="G731" s="226"/>
    </row>
    <row r="732" spans="2:7">
      <c r="B732" s="225" t="str">
        <f>IFERROR(VLOOKUP(C732,'Drawing Number'!$B$25:$G$151,6,FALSE),"")</f>
        <v>105</v>
      </c>
      <c r="C732" s="225" t="s">
        <v>655</v>
      </c>
      <c r="D732" s="225">
        <v>728</v>
      </c>
      <c r="E732" s="239" t="s">
        <v>1364</v>
      </c>
      <c r="F732" s="225" t="s">
        <v>2144</v>
      </c>
      <c r="G732" s="226"/>
    </row>
    <row r="733" spans="2:7">
      <c r="B733" s="225" t="str">
        <f>IFERROR(VLOOKUP(C733,'Drawing Number'!$B$25:$G$151,6,FALSE),"")</f>
        <v>105</v>
      </c>
      <c r="C733" s="225" t="s">
        <v>655</v>
      </c>
      <c r="D733" s="225">
        <v>729</v>
      </c>
      <c r="E733" s="239" t="s">
        <v>1365</v>
      </c>
      <c r="F733" s="225" t="s">
        <v>2144</v>
      </c>
      <c r="G733" s="226"/>
    </row>
    <row r="734" spans="2:7">
      <c r="B734" s="225" t="str">
        <f>IFERROR(VLOOKUP(C734,'Drawing Number'!$B$25:$G$151,6,FALSE),"")</f>
        <v>105</v>
      </c>
      <c r="C734" s="225" t="s">
        <v>655</v>
      </c>
      <c r="D734" s="225">
        <v>730</v>
      </c>
      <c r="E734" s="239" t="s">
        <v>1366</v>
      </c>
      <c r="F734" s="225" t="s">
        <v>2144</v>
      </c>
      <c r="G734" s="226"/>
    </row>
    <row r="735" spans="2:7">
      <c r="B735" s="225" t="str">
        <f>IFERROR(VLOOKUP(C735,'Drawing Number'!$B$25:$G$151,6,FALSE),"")</f>
        <v>105</v>
      </c>
      <c r="C735" s="225" t="s">
        <v>655</v>
      </c>
      <c r="D735" s="225">
        <v>731</v>
      </c>
      <c r="E735" s="237" t="s">
        <v>1734</v>
      </c>
      <c r="F735" s="248" t="s">
        <v>2145</v>
      </c>
      <c r="G735" s="226"/>
    </row>
    <row r="736" spans="2:7">
      <c r="B736" s="225" t="str">
        <f>IFERROR(VLOOKUP(C736,'Drawing Number'!$B$25:$G$151,6,FALSE),"")</f>
        <v>105</v>
      </c>
      <c r="C736" s="225" t="s">
        <v>655</v>
      </c>
      <c r="D736" s="225">
        <v>732</v>
      </c>
      <c r="E736" s="237" t="s">
        <v>1735</v>
      </c>
      <c r="F736" s="248" t="s">
        <v>2145</v>
      </c>
      <c r="G736" s="226"/>
    </row>
    <row r="737" spans="2:7">
      <c r="B737" s="225" t="str">
        <f>IFERROR(VLOOKUP(C737,'Drawing Number'!$B$25:$G$151,6,FALSE),"")</f>
        <v>105</v>
      </c>
      <c r="C737" s="225" t="s">
        <v>655</v>
      </c>
      <c r="D737" s="225">
        <v>733</v>
      </c>
      <c r="E737" s="237" t="s">
        <v>1736</v>
      </c>
      <c r="F737" s="248" t="s">
        <v>2145</v>
      </c>
      <c r="G737" s="226"/>
    </row>
    <row r="738" spans="2:7">
      <c r="B738" s="225" t="str">
        <f>IFERROR(VLOOKUP(C738,'Drawing Number'!$B$25:$G$151,6,FALSE),"")</f>
        <v>105</v>
      </c>
      <c r="C738" s="225" t="s">
        <v>655</v>
      </c>
      <c r="D738" s="225">
        <v>734</v>
      </c>
      <c r="E738" s="237" t="s">
        <v>1737</v>
      </c>
      <c r="F738" s="248" t="s">
        <v>2145</v>
      </c>
      <c r="G738" s="226"/>
    </row>
    <row r="739" spans="2:7">
      <c r="B739" s="225" t="str">
        <f>IFERROR(VLOOKUP(C739,'Drawing Number'!$B$25:$G$151,6,FALSE),"")</f>
        <v>105</v>
      </c>
      <c r="C739" s="225" t="s">
        <v>655</v>
      </c>
      <c r="D739" s="225">
        <v>735</v>
      </c>
      <c r="E739" s="237" t="s">
        <v>1738</v>
      </c>
      <c r="F739" s="248" t="s">
        <v>2145</v>
      </c>
      <c r="G739" s="226"/>
    </row>
    <row r="740" spans="2:7">
      <c r="B740" s="225" t="str">
        <f>IFERROR(VLOOKUP(C740,'Drawing Number'!$B$25:$G$151,6,FALSE),"")</f>
        <v>105</v>
      </c>
      <c r="C740" s="225" t="s">
        <v>655</v>
      </c>
      <c r="D740" s="225">
        <v>736</v>
      </c>
      <c r="E740" s="237" t="s">
        <v>1739</v>
      </c>
      <c r="F740" s="248" t="s">
        <v>2145</v>
      </c>
      <c r="G740" s="226"/>
    </row>
    <row r="741" spans="2:7">
      <c r="B741" s="225" t="str">
        <f>IFERROR(VLOOKUP(C741,'Drawing Number'!$B$25:$G$151,6,FALSE),"")</f>
        <v>105</v>
      </c>
      <c r="C741" s="225" t="s">
        <v>655</v>
      </c>
      <c r="D741" s="225">
        <v>737</v>
      </c>
      <c r="E741" s="237" t="s">
        <v>1740</v>
      </c>
      <c r="F741" s="248" t="s">
        <v>2145</v>
      </c>
      <c r="G741" s="226"/>
    </row>
    <row r="742" spans="2:7">
      <c r="B742" s="225" t="str">
        <f>IFERROR(VLOOKUP(C742,'Drawing Number'!$B$25:$G$151,6,FALSE),"")</f>
        <v>105</v>
      </c>
      <c r="C742" s="225" t="s">
        <v>655</v>
      </c>
      <c r="D742" s="225">
        <v>738</v>
      </c>
      <c r="E742" s="239" t="s">
        <v>1367</v>
      </c>
      <c r="F742" s="225" t="s">
        <v>2144</v>
      </c>
      <c r="G742" s="226"/>
    </row>
    <row r="743" spans="2:7">
      <c r="B743" s="225" t="str">
        <f>IFERROR(VLOOKUP(C743,'Drawing Number'!$B$25:$G$151,6,FALSE),"")</f>
        <v>105</v>
      </c>
      <c r="C743" s="225" t="s">
        <v>655</v>
      </c>
      <c r="D743" s="225">
        <v>739</v>
      </c>
      <c r="E743" s="239" t="s">
        <v>1368</v>
      </c>
      <c r="F743" s="225" t="s">
        <v>2144</v>
      </c>
      <c r="G743" s="226"/>
    </row>
    <row r="744" spans="2:7">
      <c r="B744" s="225" t="str">
        <f>IFERROR(VLOOKUP(C744,'Drawing Number'!$B$25:$G$151,6,FALSE),"")</f>
        <v>105</v>
      </c>
      <c r="C744" s="225" t="s">
        <v>655</v>
      </c>
      <c r="D744" s="225">
        <v>740</v>
      </c>
      <c r="E744" s="239" t="s">
        <v>1369</v>
      </c>
      <c r="F744" s="225" t="s">
        <v>2144</v>
      </c>
      <c r="G744" s="226"/>
    </row>
    <row r="745" spans="2:7">
      <c r="B745" s="225" t="str">
        <f>IFERROR(VLOOKUP(C745,'Drawing Number'!$B$25:$G$151,6,FALSE),"")</f>
        <v>105</v>
      </c>
      <c r="C745" s="225" t="s">
        <v>655</v>
      </c>
      <c r="D745" s="225">
        <v>741</v>
      </c>
      <c r="E745" s="239" t="s">
        <v>1370</v>
      </c>
      <c r="F745" s="225" t="s">
        <v>2144</v>
      </c>
      <c r="G745" s="226"/>
    </row>
    <row r="746" spans="2:7">
      <c r="B746" s="225" t="str">
        <f>IFERROR(VLOOKUP(C746,'Drawing Number'!$B$25:$G$151,6,FALSE),"")</f>
        <v>105</v>
      </c>
      <c r="C746" s="225" t="s">
        <v>655</v>
      </c>
      <c r="D746" s="225">
        <v>742</v>
      </c>
      <c r="E746" s="240" t="s">
        <v>1741</v>
      </c>
      <c r="F746" s="248" t="s">
        <v>2145</v>
      </c>
      <c r="G746" s="226"/>
    </row>
    <row r="747" spans="2:7">
      <c r="B747" s="225" t="str">
        <f>IFERROR(VLOOKUP(C747,'Drawing Number'!$B$25:$G$151,6,FALSE),"")</f>
        <v>105</v>
      </c>
      <c r="C747" s="225" t="s">
        <v>655</v>
      </c>
      <c r="D747" s="225">
        <v>743</v>
      </c>
      <c r="E747" s="240" t="s">
        <v>1742</v>
      </c>
      <c r="F747" s="248" t="s">
        <v>2145</v>
      </c>
      <c r="G747" s="226"/>
    </row>
    <row r="748" spans="2:7">
      <c r="B748" s="225" t="str">
        <f>IFERROR(VLOOKUP(C748,'Drawing Number'!$B$25:$G$151,6,FALSE),"")</f>
        <v>105</v>
      </c>
      <c r="C748" s="225" t="s">
        <v>655</v>
      </c>
      <c r="D748" s="225">
        <v>744</v>
      </c>
      <c r="E748" s="240" t="s">
        <v>1743</v>
      </c>
      <c r="F748" s="248" t="s">
        <v>2145</v>
      </c>
      <c r="G748" s="226"/>
    </row>
    <row r="749" spans="2:7">
      <c r="B749" s="225" t="str">
        <f>IFERROR(VLOOKUP(C749,'Drawing Number'!$B$25:$G$151,6,FALSE),"")</f>
        <v>105</v>
      </c>
      <c r="C749" s="225" t="s">
        <v>655</v>
      </c>
      <c r="D749" s="225">
        <v>745</v>
      </c>
      <c r="E749" s="240" t="s">
        <v>1744</v>
      </c>
      <c r="F749" s="248" t="s">
        <v>2145</v>
      </c>
      <c r="G749" s="226"/>
    </row>
    <row r="750" spans="2:7">
      <c r="B750" s="225" t="str">
        <f>IFERROR(VLOOKUP(C750,'Drawing Number'!$B$25:$G$151,6,FALSE),"")</f>
        <v>105</v>
      </c>
      <c r="C750" s="225" t="s">
        <v>655</v>
      </c>
      <c r="D750" s="225">
        <v>746</v>
      </c>
      <c r="E750" s="239" t="s">
        <v>1371</v>
      </c>
      <c r="F750" s="225" t="s">
        <v>2144</v>
      </c>
      <c r="G750" s="226"/>
    </row>
    <row r="751" spans="2:7">
      <c r="B751" s="225" t="str">
        <f>IFERROR(VLOOKUP(C751,'Drawing Number'!$B$25:$G$151,6,FALSE),"")</f>
        <v>105</v>
      </c>
      <c r="C751" s="225" t="s">
        <v>655</v>
      </c>
      <c r="D751" s="225">
        <v>747</v>
      </c>
      <c r="E751" s="239" t="s">
        <v>1372</v>
      </c>
      <c r="F751" s="225" t="s">
        <v>2144</v>
      </c>
      <c r="G751" s="226"/>
    </row>
    <row r="752" spans="2:7">
      <c r="B752" s="225" t="str">
        <f>IFERROR(VLOOKUP(C752,'Drawing Number'!$B$25:$G$151,6,FALSE),"")</f>
        <v>105</v>
      </c>
      <c r="C752" s="225" t="s">
        <v>655</v>
      </c>
      <c r="D752" s="225">
        <v>748</v>
      </c>
      <c r="E752" s="239" t="s">
        <v>1373</v>
      </c>
      <c r="F752" s="225" t="s">
        <v>2144</v>
      </c>
      <c r="G752" s="226"/>
    </row>
    <row r="753" spans="2:7">
      <c r="B753" s="225" t="str">
        <f>IFERROR(VLOOKUP(C753,'Drawing Number'!$B$25:$G$151,6,FALSE),"")</f>
        <v>105</v>
      </c>
      <c r="C753" s="225" t="s">
        <v>655</v>
      </c>
      <c r="D753" s="225">
        <v>749</v>
      </c>
      <c r="E753" s="239" t="s">
        <v>1374</v>
      </c>
      <c r="F753" s="225" t="s">
        <v>2144</v>
      </c>
      <c r="G753" s="226"/>
    </row>
    <row r="754" spans="2:7">
      <c r="B754" s="225" t="str">
        <f>IFERROR(VLOOKUP(C754,'Drawing Number'!$B$25:$G$151,6,FALSE),"")</f>
        <v>105</v>
      </c>
      <c r="C754" s="225" t="s">
        <v>655</v>
      </c>
      <c r="D754" s="225">
        <v>750</v>
      </c>
      <c r="E754" s="239" t="s">
        <v>1375</v>
      </c>
      <c r="F754" s="225" t="s">
        <v>2144</v>
      </c>
      <c r="G754" s="226"/>
    </row>
    <row r="755" spans="2:7">
      <c r="B755" s="225" t="str">
        <f>IFERROR(VLOOKUP(C755,'Drawing Number'!$B$25:$G$151,6,FALSE),"")</f>
        <v>105</v>
      </c>
      <c r="C755" s="225" t="s">
        <v>655</v>
      </c>
      <c r="D755" s="225">
        <v>751</v>
      </c>
      <c r="E755" s="239" t="s">
        <v>1376</v>
      </c>
      <c r="F755" s="225" t="s">
        <v>2144</v>
      </c>
      <c r="G755" s="226"/>
    </row>
    <row r="756" spans="2:7">
      <c r="B756" s="225" t="str">
        <f>IFERROR(VLOOKUP(C756,'Drawing Number'!$B$25:$G$151,6,FALSE),"")</f>
        <v>105</v>
      </c>
      <c r="C756" s="225" t="s">
        <v>655</v>
      </c>
      <c r="D756" s="225">
        <v>752</v>
      </c>
      <c r="E756" s="239" t="s">
        <v>1377</v>
      </c>
      <c r="F756" s="225" t="s">
        <v>2144</v>
      </c>
      <c r="G756" s="226"/>
    </row>
    <row r="757" spans="2:7">
      <c r="B757" s="225" t="str">
        <f>IFERROR(VLOOKUP(C757,'Drawing Number'!$B$25:$G$151,6,FALSE),"")</f>
        <v>105</v>
      </c>
      <c r="C757" s="225" t="s">
        <v>655</v>
      </c>
      <c r="D757" s="225">
        <v>753</v>
      </c>
      <c r="E757" s="239" t="s">
        <v>1378</v>
      </c>
      <c r="F757" s="225" t="s">
        <v>2144</v>
      </c>
      <c r="G757" s="226"/>
    </row>
    <row r="758" spans="2:7">
      <c r="B758" s="225" t="str">
        <f>IFERROR(VLOOKUP(C758,'Drawing Number'!$B$25:$G$151,6,FALSE),"")</f>
        <v>105</v>
      </c>
      <c r="C758" s="225" t="s">
        <v>655</v>
      </c>
      <c r="D758" s="225">
        <v>754</v>
      </c>
      <c r="E758" s="239" t="s">
        <v>1379</v>
      </c>
      <c r="F758" s="225" t="s">
        <v>2144</v>
      </c>
      <c r="G758" s="226"/>
    </row>
    <row r="759" spans="2:7">
      <c r="B759" s="225" t="str">
        <f>IFERROR(VLOOKUP(C759,'Drawing Number'!$B$25:$G$151,6,FALSE),"")</f>
        <v>105</v>
      </c>
      <c r="C759" s="225" t="s">
        <v>655</v>
      </c>
      <c r="D759" s="225">
        <v>755</v>
      </c>
      <c r="E759" s="239" t="s">
        <v>1380</v>
      </c>
      <c r="F759" s="225" t="s">
        <v>2144</v>
      </c>
      <c r="G759" s="226"/>
    </row>
    <row r="760" spans="2:7">
      <c r="B760" s="225" t="str">
        <f>IFERROR(VLOOKUP(C760,'Drawing Number'!$B$25:$G$151,6,FALSE),"")</f>
        <v>105</v>
      </c>
      <c r="C760" s="225" t="s">
        <v>655</v>
      </c>
      <c r="D760" s="225">
        <v>756</v>
      </c>
      <c r="E760" s="239" t="s">
        <v>1381</v>
      </c>
      <c r="F760" s="225" t="s">
        <v>2144</v>
      </c>
      <c r="G760" s="226"/>
    </row>
    <row r="761" spans="2:7">
      <c r="B761" s="225" t="str">
        <f>IFERROR(VLOOKUP(C761,'Drawing Number'!$B$25:$G$151,6,FALSE),"")</f>
        <v>105</v>
      </c>
      <c r="C761" s="225" t="s">
        <v>655</v>
      </c>
      <c r="D761" s="225">
        <v>757</v>
      </c>
      <c r="E761" s="239" t="s">
        <v>1382</v>
      </c>
      <c r="F761" s="225" t="s">
        <v>2144</v>
      </c>
      <c r="G761" s="226"/>
    </row>
    <row r="762" spans="2:7">
      <c r="B762" s="225" t="str">
        <f>IFERROR(VLOOKUP(C762,'Drawing Number'!$B$25:$G$151,6,FALSE),"")</f>
        <v>105</v>
      </c>
      <c r="C762" s="225" t="s">
        <v>655</v>
      </c>
      <c r="D762" s="225">
        <v>758</v>
      </c>
      <c r="E762" s="239" t="s">
        <v>1383</v>
      </c>
      <c r="F762" s="225" t="s">
        <v>2144</v>
      </c>
      <c r="G762" s="226"/>
    </row>
    <row r="763" spans="2:7">
      <c r="B763" s="225" t="str">
        <f>IFERROR(VLOOKUP(C763,'Drawing Number'!$B$25:$G$151,6,FALSE),"")</f>
        <v>105</v>
      </c>
      <c r="C763" s="225" t="s">
        <v>655</v>
      </c>
      <c r="D763" s="225">
        <v>759</v>
      </c>
      <c r="E763" s="239" t="s">
        <v>1384</v>
      </c>
      <c r="F763" s="225" t="s">
        <v>2144</v>
      </c>
      <c r="G763" s="226"/>
    </row>
    <row r="764" spans="2:7">
      <c r="B764" s="225" t="str">
        <f>IFERROR(VLOOKUP(C764,'Drawing Number'!$B$25:$G$151,6,FALSE),"")</f>
        <v>105</v>
      </c>
      <c r="C764" s="225" t="s">
        <v>655</v>
      </c>
      <c r="D764" s="225">
        <v>760</v>
      </c>
      <c r="E764" s="239" t="s">
        <v>1385</v>
      </c>
      <c r="F764" s="225" t="s">
        <v>2144</v>
      </c>
      <c r="G764" s="226"/>
    </row>
    <row r="765" spans="2:7">
      <c r="B765" s="225" t="str">
        <f>IFERROR(VLOOKUP(C765,'Drawing Number'!$B$25:$G$151,6,FALSE),"")</f>
        <v>105</v>
      </c>
      <c r="C765" s="225" t="s">
        <v>655</v>
      </c>
      <c r="D765" s="225">
        <v>761</v>
      </c>
      <c r="E765" s="239" t="s">
        <v>1386</v>
      </c>
      <c r="F765" s="225" t="s">
        <v>2144</v>
      </c>
      <c r="G765" s="226"/>
    </row>
    <row r="766" spans="2:7">
      <c r="B766" s="225" t="str">
        <f>IFERROR(VLOOKUP(C766,'Drawing Number'!$B$25:$G$151,6,FALSE),"")</f>
        <v>105</v>
      </c>
      <c r="C766" s="225" t="s">
        <v>655</v>
      </c>
      <c r="D766" s="225">
        <v>762</v>
      </c>
      <c r="E766" s="239" t="s">
        <v>1387</v>
      </c>
      <c r="F766" s="225" t="s">
        <v>2144</v>
      </c>
      <c r="G766" s="226"/>
    </row>
    <row r="767" spans="2:7">
      <c r="B767" s="225" t="str">
        <f>IFERROR(VLOOKUP(C767,'Drawing Number'!$B$25:$G$151,6,FALSE),"")</f>
        <v>105</v>
      </c>
      <c r="C767" s="225" t="s">
        <v>655</v>
      </c>
      <c r="D767" s="225">
        <v>763</v>
      </c>
      <c r="E767" s="239" t="s">
        <v>1388</v>
      </c>
      <c r="F767" s="225" t="s">
        <v>2144</v>
      </c>
      <c r="G767" s="226"/>
    </row>
    <row r="768" spans="2:7">
      <c r="B768" s="225" t="str">
        <f>IFERROR(VLOOKUP(C768,'Drawing Number'!$B$25:$G$151,6,FALSE),"")</f>
        <v>105</v>
      </c>
      <c r="C768" s="225" t="s">
        <v>655</v>
      </c>
      <c r="D768" s="225">
        <v>764</v>
      </c>
      <c r="E768" s="239" t="s">
        <v>1389</v>
      </c>
      <c r="F768" s="225" t="s">
        <v>2144</v>
      </c>
      <c r="G768" s="226"/>
    </row>
    <row r="769" spans="2:7">
      <c r="B769" s="225" t="str">
        <f>IFERROR(VLOOKUP(C769,'Drawing Number'!$B$25:$G$151,6,FALSE),"")</f>
        <v>105</v>
      </c>
      <c r="C769" s="225" t="s">
        <v>655</v>
      </c>
      <c r="D769" s="225">
        <v>765</v>
      </c>
      <c r="E769" s="239" t="s">
        <v>1390</v>
      </c>
      <c r="F769" s="225" t="s">
        <v>2144</v>
      </c>
      <c r="G769" s="226"/>
    </row>
    <row r="770" spans="2:7">
      <c r="B770" s="225" t="str">
        <f>IFERROR(VLOOKUP(C770,'Drawing Number'!$B$25:$G$151,6,FALSE),"")</f>
        <v>105</v>
      </c>
      <c r="C770" s="225" t="s">
        <v>655</v>
      </c>
      <c r="D770" s="225">
        <v>766</v>
      </c>
      <c r="E770" s="239" t="s">
        <v>1391</v>
      </c>
      <c r="F770" s="225" t="s">
        <v>2144</v>
      </c>
      <c r="G770" s="226"/>
    </row>
    <row r="771" spans="2:7">
      <c r="B771" s="225" t="str">
        <f>IFERROR(VLOOKUP(C771,'Drawing Number'!$B$25:$G$151,6,FALSE),"")</f>
        <v>105</v>
      </c>
      <c r="C771" s="225" t="s">
        <v>655</v>
      </c>
      <c r="D771" s="225">
        <v>767</v>
      </c>
      <c r="E771" s="239" t="s">
        <v>1392</v>
      </c>
      <c r="F771" s="225" t="s">
        <v>2144</v>
      </c>
      <c r="G771" s="226"/>
    </row>
    <row r="772" spans="2:7">
      <c r="B772" s="225" t="str">
        <f>IFERROR(VLOOKUP(C772,'Drawing Number'!$B$25:$G$151,6,FALSE),"")</f>
        <v>105</v>
      </c>
      <c r="C772" s="225" t="s">
        <v>655</v>
      </c>
      <c r="D772" s="225">
        <v>768</v>
      </c>
      <c r="E772" s="239" t="s">
        <v>1393</v>
      </c>
      <c r="F772" s="225" t="s">
        <v>2144</v>
      </c>
      <c r="G772" s="226"/>
    </row>
    <row r="773" spans="2:7">
      <c r="B773" s="225" t="str">
        <f>IFERROR(VLOOKUP(C773,'Drawing Number'!$B$25:$G$151,6,FALSE),"")</f>
        <v>105</v>
      </c>
      <c r="C773" s="225" t="s">
        <v>655</v>
      </c>
      <c r="D773" s="225">
        <v>769</v>
      </c>
      <c r="E773" s="239" t="s">
        <v>1394</v>
      </c>
      <c r="F773" s="225" t="s">
        <v>2144</v>
      </c>
      <c r="G773" s="226"/>
    </row>
    <row r="774" spans="2:7">
      <c r="B774" s="225" t="str">
        <f>IFERROR(VLOOKUP(C774,'Drawing Number'!$B$25:$G$151,6,FALSE),"")</f>
        <v>105</v>
      </c>
      <c r="C774" s="225" t="s">
        <v>655</v>
      </c>
      <c r="D774" s="225">
        <v>770</v>
      </c>
      <c r="E774" s="239" t="s">
        <v>1395</v>
      </c>
      <c r="F774" s="225" t="s">
        <v>2144</v>
      </c>
      <c r="G774" s="226"/>
    </row>
    <row r="775" spans="2:7">
      <c r="B775" s="225" t="str">
        <f>IFERROR(VLOOKUP(C775,'Drawing Number'!$B$25:$G$151,6,FALSE),"")</f>
        <v>105</v>
      </c>
      <c r="C775" s="225" t="s">
        <v>655</v>
      </c>
      <c r="D775" s="225">
        <v>771</v>
      </c>
      <c r="E775" s="239" t="s">
        <v>1396</v>
      </c>
      <c r="F775" s="225" t="s">
        <v>2144</v>
      </c>
      <c r="G775" s="226"/>
    </row>
    <row r="776" spans="2:7">
      <c r="B776" s="225" t="str">
        <f>IFERROR(VLOOKUP(C776,'Drawing Number'!$B$25:$G$151,6,FALSE),"")</f>
        <v>105</v>
      </c>
      <c r="C776" s="225" t="s">
        <v>655</v>
      </c>
      <c r="D776" s="225">
        <v>772</v>
      </c>
      <c r="E776" s="239" t="s">
        <v>1397</v>
      </c>
      <c r="F776" s="225" t="s">
        <v>2144</v>
      </c>
      <c r="G776" s="226"/>
    </row>
    <row r="777" spans="2:7">
      <c r="B777" s="225" t="str">
        <f>IFERROR(VLOOKUP(C777,'Drawing Number'!$B$25:$G$151,6,FALSE),"")</f>
        <v>105</v>
      </c>
      <c r="C777" s="225" t="s">
        <v>655</v>
      </c>
      <c r="D777" s="225">
        <v>773</v>
      </c>
      <c r="E777" s="239" t="s">
        <v>1398</v>
      </c>
      <c r="F777" s="225" t="s">
        <v>2144</v>
      </c>
      <c r="G777" s="226"/>
    </row>
    <row r="778" spans="2:7">
      <c r="B778" s="225" t="str">
        <f>IFERROR(VLOOKUP(C778,'Drawing Number'!$B$25:$G$151,6,FALSE),"")</f>
        <v>105</v>
      </c>
      <c r="C778" s="225" t="s">
        <v>655</v>
      </c>
      <c r="D778" s="225">
        <v>774</v>
      </c>
      <c r="E778" s="239" t="s">
        <v>1399</v>
      </c>
      <c r="F778" s="225" t="s">
        <v>2144</v>
      </c>
      <c r="G778" s="226"/>
    </row>
    <row r="779" spans="2:7">
      <c r="B779" s="225" t="str">
        <f>IFERROR(VLOOKUP(C779,'Drawing Number'!$B$25:$G$151,6,FALSE),"")</f>
        <v>105</v>
      </c>
      <c r="C779" s="225" t="s">
        <v>655</v>
      </c>
      <c r="D779" s="225">
        <v>775</v>
      </c>
      <c r="E779" s="239" t="s">
        <v>680</v>
      </c>
      <c r="F779" s="225" t="s">
        <v>2144</v>
      </c>
      <c r="G779" s="226"/>
    </row>
    <row r="780" spans="2:7">
      <c r="B780" s="225" t="str">
        <f>IFERROR(VLOOKUP(C780,'Drawing Number'!$B$25:$G$151,6,FALSE),"")</f>
        <v>105</v>
      </c>
      <c r="C780" s="225" t="s">
        <v>655</v>
      </c>
      <c r="D780" s="225">
        <v>776</v>
      </c>
      <c r="E780" s="239" t="s">
        <v>1400</v>
      </c>
      <c r="F780" s="225" t="s">
        <v>2144</v>
      </c>
      <c r="G780" s="226"/>
    </row>
    <row r="781" spans="2:7">
      <c r="B781" s="225" t="str">
        <f>IFERROR(VLOOKUP(C781,'Drawing Number'!$B$25:$G$151,6,FALSE),"")</f>
        <v>105</v>
      </c>
      <c r="C781" s="225" t="s">
        <v>655</v>
      </c>
      <c r="D781" s="225">
        <v>777</v>
      </c>
      <c r="E781" s="239" t="s">
        <v>1401</v>
      </c>
      <c r="F781" s="225" t="s">
        <v>2144</v>
      </c>
      <c r="G781" s="226"/>
    </row>
    <row r="782" spans="2:7">
      <c r="B782" s="225" t="str">
        <f>IFERROR(VLOOKUP(C782,'Drawing Number'!$B$25:$G$151,6,FALSE),"")</f>
        <v>105</v>
      </c>
      <c r="C782" s="225" t="s">
        <v>655</v>
      </c>
      <c r="D782" s="225">
        <v>778</v>
      </c>
      <c r="E782" s="239" t="s">
        <v>1402</v>
      </c>
      <c r="F782" s="225" t="s">
        <v>2144</v>
      </c>
      <c r="G782" s="226"/>
    </row>
    <row r="783" spans="2:7">
      <c r="B783" s="225" t="str">
        <f>IFERROR(VLOOKUP(C783,'Drawing Number'!$B$25:$G$151,6,FALSE),"")</f>
        <v>105</v>
      </c>
      <c r="C783" s="225" t="s">
        <v>655</v>
      </c>
      <c r="D783" s="225">
        <v>779</v>
      </c>
      <c r="E783" s="239" t="s">
        <v>1403</v>
      </c>
      <c r="F783" s="225" t="s">
        <v>2144</v>
      </c>
      <c r="G783" s="226"/>
    </row>
    <row r="784" spans="2:7">
      <c r="B784" s="225" t="str">
        <f>IFERROR(VLOOKUP(C784,'Drawing Number'!$B$25:$G$151,6,FALSE),"")</f>
        <v>105</v>
      </c>
      <c r="C784" s="225" t="s">
        <v>655</v>
      </c>
      <c r="D784" s="225">
        <v>780</v>
      </c>
      <c r="E784" s="239" t="s">
        <v>1404</v>
      </c>
      <c r="F784" s="225" t="s">
        <v>2144</v>
      </c>
      <c r="G784" s="226"/>
    </row>
    <row r="785" spans="2:7">
      <c r="B785" s="225" t="str">
        <f>IFERROR(VLOOKUP(C785,'Drawing Number'!$B$25:$G$151,6,FALSE),"")</f>
        <v>105</v>
      </c>
      <c r="C785" s="225" t="s">
        <v>655</v>
      </c>
      <c r="D785" s="225">
        <v>781</v>
      </c>
      <c r="E785" s="239" t="s">
        <v>1405</v>
      </c>
      <c r="F785" s="225" t="s">
        <v>2144</v>
      </c>
      <c r="G785" s="226"/>
    </row>
    <row r="786" spans="2:7">
      <c r="B786" s="225" t="str">
        <f>IFERROR(VLOOKUP(C786,'Drawing Number'!$B$25:$G$151,6,FALSE),"")</f>
        <v>105</v>
      </c>
      <c r="C786" s="225" t="s">
        <v>655</v>
      </c>
      <c r="D786" s="225">
        <v>782</v>
      </c>
      <c r="E786" s="239" t="s">
        <v>1406</v>
      </c>
      <c r="F786" s="225" t="s">
        <v>2144</v>
      </c>
      <c r="G786" s="226"/>
    </row>
    <row r="787" spans="2:7">
      <c r="B787" s="225" t="str">
        <f>IFERROR(VLOOKUP(C787,'Drawing Number'!$B$25:$G$151,6,FALSE),"")</f>
        <v>105</v>
      </c>
      <c r="C787" s="225" t="s">
        <v>655</v>
      </c>
      <c r="D787" s="225">
        <v>783</v>
      </c>
      <c r="E787" s="239" t="s">
        <v>1407</v>
      </c>
      <c r="F787" s="225" t="s">
        <v>2144</v>
      </c>
      <c r="G787" s="226"/>
    </row>
    <row r="788" spans="2:7">
      <c r="B788" s="225" t="str">
        <f>IFERROR(VLOOKUP(C788,'Drawing Number'!$B$25:$G$151,6,FALSE),"")</f>
        <v>105</v>
      </c>
      <c r="C788" s="225" t="s">
        <v>655</v>
      </c>
      <c r="D788" s="225">
        <v>784</v>
      </c>
      <c r="E788" s="239" t="s">
        <v>1408</v>
      </c>
      <c r="F788" s="225" t="s">
        <v>2144</v>
      </c>
      <c r="G788" s="226"/>
    </row>
    <row r="789" spans="2:7">
      <c r="B789" s="225" t="str">
        <f>IFERROR(VLOOKUP(C789,'Drawing Number'!$B$25:$G$151,6,FALSE),"")</f>
        <v>105</v>
      </c>
      <c r="C789" s="225" t="s">
        <v>655</v>
      </c>
      <c r="D789" s="225">
        <v>785</v>
      </c>
      <c r="E789" s="239" t="s">
        <v>681</v>
      </c>
      <c r="F789" s="225" t="s">
        <v>2144</v>
      </c>
      <c r="G789" s="226"/>
    </row>
    <row r="790" spans="2:7">
      <c r="B790" s="225" t="str">
        <f>IFERROR(VLOOKUP(C790,'Drawing Number'!$B$25:$G$151,6,FALSE),"")</f>
        <v>105</v>
      </c>
      <c r="C790" s="225" t="s">
        <v>655</v>
      </c>
      <c r="D790" s="225">
        <v>786</v>
      </c>
      <c r="E790" s="239" t="s">
        <v>1409</v>
      </c>
      <c r="F790" s="225" t="s">
        <v>2144</v>
      </c>
      <c r="G790" s="226"/>
    </row>
    <row r="791" spans="2:7">
      <c r="B791" s="225" t="str">
        <f>IFERROR(VLOOKUP(C791,'Drawing Number'!$B$25:$G$151,6,FALSE),"")</f>
        <v>105</v>
      </c>
      <c r="C791" s="225" t="s">
        <v>655</v>
      </c>
      <c r="D791" s="225">
        <v>787</v>
      </c>
      <c r="E791" s="239" t="s">
        <v>1410</v>
      </c>
      <c r="F791" s="225" t="s">
        <v>2144</v>
      </c>
      <c r="G791" s="226"/>
    </row>
    <row r="792" spans="2:7">
      <c r="B792" s="225" t="str">
        <f>IFERROR(VLOOKUP(C792,'Drawing Number'!$B$25:$G$151,6,FALSE),"")</f>
        <v>105</v>
      </c>
      <c r="C792" s="225" t="s">
        <v>655</v>
      </c>
      <c r="D792" s="225">
        <v>788</v>
      </c>
      <c r="E792" s="239" t="s">
        <v>682</v>
      </c>
      <c r="F792" s="225" t="s">
        <v>2144</v>
      </c>
      <c r="G792" s="226"/>
    </row>
    <row r="793" spans="2:7">
      <c r="B793" s="225" t="str">
        <f>IFERROR(VLOOKUP(C793,'Drawing Number'!$B$25:$G$151,6,FALSE),"")</f>
        <v>105</v>
      </c>
      <c r="C793" s="225" t="s">
        <v>655</v>
      </c>
      <c r="D793" s="225">
        <v>789</v>
      </c>
      <c r="E793" s="239" t="s">
        <v>1411</v>
      </c>
      <c r="F793" s="225" t="s">
        <v>2144</v>
      </c>
      <c r="G793" s="226"/>
    </row>
    <row r="794" spans="2:7">
      <c r="B794" s="225" t="str">
        <f>IFERROR(VLOOKUP(C794,'Drawing Number'!$B$25:$G$151,6,FALSE),"")</f>
        <v>105</v>
      </c>
      <c r="C794" s="225" t="s">
        <v>655</v>
      </c>
      <c r="D794" s="225">
        <v>790</v>
      </c>
      <c r="E794" s="239" t="s">
        <v>1412</v>
      </c>
      <c r="F794" s="225" t="s">
        <v>2144</v>
      </c>
      <c r="G794" s="226"/>
    </row>
    <row r="795" spans="2:7">
      <c r="B795" s="225" t="str">
        <f>IFERROR(VLOOKUP(C795,'Drawing Number'!$B$25:$G$151,6,FALSE),"")</f>
        <v>105</v>
      </c>
      <c r="C795" s="225" t="s">
        <v>655</v>
      </c>
      <c r="D795" s="225">
        <v>791</v>
      </c>
      <c r="E795" s="239" t="s">
        <v>1413</v>
      </c>
      <c r="F795" s="225" t="s">
        <v>2144</v>
      </c>
      <c r="G795" s="226"/>
    </row>
    <row r="796" spans="2:7">
      <c r="B796" s="225" t="str">
        <f>IFERROR(VLOOKUP(C796,'Drawing Number'!$B$25:$G$151,6,FALSE),"")</f>
        <v>105</v>
      </c>
      <c r="C796" s="225" t="s">
        <v>655</v>
      </c>
      <c r="D796" s="225">
        <v>792</v>
      </c>
      <c r="E796" s="239" t="s">
        <v>1414</v>
      </c>
      <c r="F796" s="225" t="s">
        <v>2144</v>
      </c>
      <c r="G796" s="226"/>
    </row>
    <row r="797" spans="2:7">
      <c r="B797" s="225" t="str">
        <f>IFERROR(VLOOKUP(C797,'Drawing Number'!$B$25:$G$151,6,FALSE),"")</f>
        <v>90</v>
      </c>
      <c r="C797" s="225" t="s">
        <v>419</v>
      </c>
      <c r="D797" s="225">
        <v>793</v>
      </c>
      <c r="E797" s="239" t="s">
        <v>1415</v>
      </c>
      <c r="F797" s="225" t="s">
        <v>2144</v>
      </c>
      <c r="G797" s="226"/>
    </row>
    <row r="798" spans="2:7">
      <c r="B798" s="225" t="str">
        <f>IFERROR(VLOOKUP(C798,'Drawing Number'!$B$25:$G$151,6,FALSE),"")</f>
        <v>90</v>
      </c>
      <c r="C798" s="225" t="s">
        <v>419</v>
      </c>
      <c r="D798" s="225">
        <v>794</v>
      </c>
      <c r="E798" s="239" t="s">
        <v>1416</v>
      </c>
      <c r="F798" s="225" t="s">
        <v>2144</v>
      </c>
      <c r="G798" s="226"/>
    </row>
    <row r="799" spans="2:7">
      <c r="B799" s="225" t="str">
        <f>IFERROR(VLOOKUP(C799,'Drawing Number'!$B$25:$G$151,6,FALSE),"")</f>
        <v>90</v>
      </c>
      <c r="C799" s="225" t="s">
        <v>419</v>
      </c>
      <c r="D799" s="225">
        <v>795</v>
      </c>
      <c r="E799" s="239" t="s">
        <v>1417</v>
      </c>
      <c r="F799" s="225" t="s">
        <v>2144</v>
      </c>
      <c r="G799" s="226"/>
    </row>
    <row r="800" spans="2:7">
      <c r="B800" s="225" t="str">
        <f>IFERROR(VLOOKUP(C800,'Drawing Number'!$B$25:$G$151,6,FALSE),"")</f>
        <v>90</v>
      </c>
      <c r="C800" s="225" t="s">
        <v>419</v>
      </c>
      <c r="D800" s="225">
        <v>796</v>
      </c>
      <c r="E800" s="239" t="s">
        <v>1418</v>
      </c>
      <c r="F800" s="225" t="s">
        <v>2144</v>
      </c>
      <c r="G800" s="226"/>
    </row>
    <row r="801" spans="2:7">
      <c r="B801" s="225" t="str">
        <f>IFERROR(VLOOKUP(C801,'Drawing Number'!$B$25:$G$151,6,FALSE),"")</f>
        <v>90</v>
      </c>
      <c r="C801" s="225" t="s">
        <v>419</v>
      </c>
      <c r="D801" s="225">
        <v>797</v>
      </c>
      <c r="E801" s="239" t="s">
        <v>1419</v>
      </c>
      <c r="F801" s="225" t="s">
        <v>2144</v>
      </c>
      <c r="G801" s="226"/>
    </row>
    <row r="802" spans="2:7">
      <c r="B802" s="225" t="str">
        <f>IFERROR(VLOOKUP(C802,'Drawing Number'!$B$25:$G$151,6,FALSE),"")</f>
        <v>90</v>
      </c>
      <c r="C802" s="225" t="s">
        <v>419</v>
      </c>
      <c r="D802" s="225">
        <v>798</v>
      </c>
      <c r="E802" s="239" t="s">
        <v>1420</v>
      </c>
      <c r="F802" s="225" t="s">
        <v>2144</v>
      </c>
      <c r="G802" s="226"/>
    </row>
    <row r="803" spans="2:7">
      <c r="B803" s="225" t="str">
        <f>IFERROR(VLOOKUP(C803,'Drawing Number'!$B$25:$G$151,6,FALSE),"")</f>
        <v>90</v>
      </c>
      <c r="C803" s="225" t="s">
        <v>419</v>
      </c>
      <c r="D803" s="225">
        <v>799</v>
      </c>
      <c r="E803" s="239" t="s">
        <v>1421</v>
      </c>
      <c r="F803" s="225" t="s">
        <v>2144</v>
      </c>
      <c r="G803" s="226"/>
    </row>
    <row r="804" spans="2:7">
      <c r="B804" s="225" t="str">
        <f>IFERROR(VLOOKUP(C804,'Drawing Number'!$B$25:$G$151,6,FALSE),"")</f>
        <v>90</v>
      </c>
      <c r="C804" s="225" t="s">
        <v>419</v>
      </c>
      <c r="D804" s="225">
        <v>800</v>
      </c>
      <c r="E804" s="239" t="s">
        <v>1422</v>
      </c>
      <c r="F804" s="225" t="s">
        <v>2144</v>
      </c>
      <c r="G804" s="226"/>
    </row>
    <row r="805" spans="2:7">
      <c r="B805" s="225" t="str">
        <f>IFERROR(VLOOKUP(C805,'Drawing Number'!$B$25:$G$151,6,FALSE),"")</f>
        <v>90</v>
      </c>
      <c r="C805" s="225" t="s">
        <v>419</v>
      </c>
      <c r="D805" s="225">
        <v>801</v>
      </c>
      <c r="E805" s="239" t="s">
        <v>1423</v>
      </c>
      <c r="F805" s="225" t="s">
        <v>2144</v>
      </c>
      <c r="G805" s="226"/>
    </row>
    <row r="806" spans="2:7">
      <c r="B806" s="225" t="str">
        <f>IFERROR(VLOOKUP(C806,'Drawing Number'!$B$25:$G$151,6,FALSE),"")</f>
        <v>90</v>
      </c>
      <c r="C806" s="225" t="s">
        <v>419</v>
      </c>
      <c r="D806" s="225">
        <v>802</v>
      </c>
      <c r="E806" s="239" t="s">
        <v>1424</v>
      </c>
      <c r="F806" s="225" t="s">
        <v>2144</v>
      </c>
      <c r="G806" s="226"/>
    </row>
    <row r="807" spans="2:7">
      <c r="B807" s="225" t="str">
        <f>IFERROR(VLOOKUP(C807,'Drawing Number'!$B$25:$G$151,6,FALSE),"")</f>
        <v>90</v>
      </c>
      <c r="C807" s="225" t="s">
        <v>419</v>
      </c>
      <c r="D807" s="225">
        <v>803</v>
      </c>
      <c r="E807" s="239" t="s">
        <v>1425</v>
      </c>
      <c r="F807" s="225" t="s">
        <v>2144</v>
      </c>
      <c r="G807" s="226"/>
    </row>
    <row r="808" spans="2:7">
      <c r="B808" s="225" t="str">
        <f>IFERROR(VLOOKUP(C808,'Drawing Number'!$B$25:$G$151,6,FALSE),"")</f>
        <v>90</v>
      </c>
      <c r="C808" s="225" t="s">
        <v>419</v>
      </c>
      <c r="D808" s="225">
        <v>804</v>
      </c>
      <c r="E808" s="239" t="s">
        <v>1426</v>
      </c>
      <c r="F808" s="225" t="s">
        <v>2144</v>
      </c>
      <c r="G808" s="226"/>
    </row>
    <row r="809" spans="2:7">
      <c r="B809" s="225" t="str">
        <f>IFERROR(VLOOKUP(C809,'Drawing Number'!$B$25:$G$151,6,FALSE),"")</f>
        <v>90</v>
      </c>
      <c r="C809" s="225" t="s">
        <v>419</v>
      </c>
      <c r="D809" s="225">
        <v>805</v>
      </c>
      <c r="E809" s="239" t="s">
        <v>1427</v>
      </c>
      <c r="F809" s="225" t="s">
        <v>2144</v>
      </c>
      <c r="G809" s="226"/>
    </row>
    <row r="810" spans="2:7">
      <c r="B810" s="225" t="str">
        <f>IFERROR(VLOOKUP(C810,'Drawing Number'!$B$25:$G$151,6,FALSE),"")</f>
        <v>90</v>
      </c>
      <c r="C810" s="225" t="s">
        <v>419</v>
      </c>
      <c r="D810" s="225">
        <v>806</v>
      </c>
      <c r="E810" s="239" t="s">
        <v>1428</v>
      </c>
      <c r="F810" s="225" t="s">
        <v>2144</v>
      </c>
      <c r="G810" s="226"/>
    </row>
    <row r="811" spans="2:7">
      <c r="B811" s="225" t="str">
        <f>IFERROR(VLOOKUP(C811,'Drawing Number'!$B$25:$G$151,6,FALSE),"")</f>
        <v>90</v>
      </c>
      <c r="C811" s="225" t="s">
        <v>419</v>
      </c>
      <c r="D811" s="225">
        <v>807</v>
      </c>
      <c r="E811" s="239" t="s">
        <v>1429</v>
      </c>
      <c r="F811" s="225" t="s">
        <v>2144</v>
      </c>
      <c r="G811" s="226"/>
    </row>
    <row r="812" spans="2:7">
      <c r="B812" s="225" t="str">
        <f>IFERROR(VLOOKUP(C812,'Drawing Number'!$B$25:$G$151,6,FALSE),"")</f>
        <v>90</v>
      </c>
      <c r="C812" s="225" t="s">
        <v>419</v>
      </c>
      <c r="D812" s="225">
        <v>808</v>
      </c>
      <c r="E812" s="239" t="s">
        <v>1430</v>
      </c>
      <c r="F812" s="225" t="s">
        <v>2144</v>
      </c>
      <c r="G812" s="226"/>
    </row>
    <row r="813" spans="2:7">
      <c r="B813" s="225" t="str">
        <f>IFERROR(VLOOKUP(C813,'Drawing Number'!$B$25:$G$151,6,FALSE),"")</f>
        <v>90</v>
      </c>
      <c r="C813" s="225" t="s">
        <v>419</v>
      </c>
      <c r="D813" s="225">
        <v>809</v>
      </c>
      <c r="E813" s="239" t="s">
        <v>1431</v>
      </c>
      <c r="F813" s="225" t="s">
        <v>2144</v>
      </c>
      <c r="G813" s="226"/>
    </row>
    <row r="814" spans="2:7">
      <c r="B814" s="225" t="str">
        <f>IFERROR(VLOOKUP(C814,'Drawing Number'!$B$25:$G$151,6,FALSE),"")</f>
        <v>90</v>
      </c>
      <c r="C814" s="225" t="s">
        <v>419</v>
      </c>
      <c r="D814" s="225">
        <v>810</v>
      </c>
      <c r="E814" s="239" t="s">
        <v>1432</v>
      </c>
      <c r="F814" s="225" t="s">
        <v>2144</v>
      </c>
      <c r="G814" s="226"/>
    </row>
    <row r="815" spans="2:7">
      <c r="B815" s="225" t="str">
        <f>IFERROR(VLOOKUP(C815,'Drawing Number'!$B$25:$G$151,6,FALSE),"")</f>
        <v>90</v>
      </c>
      <c r="C815" s="225" t="s">
        <v>419</v>
      </c>
      <c r="D815" s="225">
        <v>811</v>
      </c>
      <c r="E815" s="239" t="s">
        <v>1433</v>
      </c>
      <c r="F815" s="225" t="s">
        <v>2144</v>
      </c>
      <c r="G815" s="226"/>
    </row>
    <row r="816" spans="2:7">
      <c r="B816" s="225" t="str">
        <f>IFERROR(VLOOKUP(C816,'Drawing Number'!$B$25:$G$151,6,FALSE),"")</f>
        <v>90</v>
      </c>
      <c r="C816" s="225" t="s">
        <v>419</v>
      </c>
      <c r="D816" s="225">
        <v>812</v>
      </c>
      <c r="E816" s="239" t="s">
        <v>1434</v>
      </c>
      <c r="F816" s="225" t="s">
        <v>2144</v>
      </c>
      <c r="G816" s="226"/>
    </row>
    <row r="817" spans="2:7">
      <c r="B817" s="225" t="str">
        <f>IFERROR(VLOOKUP(C817,'Drawing Number'!$B$25:$G$151,6,FALSE),"")</f>
        <v>90</v>
      </c>
      <c r="C817" s="225" t="s">
        <v>419</v>
      </c>
      <c r="D817" s="225">
        <v>813</v>
      </c>
      <c r="E817" s="239" t="s">
        <v>1435</v>
      </c>
      <c r="F817" s="225" t="s">
        <v>2144</v>
      </c>
      <c r="G817" s="226"/>
    </row>
    <row r="818" spans="2:7">
      <c r="B818" s="225" t="str">
        <f>IFERROR(VLOOKUP(C818,'Drawing Number'!$B$25:$G$151,6,FALSE),"")</f>
        <v>90</v>
      </c>
      <c r="C818" s="225" t="s">
        <v>419</v>
      </c>
      <c r="D818" s="225">
        <v>814</v>
      </c>
      <c r="E818" s="239" t="s">
        <v>1436</v>
      </c>
      <c r="F818" s="225" t="s">
        <v>2144</v>
      </c>
      <c r="G818" s="226"/>
    </row>
    <row r="819" spans="2:7">
      <c r="B819" s="225" t="str">
        <f>IFERROR(VLOOKUP(C819,'Drawing Number'!$B$25:$G$151,6,FALSE),"")</f>
        <v>90</v>
      </c>
      <c r="C819" s="225" t="s">
        <v>419</v>
      </c>
      <c r="D819" s="225">
        <v>815</v>
      </c>
      <c r="E819" s="239" t="s">
        <v>1437</v>
      </c>
      <c r="F819" s="225" t="s">
        <v>2144</v>
      </c>
      <c r="G819" s="226"/>
    </row>
    <row r="820" spans="2:7">
      <c r="B820" s="225" t="str">
        <f>IFERROR(VLOOKUP(C820,'Drawing Number'!$B$25:$G$151,6,FALSE),"")</f>
        <v>90</v>
      </c>
      <c r="C820" s="225" t="s">
        <v>419</v>
      </c>
      <c r="D820" s="225">
        <v>816</v>
      </c>
      <c r="E820" s="239" t="s">
        <v>1438</v>
      </c>
      <c r="F820" s="225" t="s">
        <v>2144</v>
      </c>
      <c r="G820" s="226"/>
    </row>
    <row r="821" spans="2:7">
      <c r="B821" s="225" t="str">
        <f>IFERROR(VLOOKUP(C821,'Drawing Number'!$B$25:$G$151,6,FALSE),"")</f>
        <v>90</v>
      </c>
      <c r="C821" s="225" t="s">
        <v>419</v>
      </c>
      <c r="D821" s="225">
        <v>817</v>
      </c>
      <c r="E821" s="239" t="s">
        <v>1439</v>
      </c>
      <c r="F821" s="225" t="s">
        <v>2144</v>
      </c>
      <c r="G821" s="226"/>
    </row>
    <row r="822" spans="2:7">
      <c r="B822" s="225" t="str">
        <f>IFERROR(VLOOKUP(C822,'Drawing Number'!$B$25:$G$151,6,FALSE),"")</f>
        <v>90</v>
      </c>
      <c r="C822" s="225" t="s">
        <v>419</v>
      </c>
      <c r="D822" s="225">
        <v>818</v>
      </c>
      <c r="E822" s="239" t="s">
        <v>1440</v>
      </c>
      <c r="F822" s="225" t="s">
        <v>2144</v>
      </c>
      <c r="G822" s="226"/>
    </row>
    <row r="823" spans="2:7">
      <c r="B823" s="225" t="str">
        <f>IFERROR(VLOOKUP(C823,'Drawing Number'!$B$25:$G$151,6,FALSE),"")</f>
        <v>90</v>
      </c>
      <c r="C823" s="225" t="s">
        <v>419</v>
      </c>
      <c r="D823" s="225">
        <v>819</v>
      </c>
      <c r="E823" s="239" t="s">
        <v>1441</v>
      </c>
      <c r="F823" s="225" t="s">
        <v>2144</v>
      </c>
      <c r="G823" s="226"/>
    </row>
    <row r="824" spans="2:7">
      <c r="B824" s="225" t="str">
        <f>IFERROR(VLOOKUP(C824,'Drawing Number'!$B$25:$G$151,6,FALSE),"")</f>
        <v>90</v>
      </c>
      <c r="C824" s="225" t="s">
        <v>419</v>
      </c>
      <c r="D824" s="225">
        <v>820</v>
      </c>
      <c r="E824" s="239" t="s">
        <v>1442</v>
      </c>
      <c r="F824" s="225" t="s">
        <v>2144</v>
      </c>
      <c r="G824" s="226"/>
    </row>
    <row r="825" spans="2:7">
      <c r="B825" s="225" t="str">
        <f>IFERROR(VLOOKUP(C825,'Drawing Number'!$B$25:$G$151,6,FALSE),"")</f>
        <v>90</v>
      </c>
      <c r="C825" s="225" t="s">
        <v>419</v>
      </c>
      <c r="D825" s="225">
        <v>821</v>
      </c>
      <c r="E825" s="239" t="s">
        <v>1443</v>
      </c>
      <c r="F825" s="225" t="s">
        <v>2144</v>
      </c>
      <c r="G825" s="226"/>
    </row>
    <row r="826" spans="2:7">
      <c r="B826" s="225" t="str">
        <f>IFERROR(VLOOKUP(C826,'Drawing Number'!$B$25:$G$151,6,FALSE),"")</f>
        <v>90</v>
      </c>
      <c r="C826" s="225" t="s">
        <v>419</v>
      </c>
      <c r="D826" s="225">
        <v>822</v>
      </c>
      <c r="E826" s="239" t="s">
        <v>1444</v>
      </c>
      <c r="F826" s="225" t="s">
        <v>2144</v>
      </c>
      <c r="G826" s="226"/>
    </row>
    <row r="827" spans="2:7">
      <c r="B827" s="225" t="str">
        <f>IFERROR(VLOOKUP(C827,'Drawing Number'!$B$25:$G$151,6,FALSE),"")</f>
        <v>90</v>
      </c>
      <c r="C827" s="225" t="s">
        <v>419</v>
      </c>
      <c r="D827" s="225">
        <v>823</v>
      </c>
      <c r="E827" s="239" t="s">
        <v>1445</v>
      </c>
      <c r="F827" s="225" t="s">
        <v>2144</v>
      </c>
      <c r="G827" s="226"/>
    </row>
    <row r="828" spans="2:7">
      <c r="B828" s="225" t="str">
        <f>IFERROR(VLOOKUP(C828,'Drawing Number'!$B$25:$G$151,6,FALSE),"")</f>
        <v>90</v>
      </c>
      <c r="C828" s="225" t="s">
        <v>419</v>
      </c>
      <c r="D828" s="225">
        <v>824</v>
      </c>
      <c r="E828" s="239" t="s">
        <v>1446</v>
      </c>
      <c r="F828" s="225" t="s">
        <v>2144</v>
      </c>
      <c r="G828" s="226"/>
    </row>
    <row r="829" spans="2:7">
      <c r="B829" s="225" t="str">
        <f>IFERROR(VLOOKUP(C829,'Drawing Number'!$B$25:$G$151,6,FALSE),"")</f>
        <v>90</v>
      </c>
      <c r="C829" s="225" t="s">
        <v>419</v>
      </c>
      <c r="D829" s="225">
        <v>825</v>
      </c>
      <c r="E829" s="239" t="s">
        <v>1447</v>
      </c>
      <c r="F829" s="225" t="s">
        <v>2144</v>
      </c>
      <c r="G829" s="226"/>
    </row>
    <row r="830" spans="2:7">
      <c r="B830" s="225" t="str">
        <f>IFERROR(VLOOKUP(C830,'Drawing Number'!$B$25:$G$151,6,FALSE),"")</f>
        <v>90</v>
      </c>
      <c r="C830" s="225" t="s">
        <v>419</v>
      </c>
      <c r="D830" s="225">
        <v>826</v>
      </c>
      <c r="E830" s="239" t="s">
        <v>1448</v>
      </c>
      <c r="F830" s="225" t="s">
        <v>2144</v>
      </c>
      <c r="G830" s="226"/>
    </row>
    <row r="831" spans="2:7">
      <c r="B831" s="225" t="str">
        <f>IFERROR(VLOOKUP(C831,'Drawing Number'!$B$25:$G$151,6,FALSE),"")</f>
        <v>90</v>
      </c>
      <c r="C831" s="225" t="s">
        <v>419</v>
      </c>
      <c r="D831" s="225">
        <v>827</v>
      </c>
      <c r="E831" s="244" t="s">
        <v>1758</v>
      </c>
      <c r="F831" s="248" t="s">
        <v>2145</v>
      </c>
      <c r="G831" s="226"/>
    </row>
    <row r="832" spans="2:7">
      <c r="B832" s="225" t="str">
        <f>IFERROR(VLOOKUP(C832,'Drawing Number'!$B$25:$G$151,6,FALSE),"")</f>
        <v>90</v>
      </c>
      <c r="C832" s="225" t="s">
        <v>419</v>
      </c>
      <c r="D832" s="225">
        <v>828</v>
      </c>
      <c r="E832" s="244" t="s">
        <v>1759</v>
      </c>
      <c r="F832" s="248" t="s">
        <v>2145</v>
      </c>
      <c r="G832" s="226"/>
    </row>
    <row r="833" spans="2:7">
      <c r="B833" s="225" t="str">
        <f>IFERROR(VLOOKUP(C833,'Drawing Number'!$B$25:$G$151,6,FALSE),"")</f>
        <v>90</v>
      </c>
      <c r="C833" s="225" t="s">
        <v>419</v>
      </c>
      <c r="D833" s="225">
        <v>829</v>
      </c>
      <c r="E833" s="244" t="s">
        <v>1760</v>
      </c>
      <c r="F833" s="248" t="s">
        <v>2145</v>
      </c>
      <c r="G833" s="226"/>
    </row>
    <row r="834" spans="2:7">
      <c r="B834" s="225" t="str">
        <f>IFERROR(VLOOKUP(C834,'Drawing Number'!$B$25:$G$151,6,FALSE),"")</f>
        <v>90</v>
      </c>
      <c r="C834" s="225" t="s">
        <v>419</v>
      </c>
      <c r="D834" s="225">
        <v>830</v>
      </c>
      <c r="E834" s="244" t="s">
        <v>1761</v>
      </c>
      <c r="F834" s="248" t="s">
        <v>2145</v>
      </c>
      <c r="G834" s="226"/>
    </row>
    <row r="835" spans="2:7">
      <c r="B835" s="225" t="str">
        <f>IFERROR(VLOOKUP(C835,'Drawing Number'!$B$25:$G$151,6,FALSE),"")</f>
        <v>90</v>
      </c>
      <c r="C835" s="225" t="s">
        <v>419</v>
      </c>
      <c r="D835" s="225">
        <v>831</v>
      </c>
      <c r="E835" s="237" t="s">
        <v>667</v>
      </c>
      <c r="F835" s="248" t="s">
        <v>2145</v>
      </c>
      <c r="G835" s="226"/>
    </row>
    <row r="836" spans="2:7">
      <c r="B836" s="225" t="str">
        <f>IFERROR(VLOOKUP(C836,'Drawing Number'!$B$25:$G$151,6,FALSE),"")</f>
        <v>90</v>
      </c>
      <c r="C836" s="225" t="s">
        <v>419</v>
      </c>
      <c r="D836" s="225">
        <v>832</v>
      </c>
      <c r="E836" s="239" t="s">
        <v>1449</v>
      </c>
      <c r="F836" s="248" t="s">
        <v>2145</v>
      </c>
      <c r="G836" s="226"/>
    </row>
    <row r="837" spans="2:7">
      <c r="B837" s="225" t="str">
        <f>IFERROR(VLOOKUP(C837,'Drawing Number'!$B$25:$G$151,6,FALSE),"")</f>
        <v>90</v>
      </c>
      <c r="C837" s="225" t="s">
        <v>419</v>
      </c>
      <c r="D837" s="225">
        <v>833</v>
      </c>
      <c r="E837" s="239" t="s">
        <v>1450</v>
      </c>
      <c r="F837" s="225" t="s">
        <v>2144</v>
      </c>
      <c r="G837" s="226"/>
    </row>
    <row r="838" spans="2:7">
      <c r="B838" s="225" t="str">
        <f>IFERROR(VLOOKUP(C838,'Drawing Number'!$B$25:$G$151,6,FALSE),"")</f>
        <v>90</v>
      </c>
      <c r="C838" s="225" t="s">
        <v>419</v>
      </c>
      <c r="D838" s="225">
        <v>834</v>
      </c>
      <c r="E838" s="239" t="s">
        <v>1451</v>
      </c>
      <c r="F838" s="225" t="s">
        <v>2144</v>
      </c>
      <c r="G838" s="226"/>
    </row>
    <row r="839" spans="2:7">
      <c r="B839" s="225" t="str">
        <f>IFERROR(VLOOKUP(C839,'Drawing Number'!$B$25:$G$151,6,FALSE),"")</f>
        <v>90</v>
      </c>
      <c r="C839" s="225" t="s">
        <v>419</v>
      </c>
      <c r="D839" s="225">
        <v>835</v>
      </c>
      <c r="E839" s="239" t="s">
        <v>1452</v>
      </c>
      <c r="F839" s="225" t="s">
        <v>2144</v>
      </c>
      <c r="G839" s="226"/>
    </row>
    <row r="840" spans="2:7">
      <c r="B840" s="225" t="str">
        <f>IFERROR(VLOOKUP(C840,'Drawing Number'!$B$25:$G$151,6,FALSE),"")</f>
        <v>90</v>
      </c>
      <c r="C840" s="225" t="s">
        <v>419</v>
      </c>
      <c r="D840" s="225">
        <v>836</v>
      </c>
      <c r="E840" s="239" t="s">
        <v>1453</v>
      </c>
      <c r="F840" s="225" t="s">
        <v>2144</v>
      </c>
      <c r="G840" s="226"/>
    </row>
    <row r="841" spans="2:7">
      <c r="B841" s="225" t="str">
        <f>IFERROR(VLOOKUP(C841,'Drawing Number'!$B$25:$G$151,6,FALSE),"")</f>
        <v>90</v>
      </c>
      <c r="C841" s="225" t="s">
        <v>419</v>
      </c>
      <c r="D841" s="225">
        <v>837</v>
      </c>
      <c r="E841" s="239" t="s">
        <v>1454</v>
      </c>
      <c r="F841" s="225" t="s">
        <v>2144</v>
      </c>
      <c r="G841" s="226"/>
    </row>
    <row r="842" spans="2:7">
      <c r="B842" s="225" t="str">
        <f>IFERROR(VLOOKUP(C842,'Drawing Number'!$B$25:$G$151,6,FALSE),"")</f>
        <v>90</v>
      </c>
      <c r="C842" s="225" t="s">
        <v>419</v>
      </c>
      <c r="D842" s="225">
        <v>838</v>
      </c>
      <c r="E842" s="239" t="s">
        <v>1455</v>
      </c>
      <c r="F842" s="225" t="s">
        <v>2144</v>
      </c>
      <c r="G842" s="226"/>
    </row>
    <row r="843" spans="2:7">
      <c r="B843" s="225" t="str">
        <f>IFERROR(VLOOKUP(C843,'Drawing Number'!$B$25:$G$151,6,FALSE),"")</f>
        <v>90</v>
      </c>
      <c r="C843" s="225" t="s">
        <v>419</v>
      </c>
      <c r="D843" s="225">
        <v>839</v>
      </c>
      <c r="E843" s="239" t="s">
        <v>1456</v>
      </c>
      <c r="F843" s="225" t="s">
        <v>2144</v>
      </c>
      <c r="G843" s="226"/>
    </row>
    <row r="844" spans="2:7">
      <c r="B844" s="225" t="str">
        <f>IFERROR(VLOOKUP(C844,'Drawing Number'!$B$25:$G$151,6,FALSE),"")</f>
        <v>90</v>
      </c>
      <c r="C844" s="225" t="s">
        <v>419</v>
      </c>
      <c r="D844" s="225">
        <v>840</v>
      </c>
      <c r="E844" s="239" t="s">
        <v>1457</v>
      </c>
      <c r="F844" s="225" t="s">
        <v>2144</v>
      </c>
      <c r="G844" s="226"/>
    </row>
    <row r="845" spans="2:7">
      <c r="B845" s="225" t="str">
        <f>IFERROR(VLOOKUP(C845,'Drawing Number'!$B$25:$G$151,6,FALSE),"")</f>
        <v>90</v>
      </c>
      <c r="C845" s="225" t="s">
        <v>419</v>
      </c>
      <c r="D845" s="225">
        <v>841</v>
      </c>
      <c r="E845" s="239" t="s">
        <v>1458</v>
      </c>
      <c r="F845" s="225" t="s">
        <v>2144</v>
      </c>
      <c r="G845" s="226"/>
    </row>
    <row r="846" spans="2:7">
      <c r="B846" s="225" t="str">
        <f>IFERROR(VLOOKUP(C846,'Drawing Number'!$B$25:$G$151,6,FALSE),"")</f>
        <v>90</v>
      </c>
      <c r="C846" s="225" t="s">
        <v>419</v>
      </c>
      <c r="D846" s="225">
        <v>842</v>
      </c>
      <c r="E846" s="239" t="s">
        <v>1459</v>
      </c>
      <c r="F846" s="225" t="s">
        <v>2144</v>
      </c>
      <c r="G846" s="226"/>
    </row>
    <row r="847" spans="2:7">
      <c r="B847" s="225" t="str">
        <f>IFERROR(VLOOKUP(C847,'Drawing Number'!$B$25:$G$151,6,FALSE),"")</f>
        <v>90</v>
      </c>
      <c r="C847" s="225" t="s">
        <v>419</v>
      </c>
      <c r="D847" s="225">
        <v>843</v>
      </c>
      <c r="E847" s="243" t="s">
        <v>1460</v>
      </c>
      <c r="F847" s="225" t="s">
        <v>2144</v>
      </c>
      <c r="G847" s="226"/>
    </row>
    <row r="848" spans="2:7">
      <c r="B848" s="225" t="str">
        <f>IFERROR(VLOOKUP(C848,'Drawing Number'!$B$25:$G$151,6,FALSE),"")</f>
        <v>90</v>
      </c>
      <c r="C848" s="225" t="s">
        <v>419</v>
      </c>
      <c r="D848" s="225">
        <v>844</v>
      </c>
      <c r="E848" s="239" t="s">
        <v>1461</v>
      </c>
      <c r="F848" s="225" t="s">
        <v>2144</v>
      </c>
      <c r="G848" s="226"/>
    </row>
    <row r="849" spans="2:7">
      <c r="B849" s="225" t="str">
        <f>IFERROR(VLOOKUP(C849,'Drawing Number'!$B$25:$G$151,6,FALSE),"")</f>
        <v>90</v>
      </c>
      <c r="C849" s="225" t="s">
        <v>419</v>
      </c>
      <c r="D849" s="225">
        <v>845</v>
      </c>
      <c r="E849" s="239" t="s">
        <v>1462</v>
      </c>
      <c r="F849" s="225" t="s">
        <v>2144</v>
      </c>
      <c r="G849" s="226"/>
    </row>
    <row r="850" spans="2:7">
      <c r="B850" s="225" t="str">
        <f>IFERROR(VLOOKUP(C850,'Drawing Number'!$B$25:$G$151,6,FALSE),"")</f>
        <v>90</v>
      </c>
      <c r="C850" s="225" t="s">
        <v>419</v>
      </c>
      <c r="D850" s="225">
        <v>846</v>
      </c>
      <c r="E850" s="243" t="s">
        <v>1463</v>
      </c>
      <c r="F850" s="225" t="s">
        <v>2144</v>
      </c>
      <c r="G850" s="226"/>
    </row>
    <row r="851" spans="2:7">
      <c r="B851" s="225" t="str">
        <f>IFERROR(VLOOKUP(C851,'Drawing Number'!$B$25:$G$151,6,FALSE),"")</f>
        <v>90</v>
      </c>
      <c r="C851" s="225" t="s">
        <v>419</v>
      </c>
      <c r="D851" s="225">
        <v>847</v>
      </c>
      <c r="E851" s="237" t="s">
        <v>668</v>
      </c>
      <c r="F851" s="248" t="s">
        <v>2145</v>
      </c>
      <c r="G851" s="226"/>
    </row>
    <row r="852" spans="2:7">
      <c r="B852" s="225" t="str">
        <f>IFERROR(VLOOKUP(C852,'Drawing Number'!$B$25:$G$151,6,FALSE),"")</f>
        <v>90</v>
      </c>
      <c r="C852" s="225" t="s">
        <v>419</v>
      </c>
      <c r="D852" s="225">
        <v>848</v>
      </c>
      <c r="E852" s="239" t="s">
        <v>1464</v>
      </c>
      <c r="F852" s="225" t="s">
        <v>2144</v>
      </c>
      <c r="G852" s="226"/>
    </row>
    <row r="853" spans="2:7">
      <c r="B853" s="225" t="str">
        <f>IFERROR(VLOOKUP(C853,'Drawing Number'!$B$25:$G$151,6,FALSE),"")</f>
        <v>90</v>
      </c>
      <c r="C853" s="225" t="s">
        <v>419</v>
      </c>
      <c r="D853" s="225">
        <v>849</v>
      </c>
      <c r="E853" s="239" t="s">
        <v>1465</v>
      </c>
      <c r="F853" s="225" t="s">
        <v>2144</v>
      </c>
      <c r="G853" s="226"/>
    </row>
    <row r="854" spans="2:7">
      <c r="B854" s="225" t="str">
        <f>IFERROR(VLOOKUP(C854,'Drawing Number'!$B$25:$G$151,6,FALSE),"")</f>
        <v>90</v>
      </c>
      <c r="C854" s="225" t="s">
        <v>419</v>
      </c>
      <c r="D854" s="225">
        <v>850</v>
      </c>
      <c r="E854" s="239" t="s">
        <v>1466</v>
      </c>
      <c r="F854" s="225" t="s">
        <v>2144</v>
      </c>
      <c r="G854" s="226"/>
    </row>
    <row r="855" spans="2:7">
      <c r="B855" s="225" t="str">
        <f>IFERROR(VLOOKUP(C855,'Drawing Number'!$B$25:$G$151,6,FALSE),"")</f>
        <v>90</v>
      </c>
      <c r="C855" s="225" t="s">
        <v>419</v>
      </c>
      <c r="D855" s="225">
        <v>851</v>
      </c>
      <c r="E855" s="239" t="s">
        <v>1467</v>
      </c>
      <c r="F855" s="225" t="s">
        <v>2144</v>
      </c>
      <c r="G855" s="226"/>
    </row>
    <row r="856" spans="2:7">
      <c r="B856" s="225" t="str">
        <f>IFERROR(VLOOKUP(C856,'Drawing Number'!$B$25:$G$151,6,FALSE),"")</f>
        <v>90</v>
      </c>
      <c r="C856" s="225" t="s">
        <v>419</v>
      </c>
      <c r="D856" s="225">
        <v>852</v>
      </c>
      <c r="E856" s="239" t="s">
        <v>1468</v>
      </c>
      <c r="F856" s="225" t="s">
        <v>2144</v>
      </c>
      <c r="G856" s="226"/>
    </row>
    <row r="857" spans="2:7">
      <c r="B857" s="225" t="str">
        <f>IFERROR(VLOOKUP(C857,'Drawing Number'!$B$25:$G$151,6,FALSE),"")</f>
        <v>90</v>
      </c>
      <c r="C857" s="225" t="s">
        <v>419</v>
      </c>
      <c r="D857" s="225">
        <v>853</v>
      </c>
      <c r="E857" s="239" t="s">
        <v>1469</v>
      </c>
      <c r="F857" s="225" t="s">
        <v>2144</v>
      </c>
      <c r="G857" s="226"/>
    </row>
    <row r="858" spans="2:7">
      <c r="B858" s="225" t="str">
        <f>IFERROR(VLOOKUP(C858,'Drawing Number'!$B$25:$G$151,6,FALSE),"")</f>
        <v>90</v>
      </c>
      <c r="C858" s="225" t="s">
        <v>419</v>
      </c>
      <c r="D858" s="225">
        <v>854</v>
      </c>
      <c r="E858" s="239" t="s">
        <v>1470</v>
      </c>
      <c r="F858" s="225" t="s">
        <v>2144</v>
      </c>
      <c r="G858" s="226"/>
    </row>
    <row r="859" spans="2:7">
      <c r="B859" s="225" t="str">
        <f>IFERROR(VLOOKUP(C859,'Drawing Number'!$B$25:$G$151,6,FALSE),"")</f>
        <v>90</v>
      </c>
      <c r="C859" s="225" t="s">
        <v>419</v>
      </c>
      <c r="D859" s="225">
        <v>855</v>
      </c>
      <c r="E859" s="239" t="s">
        <v>1471</v>
      </c>
      <c r="F859" s="225" t="s">
        <v>2144</v>
      </c>
      <c r="G859" s="226"/>
    </row>
    <row r="860" spans="2:7">
      <c r="B860" s="225" t="str">
        <f>IFERROR(VLOOKUP(C860,'Drawing Number'!$B$25:$G$151,6,FALSE),"")</f>
        <v>90</v>
      </c>
      <c r="C860" s="225" t="s">
        <v>419</v>
      </c>
      <c r="D860" s="225">
        <v>856</v>
      </c>
      <c r="E860" s="239" t="s">
        <v>1472</v>
      </c>
      <c r="F860" s="225" t="s">
        <v>2144</v>
      </c>
      <c r="G860" s="226"/>
    </row>
    <row r="861" spans="2:7">
      <c r="B861" s="225" t="str">
        <f>IFERROR(VLOOKUP(C861,'Drawing Number'!$B$25:$G$151,6,FALSE),"")</f>
        <v>90</v>
      </c>
      <c r="C861" s="225" t="s">
        <v>419</v>
      </c>
      <c r="D861" s="225">
        <v>857</v>
      </c>
      <c r="E861" s="239" t="s">
        <v>1473</v>
      </c>
      <c r="F861" s="225" t="s">
        <v>2144</v>
      </c>
      <c r="G861" s="226"/>
    </row>
    <row r="862" spans="2:7">
      <c r="B862" s="225" t="str">
        <f>IFERROR(VLOOKUP(C862,'Drawing Number'!$B$25:$G$151,6,FALSE),"")</f>
        <v>90</v>
      </c>
      <c r="C862" s="225" t="s">
        <v>419</v>
      </c>
      <c r="D862" s="225">
        <v>858</v>
      </c>
      <c r="E862" s="239" t="s">
        <v>1474</v>
      </c>
      <c r="F862" s="225" t="s">
        <v>2144</v>
      </c>
      <c r="G862" s="226"/>
    </row>
    <row r="863" spans="2:7">
      <c r="B863" s="225" t="str">
        <f>IFERROR(VLOOKUP(C863,'Drawing Number'!$B$25:$G$151,6,FALSE),"")</f>
        <v>90</v>
      </c>
      <c r="C863" s="225" t="s">
        <v>419</v>
      </c>
      <c r="D863" s="225">
        <v>859</v>
      </c>
      <c r="E863" s="239" t="s">
        <v>1475</v>
      </c>
      <c r="F863" s="225" t="s">
        <v>2144</v>
      </c>
      <c r="G863" s="226"/>
    </row>
    <row r="864" spans="2:7">
      <c r="B864" s="225" t="str">
        <f>IFERROR(VLOOKUP(C864,'Drawing Number'!$B$25:$G$151,6,FALSE),"")</f>
        <v>90</v>
      </c>
      <c r="C864" s="225" t="s">
        <v>419</v>
      </c>
      <c r="D864" s="225">
        <v>860</v>
      </c>
      <c r="E864" s="239" t="s">
        <v>1476</v>
      </c>
      <c r="F864" s="225" t="s">
        <v>2144</v>
      </c>
      <c r="G864" s="226"/>
    </row>
    <row r="865" spans="2:7">
      <c r="B865" s="225" t="str">
        <f>IFERROR(VLOOKUP(C865,'Drawing Number'!$B$25:$G$151,6,FALSE),"")</f>
        <v>90</v>
      </c>
      <c r="C865" s="225" t="s">
        <v>419</v>
      </c>
      <c r="D865" s="225">
        <v>861</v>
      </c>
      <c r="E865" s="239" t="s">
        <v>1477</v>
      </c>
      <c r="F865" s="225" t="s">
        <v>2144</v>
      </c>
      <c r="G865" s="226"/>
    </row>
    <row r="866" spans="2:7">
      <c r="B866" s="225" t="str">
        <f>IFERROR(VLOOKUP(C866,'Drawing Number'!$B$25:$G$151,6,FALSE),"")</f>
        <v>90</v>
      </c>
      <c r="C866" s="225" t="s">
        <v>419</v>
      </c>
      <c r="D866" s="225">
        <v>862</v>
      </c>
      <c r="E866" s="237" t="s">
        <v>1762</v>
      </c>
      <c r="F866" s="248" t="s">
        <v>2145</v>
      </c>
      <c r="G866" s="226"/>
    </row>
    <row r="867" spans="2:7">
      <c r="B867" s="225" t="str">
        <f>IFERROR(VLOOKUP(C867,'Drawing Number'!$B$25:$G$151,6,FALSE),"")</f>
        <v>90</v>
      </c>
      <c r="C867" s="225" t="s">
        <v>419</v>
      </c>
      <c r="D867" s="225">
        <v>863</v>
      </c>
      <c r="E867" s="237" t="s">
        <v>1763</v>
      </c>
      <c r="F867" s="248" t="s">
        <v>2145</v>
      </c>
      <c r="G867" s="226"/>
    </row>
    <row r="868" spans="2:7">
      <c r="B868" s="225" t="str">
        <f>IFERROR(VLOOKUP(C868,'Drawing Number'!$B$25:$G$151,6,FALSE),"")</f>
        <v>90</v>
      </c>
      <c r="C868" s="225" t="s">
        <v>419</v>
      </c>
      <c r="D868" s="225">
        <v>864</v>
      </c>
      <c r="E868" s="237" t="s">
        <v>1764</v>
      </c>
      <c r="F868" s="248" t="s">
        <v>2145</v>
      </c>
      <c r="G868" s="226"/>
    </row>
    <row r="869" spans="2:7">
      <c r="B869" s="225" t="str">
        <f>IFERROR(VLOOKUP(C869,'Drawing Number'!$B$25:$G$151,6,FALSE),"")</f>
        <v>90</v>
      </c>
      <c r="C869" s="225" t="s">
        <v>419</v>
      </c>
      <c r="D869" s="225">
        <v>865</v>
      </c>
      <c r="E869" s="237" t="s">
        <v>1765</v>
      </c>
      <c r="F869" s="248" t="s">
        <v>2145</v>
      </c>
      <c r="G869" s="226"/>
    </row>
    <row r="870" spans="2:7">
      <c r="B870" s="225" t="str">
        <f>IFERROR(VLOOKUP(C870,'Drawing Number'!$B$25:$G$151,6,FALSE),"")</f>
        <v>90</v>
      </c>
      <c r="C870" s="225" t="s">
        <v>419</v>
      </c>
      <c r="D870" s="225">
        <v>866</v>
      </c>
      <c r="E870" s="237" t="s">
        <v>1766</v>
      </c>
      <c r="F870" s="248" t="s">
        <v>2145</v>
      </c>
      <c r="G870" s="226"/>
    </row>
    <row r="871" spans="2:7">
      <c r="B871" s="225" t="str">
        <f>IFERROR(VLOOKUP(C871,'Drawing Number'!$B$25:$G$151,6,FALSE),"")</f>
        <v>90</v>
      </c>
      <c r="C871" s="225" t="s">
        <v>419</v>
      </c>
      <c r="D871" s="225">
        <v>867</v>
      </c>
      <c r="E871" s="237" t="s">
        <v>1767</v>
      </c>
      <c r="F871" s="248" t="s">
        <v>2145</v>
      </c>
      <c r="G871" s="226"/>
    </row>
    <row r="872" spans="2:7">
      <c r="B872" s="225" t="str">
        <f>IFERROR(VLOOKUP(C872,'Drawing Number'!$B$25:$G$151,6,FALSE),"")</f>
        <v>90</v>
      </c>
      <c r="C872" s="225" t="s">
        <v>419</v>
      </c>
      <c r="D872" s="225">
        <v>868</v>
      </c>
      <c r="E872" s="239" t="s">
        <v>1478</v>
      </c>
      <c r="F872" s="225" t="s">
        <v>2144</v>
      </c>
      <c r="G872" s="226"/>
    </row>
    <row r="873" spans="2:7">
      <c r="B873" s="225" t="str">
        <f>IFERROR(VLOOKUP(C873,'Drawing Number'!$B$25:$G$151,6,FALSE),"")</f>
        <v>90</v>
      </c>
      <c r="C873" s="225" t="s">
        <v>419</v>
      </c>
      <c r="D873" s="225">
        <v>869</v>
      </c>
      <c r="E873" s="239" t="s">
        <v>1479</v>
      </c>
      <c r="F873" s="225" t="s">
        <v>2144</v>
      </c>
      <c r="G873" s="226"/>
    </row>
    <row r="874" spans="2:7">
      <c r="B874" s="225" t="str">
        <f>IFERROR(VLOOKUP(C874,'Drawing Number'!$B$25:$G$151,6,FALSE),"")</f>
        <v>90</v>
      </c>
      <c r="C874" s="225" t="s">
        <v>419</v>
      </c>
      <c r="D874" s="225">
        <v>870</v>
      </c>
      <c r="E874" s="239" t="s">
        <v>1480</v>
      </c>
      <c r="F874" s="225" t="s">
        <v>2144</v>
      </c>
      <c r="G874" s="226"/>
    </row>
    <row r="875" spans="2:7">
      <c r="B875" s="225" t="str">
        <f>IFERROR(VLOOKUP(C875,'Drawing Number'!$B$25:$G$151,6,FALSE),"")</f>
        <v>90</v>
      </c>
      <c r="C875" s="225" t="s">
        <v>419</v>
      </c>
      <c r="D875" s="225">
        <v>871</v>
      </c>
      <c r="E875" s="239" t="s">
        <v>1481</v>
      </c>
      <c r="F875" s="225" t="s">
        <v>2144</v>
      </c>
      <c r="G875" s="226"/>
    </row>
    <row r="876" spans="2:7">
      <c r="B876" s="225" t="str">
        <f>IFERROR(VLOOKUP(C876,'Drawing Number'!$B$25:$G$151,6,FALSE),"")</f>
        <v>90</v>
      </c>
      <c r="C876" s="225" t="s">
        <v>419</v>
      </c>
      <c r="D876" s="225">
        <v>872</v>
      </c>
      <c r="E876" s="239" t="s">
        <v>1482</v>
      </c>
      <c r="F876" s="225" t="s">
        <v>2144</v>
      </c>
      <c r="G876" s="226"/>
    </row>
    <row r="877" spans="2:7">
      <c r="B877" s="225" t="str">
        <f>IFERROR(VLOOKUP(C877,'Drawing Number'!$B$25:$G$151,6,FALSE),"")</f>
        <v>90</v>
      </c>
      <c r="C877" s="225" t="s">
        <v>419</v>
      </c>
      <c r="D877" s="225">
        <v>873</v>
      </c>
      <c r="E877" s="239" t="s">
        <v>1483</v>
      </c>
      <c r="F877" s="225" t="s">
        <v>2144</v>
      </c>
      <c r="G877" s="226"/>
    </row>
    <row r="878" spans="2:7">
      <c r="B878" s="225" t="str">
        <f>IFERROR(VLOOKUP(C878,'Drawing Number'!$B$25:$G$151,6,FALSE),"")</f>
        <v>90</v>
      </c>
      <c r="C878" s="225" t="s">
        <v>419</v>
      </c>
      <c r="D878" s="225">
        <v>874</v>
      </c>
      <c r="E878" s="239" t="s">
        <v>1484</v>
      </c>
      <c r="F878" s="225" t="s">
        <v>2144</v>
      </c>
      <c r="G878" s="226"/>
    </row>
    <row r="879" spans="2:7">
      <c r="B879" s="225" t="str">
        <f>IFERROR(VLOOKUP(C879,'Drawing Number'!$B$25:$G$151,6,FALSE),"")</f>
        <v>90</v>
      </c>
      <c r="C879" s="225" t="s">
        <v>419</v>
      </c>
      <c r="D879" s="225">
        <v>875</v>
      </c>
      <c r="E879" s="239" t="s">
        <v>1485</v>
      </c>
      <c r="F879" s="225" t="s">
        <v>2144</v>
      </c>
      <c r="G879" s="226"/>
    </row>
    <row r="880" spans="2:7">
      <c r="B880" s="225" t="str">
        <f>IFERROR(VLOOKUP(C880,'Drawing Number'!$B$25:$G$151,6,FALSE),"")</f>
        <v>90</v>
      </c>
      <c r="C880" s="225" t="s">
        <v>419</v>
      </c>
      <c r="D880" s="225">
        <v>876</v>
      </c>
      <c r="E880" s="239" t="s">
        <v>1486</v>
      </c>
      <c r="F880" s="225" t="s">
        <v>2144</v>
      </c>
      <c r="G880" s="226"/>
    </row>
    <row r="881" spans="2:7">
      <c r="B881" s="225" t="str">
        <f>IFERROR(VLOOKUP(C881,'Drawing Number'!$B$25:$G$151,6,FALSE),"")</f>
        <v>90</v>
      </c>
      <c r="C881" s="225" t="s">
        <v>419</v>
      </c>
      <c r="D881" s="225">
        <v>877</v>
      </c>
      <c r="E881" s="236" t="s">
        <v>2146</v>
      </c>
      <c r="F881" s="225" t="s">
        <v>2144</v>
      </c>
      <c r="G881" s="226"/>
    </row>
    <row r="882" spans="2:7">
      <c r="B882" s="225" t="str">
        <f>IFERROR(VLOOKUP(C882,'Drawing Number'!$B$25:$G$151,6,FALSE),"")</f>
        <v>90</v>
      </c>
      <c r="C882" s="225" t="s">
        <v>419</v>
      </c>
      <c r="D882" s="225">
        <v>878</v>
      </c>
      <c r="E882" s="236" t="s">
        <v>2148</v>
      </c>
      <c r="F882" s="225" t="s">
        <v>2144</v>
      </c>
      <c r="G882" s="226"/>
    </row>
    <row r="883" spans="2:7">
      <c r="B883" s="225" t="str">
        <f>IFERROR(VLOOKUP(C883,'Drawing Number'!$B$25:$G$151,6,FALSE),"")</f>
        <v>90</v>
      </c>
      <c r="C883" s="225" t="s">
        <v>419</v>
      </c>
      <c r="D883" s="225">
        <v>879</v>
      </c>
      <c r="E883" s="236" t="s">
        <v>2149</v>
      </c>
      <c r="F883" s="225" t="s">
        <v>2144</v>
      </c>
      <c r="G883" s="226"/>
    </row>
    <row r="884" spans="2:7">
      <c r="B884" s="225" t="str">
        <f>IFERROR(VLOOKUP(C884,'Drawing Number'!$B$25:$G$151,6,FALSE),"")</f>
        <v>90</v>
      </c>
      <c r="C884" s="225" t="s">
        <v>419</v>
      </c>
      <c r="D884" s="225">
        <v>880</v>
      </c>
      <c r="E884" s="236" t="s">
        <v>2147</v>
      </c>
      <c r="F884" s="225" t="s">
        <v>2144</v>
      </c>
      <c r="G884" s="226"/>
    </row>
    <row r="885" spans="2:7">
      <c r="B885" s="225" t="str">
        <f>IFERROR(VLOOKUP(C885,'Drawing Number'!$B$25:$G$151,6,FALSE),"")</f>
        <v>90</v>
      </c>
      <c r="C885" s="225" t="s">
        <v>419</v>
      </c>
      <c r="D885" s="225">
        <v>881</v>
      </c>
      <c r="E885" s="236" t="s">
        <v>2150</v>
      </c>
      <c r="F885" s="225" t="s">
        <v>2144</v>
      </c>
      <c r="G885" s="226"/>
    </row>
    <row r="886" spans="2:7">
      <c r="B886" s="225" t="str">
        <f>IFERROR(VLOOKUP(C886,'Drawing Number'!$B$25:$G$151,6,FALSE),"")</f>
        <v>90</v>
      </c>
      <c r="C886" s="225" t="s">
        <v>419</v>
      </c>
      <c r="D886" s="225">
        <v>882</v>
      </c>
      <c r="E886" s="236" t="s">
        <v>2151</v>
      </c>
      <c r="F886" s="225" t="s">
        <v>2144</v>
      </c>
      <c r="G886" s="226"/>
    </row>
    <row r="887" spans="2:7">
      <c r="B887" s="225" t="str">
        <f>IFERROR(VLOOKUP(C887,'Drawing Number'!$B$25:$G$151,6,FALSE),"")</f>
        <v>90</v>
      </c>
      <c r="C887" s="225" t="s">
        <v>419</v>
      </c>
      <c r="D887" s="225">
        <v>883</v>
      </c>
      <c r="E887" s="236" t="s">
        <v>1768</v>
      </c>
      <c r="F887" s="225" t="s">
        <v>2144</v>
      </c>
      <c r="G887" s="226"/>
    </row>
    <row r="888" spans="2:7">
      <c r="B888" s="225" t="str">
        <f>IFERROR(VLOOKUP(C888,'Drawing Number'!$B$25:$G$151,6,FALSE),"")</f>
        <v>90</v>
      </c>
      <c r="C888" s="225" t="s">
        <v>419</v>
      </c>
      <c r="D888" s="225">
        <v>884</v>
      </c>
      <c r="E888" s="236" t="s">
        <v>1769</v>
      </c>
      <c r="F888" s="225" t="s">
        <v>2144</v>
      </c>
      <c r="G888" s="226"/>
    </row>
    <row r="889" spans="2:7">
      <c r="B889" s="225" t="str">
        <f>IFERROR(VLOOKUP(C889,'Drawing Number'!$B$25:$G$151,6,FALSE),"")</f>
        <v>90</v>
      </c>
      <c r="C889" s="225" t="s">
        <v>419</v>
      </c>
      <c r="D889" s="225">
        <v>885</v>
      </c>
      <c r="E889" s="236" t="s">
        <v>2154</v>
      </c>
      <c r="F889" s="225" t="s">
        <v>2144</v>
      </c>
      <c r="G889" s="226"/>
    </row>
    <row r="890" spans="2:7">
      <c r="B890" s="225" t="str">
        <f>IFERROR(VLOOKUP(C890,'Drawing Number'!$B$25:$G$151,6,FALSE),"")</f>
        <v>90</v>
      </c>
      <c r="C890" s="225" t="s">
        <v>419</v>
      </c>
      <c r="D890" s="225">
        <v>886</v>
      </c>
      <c r="E890" s="236" t="s">
        <v>1770</v>
      </c>
      <c r="F890" s="225" t="s">
        <v>2144</v>
      </c>
      <c r="G890" s="226"/>
    </row>
    <row r="891" spans="2:7">
      <c r="B891" s="225" t="str">
        <f>IFERROR(VLOOKUP(C891,'Drawing Number'!$B$25:$G$151,6,FALSE),"")</f>
        <v>90</v>
      </c>
      <c r="C891" s="225" t="s">
        <v>419</v>
      </c>
      <c r="D891" s="225">
        <v>887</v>
      </c>
      <c r="E891" s="236" t="s">
        <v>1774</v>
      </c>
      <c r="F891" s="225" t="s">
        <v>2144</v>
      </c>
      <c r="G891" s="226"/>
    </row>
    <row r="892" spans="2:7">
      <c r="B892" s="225" t="str">
        <f>IFERROR(VLOOKUP(C892,'Drawing Number'!$B$25:$G$151,6,FALSE),"")</f>
        <v>90</v>
      </c>
      <c r="C892" s="225" t="s">
        <v>419</v>
      </c>
      <c r="D892" s="225">
        <v>888</v>
      </c>
      <c r="E892" s="236" t="s">
        <v>2155</v>
      </c>
      <c r="F892" s="225" t="s">
        <v>2144</v>
      </c>
      <c r="G892" s="226"/>
    </row>
    <row r="893" spans="2:7">
      <c r="B893" s="225" t="str">
        <f>IFERROR(VLOOKUP(C893,'Drawing Number'!$B$25:$G$151,6,FALSE),"")</f>
        <v>90</v>
      </c>
      <c r="C893" s="225" t="s">
        <v>419</v>
      </c>
      <c r="D893" s="225">
        <v>889</v>
      </c>
      <c r="E893" s="236" t="s">
        <v>1771</v>
      </c>
      <c r="F893" s="225" t="s">
        <v>2144</v>
      </c>
      <c r="G893" s="226"/>
    </row>
    <row r="894" spans="2:7">
      <c r="B894" s="225" t="str">
        <f>IFERROR(VLOOKUP(C894,'Drawing Number'!$B$25:$G$151,6,FALSE),"")</f>
        <v>90</v>
      </c>
      <c r="C894" s="225" t="s">
        <v>419</v>
      </c>
      <c r="D894" s="225">
        <v>890</v>
      </c>
      <c r="E894" s="236" t="s">
        <v>1775</v>
      </c>
      <c r="F894" s="225" t="s">
        <v>2144</v>
      </c>
      <c r="G894" s="226"/>
    </row>
    <row r="895" spans="2:7">
      <c r="B895" s="225" t="str">
        <f>IFERROR(VLOOKUP(C895,'Drawing Number'!$B$25:$G$151,6,FALSE),"")</f>
        <v>90</v>
      </c>
      <c r="C895" s="225" t="s">
        <v>419</v>
      </c>
      <c r="D895" s="225">
        <v>891</v>
      </c>
      <c r="E895" s="236" t="s">
        <v>2156</v>
      </c>
      <c r="F895" s="225" t="s">
        <v>2144</v>
      </c>
      <c r="G895" s="226"/>
    </row>
    <row r="896" spans="2:7">
      <c r="B896" s="225" t="str">
        <f>IFERROR(VLOOKUP(C896,'Drawing Number'!$B$25:$G$151,6,FALSE),"")</f>
        <v>90</v>
      </c>
      <c r="C896" s="225" t="s">
        <v>419</v>
      </c>
      <c r="D896" s="225">
        <v>892</v>
      </c>
      <c r="E896" s="236" t="s">
        <v>1772</v>
      </c>
      <c r="F896" s="225" t="s">
        <v>2144</v>
      </c>
      <c r="G896" s="226"/>
    </row>
    <row r="897" spans="2:7">
      <c r="B897" s="225" t="str">
        <f>IFERROR(VLOOKUP(C897,'Drawing Number'!$B$25:$G$151,6,FALSE),"")</f>
        <v>90</v>
      </c>
      <c r="C897" s="225" t="s">
        <v>419</v>
      </c>
      <c r="D897" s="225">
        <v>893</v>
      </c>
      <c r="E897" s="236" t="s">
        <v>1776</v>
      </c>
      <c r="F897" s="225" t="s">
        <v>2144</v>
      </c>
      <c r="G897" s="226"/>
    </row>
    <row r="898" spans="2:7">
      <c r="B898" s="225" t="str">
        <f>IFERROR(VLOOKUP(C898,'Drawing Number'!$B$25:$G$151,6,FALSE),"")</f>
        <v>90</v>
      </c>
      <c r="C898" s="225" t="s">
        <v>419</v>
      </c>
      <c r="D898" s="225">
        <v>894</v>
      </c>
      <c r="E898" s="236" t="s">
        <v>2157</v>
      </c>
      <c r="F898" s="225" t="s">
        <v>2144</v>
      </c>
      <c r="G898" s="226"/>
    </row>
    <row r="899" spans="2:7">
      <c r="B899" s="225" t="str">
        <f>IFERROR(VLOOKUP(C899,'Drawing Number'!$B$25:$G$151,6,FALSE),"")</f>
        <v>90</v>
      </c>
      <c r="C899" s="225" t="s">
        <v>419</v>
      </c>
      <c r="D899" s="225">
        <v>895</v>
      </c>
      <c r="E899" s="236" t="s">
        <v>1773</v>
      </c>
      <c r="F899" s="225" t="s">
        <v>2144</v>
      </c>
      <c r="G899" s="226"/>
    </row>
    <row r="900" spans="2:7">
      <c r="B900" s="225" t="str">
        <f>IFERROR(VLOOKUP(C900,'Drawing Number'!$B$25:$G$151,6,FALSE),"")</f>
        <v>90</v>
      </c>
      <c r="C900" s="225" t="s">
        <v>419</v>
      </c>
      <c r="D900" s="225">
        <v>896</v>
      </c>
      <c r="E900" s="236" t="s">
        <v>1777</v>
      </c>
      <c r="F900" s="225" t="s">
        <v>2144</v>
      </c>
      <c r="G900" s="226"/>
    </row>
    <row r="901" spans="2:7">
      <c r="B901" s="225" t="str">
        <f>IFERROR(VLOOKUP(C901,'Drawing Number'!$B$25:$G$151,6,FALSE),"")</f>
        <v>90</v>
      </c>
      <c r="C901" s="225" t="s">
        <v>419</v>
      </c>
      <c r="D901" s="225">
        <v>897</v>
      </c>
      <c r="E901" s="236" t="s">
        <v>2158</v>
      </c>
      <c r="F901" s="225" t="s">
        <v>2144</v>
      </c>
      <c r="G901" s="226"/>
    </row>
    <row r="902" spans="2:7">
      <c r="B902" s="225" t="str">
        <f>IFERROR(VLOOKUP(C902,'Drawing Number'!$B$25:$G$151,6,FALSE),"")</f>
        <v>90</v>
      </c>
      <c r="C902" s="225" t="s">
        <v>419</v>
      </c>
      <c r="D902" s="225">
        <v>898</v>
      </c>
      <c r="E902" s="239" t="s">
        <v>1487</v>
      </c>
      <c r="F902" s="225" t="s">
        <v>2144</v>
      </c>
      <c r="G902" s="226"/>
    </row>
    <row r="903" spans="2:7">
      <c r="B903" s="225" t="str">
        <f>IFERROR(VLOOKUP(C903,'Drawing Number'!$B$25:$G$151,6,FALSE),"")</f>
        <v>90</v>
      </c>
      <c r="C903" s="225" t="s">
        <v>419</v>
      </c>
      <c r="D903" s="225">
        <v>899</v>
      </c>
      <c r="E903" s="239" t="s">
        <v>1488</v>
      </c>
      <c r="F903" s="225" t="s">
        <v>2144</v>
      </c>
      <c r="G903" s="226"/>
    </row>
    <row r="904" spans="2:7">
      <c r="B904" s="225" t="str">
        <f>IFERROR(VLOOKUP(C904,'Drawing Number'!$B$25:$G$151,6,FALSE),"")</f>
        <v>90</v>
      </c>
      <c r="C904" s="225" t="s">
        <v>419</v>
      </c>
      <c r="D904" s="225">
        <v>900</v>
      </c>
      <c r="E904" s="239" t="s">
        <v>2159</v>
      </c>
      <c r="F904" s="225" t="s">
        <v>2144</v>
      </c>
      <c r="G904" s="226"/>
    </row>
    <row r="905" spans="2:7">
      <c r="B905" s="225" t="str">
        <f>IFERROR(VLOOKUP(C905,'Drawing Number'!$B$25:$G$151,6,FALSE),"")</f>
        <v>90</v>
      </c>
      <c r="C905" s="225" t="s">
        <v>419</v>
      </c>
      <c r="D905" s="225">
        <v>901</v>
      </c>
      <c r="E905" s="239" t="s">
        <v>1489</v>
      </c>
      <c r="F905" s="225" t="s">
        <v>2144</v>
      </c>
      <c r="G905" s="226"/>
    </row>
    <row r="906" spans="2:7">
      <c r="B906" s="225" t="str">
        <f>IFERROR(VLOOKUP(C906,'Drawing Number'!$B$25:$G$151,6,FALSE),"")</f>
        <v>90</v>
      </c>
      <c r="C906" s="225" t="s">
        <v>419</v>
      </c>
      <c r="D906" s="225">
        <v>902</v>
      </c>
      <c r="E906" s="239" t="s">
        <v>1490</v>
      </c>
      <c r="F906" s="225" t="s">
        <v>2144</v>
      </c>
      <c r="G906" s="226"/>
    </row>
    <row r="907" spans="2:7">
      <c r="B907" s="225" t="str">
        <f>IFERROR(VLOOKUP(C907,'Drawing Number'!$B$25:$G$151,6,FALSE),"")</f>
        <v>90</v>
      </c>
      <c r="C907" s="225" t="s">
        <v>419</v>
      </c>
      <c r="D907" s="225">
        <v>903</v>
      </c>
      <c r="E907" s="239" t="s">
        <v>1491</v>
      </c>
      <c r="F907" s="225" t="s">
        <v>2144</v>
      </c>
      <c r="G907" s="226"/>
    </row>
    <row r="908" spans="2:7">
      <c r="B908" s="225" t="str">
        <f>IFERROR(VLOOKUP(C908,'Drawing Number'!$B$25:$G$151,6,FALSE),"")</f>
        <v>90</v>
      </c>
      <c r="C908" s="225" t="s">
        <v>419</v>
      </c>
      <c r="D908" s="225">
        <v>904</v>
      </c>
      <c r="E908" s="239" t="s">
        <v>1492</v>
      </c>
      <c r="F908" s="225" t="s">
        <v>2144</v>
      </c>
      <c r="G908" s="226"/>
    </row>
    <row r="909" spans="2:7">
      <c r="B909" s="225" t="str">
        <f>IFERROR(VLOOKUP(C909,'Drawing Number'!$B$25:$G$151,6,FALSE),"")</f>
        <v>90</v>
      </c>
      <c r="C909" s="225" t="s">
        <v>419</v>
      </c>
      <c r="D909" s="225">
        <v>905</v>
      </c>
      <c r="E909" s="239" t="s">
        <v>1493</v>
      </c>
      <c r="F909" s="225" t="s">
        <v>2144</v>
      </c>
      <c r="G909" s="226"/>
    </row>
    <row r="910" spans="2:7">
      <c r="B910" s="225" t="str">
        <f>IFERROR(VLOOKUP(C910,'Drawing Number'!$B$25:$G$151,6,FALSE),"")</f>
        <v>90</v>
      </c>
      <c r="C910" s="225" t="s">
        <v>419</v>
      </c>
      <c r="D910" s="225">
        <v>906</v>
      </c>
      <c r="E910" s="239" t="s">
        <v>1494</v>
      </c>
      <c r="F910" s="225" t="s">
        <v>2144</v>
      </c>
      <c r="G910" s="226"/>
    </row>
    <row r="911" spans="2:7">
      <c r="B911" s="225" t="str">
        <f>IFERROR(VLOOKUP(C911,'Drawing Number'!$B$25:$G$151,6,FALSE),"")</f>
        <v>90</v>
      </c>
      <c r="C911" s="225" t="s">
        <v>419</v>
      </c>
      <c r="D911" s="225">
        <v>907</v>
      </c>
      <c r="E911" s="239" t="s">
        <v>1495</v>
      </c>
      <c r="F911" s="225" t="s">
        <v>2144</v>
      </c>
      <c r="G911" s="226"/>
    </row>
    <row r="912" spans="2:7">
      <c r="B912" s="225" t="str">
        <f>IFERROR(VLOOKUP(C912,'Drawing Number'!$B$25:$G$151,6,FALSE),"")</f>
        <v>90</v>
      </c>
      <c r="C912" s="225" t="s">
        <v>419</v>
      </c>
      <c r="D912" s="225">
        <v>908</v>
      </c>
      <c r="E912" s="239" t="s">
        <v>1496</v>
      </c>
      <c r="F912" s="225" t="s">
        <v>2144</v>
      </c>
      <c r="G912" s="226"/>
    </row>
    <row r="913" spans="2:7">
      <c r="B913" s="225" t="str">
        <f>IFERROR(VLOOKUP(C913,'Drawing Number'!$B$25:$G$151,6,FALSE),"")</f>
        <v>90</v>
      </c>
      <c r="C913" s="225" t="s">
        <v>419</v>
      </c>
      <c r="D913" s="225">
        <v>909</v>
      </c>
      <c r="E913" s="239" t="s">
        <v>1497</v>
      </c>
      <c r="F913" s="225" t="s">
        <v>2144</v>
      </c>
      <c r="G913" s="226"/>
    </row>
    <row r="914" spans="2:7">
      <c r="B914" s="225" t="str">
        <f>IFERROR(VLOOKUP(C914,'Drawing Number'!$B$25:$G$151,6,FALSE),"")</f>
        <v>90</v>
      </c>
      <c r="C914" s="225" t="s">
        <v>419</v>
      </c>
      <c r="D914" s="225">
        <v>910</v>
      </c>
      <c r="E914" s="239" t="s">
        <v>2152</v>
      </c>
      <c r="F914" s="225" t="s">
        <v>2144</v>
      </c>
      <c r="G914" s="226"/>
    </row>
    <row r="915" spans="2:7">
      <c r="B915" s="225" t="str">
        <f>IFERROR(VLOOKUP(C915,'Drawing Number'!$B$25:$G$151,6,FALSE),"")</f>
        <v>90</v>
      </c>
      <c r="C915" s="225" t="s">
        <v>419</v>
      </c>
      <c r="D915" s="225">
        <v>911</v>
      </c>
      <c r="E915" s="239" t="s">
        <v>2153</v>
      </c>
      <c r="F915" s="225" t="s">
        <v>2144</v>
      </c>
      <c r="G915" s="226"/>
    </row>
    <row r="916" spans="2:7">
      <c r="B916" s="225" t="str">
        <f>IFERROR(VLOOKUP(C916,'Drawing Number'!$B$25:$G$151,6,FALSE),"")</f>
        <v>90</v>
      </c>
      <c r="C916" s="225" t="s">
        <v>419</v>
      </c>
      <c r="D916" s="225">
        <v>912</v>
      </c>
      <c r="E916" s="239" t="s">
        <v>1498</v>
      </c>
      <c r="F916" s="225" t="s">
        <v>2144</v>
      </c>
      <c r="G916" s="226"/>
    </row>
    <row r="917" spans="2:7">
      <c r="B917" s="225" t="str">
        <f>IFERROR(VLOOKUP(C917,'Drawing Number'!$B$25:$G$151,6,FALSE),"")</f>
        <v>90</v>
      </c>
      <c r="C917" s="225" t="s">
        <v>419</v>
      </c>
      <c r="D917" s="225">
        <v>913</v>
      </c>
      <c r="E917" s="239" t="s">
        <v>1499</v>
      </c>
      <c r="F917" s="225" t="s">
        <v>2144</v>
      </c>
      <c r="G917" s="226"/>
    </row>
    <row r="918" spans="2:7">
      <c r="B918" s="225" t="str">
        <f>IFERROR(VLOOKUP(C918,'Drawing Number'!$B$25:$G$151,6,FALSE),"")</f>
        <v>90</v>
      </c>
      <c r="C918" s="225" t="s">
        <v>419</v>
      </c>
      <c r="D918" s="225">
        <v>914</v>
      </c>
      <c r="E918" s="239" t="s">
        <v>1500</v>
      </c>
      <c r="F918" s="225" t="s">
        <v>2144</v>
      </c>
      <c r="G918" s="226"/>
    </row>
    <row r="919" spans="2:7">
      <c r="B919" s="225" t="str">
        <f>IFERROR(VLOOKUP(C919,'Drawing Number'!$B$25:$G$151,6,FALSE),"")</f>
        <v>90</v>
      </c>
      <c r="C919" s="225" t="s">
        <v>419</v>
      </c>
      <c r="D919" s="225">
        <v>915</v>
      </c>
      <c r="E919" s="239" t="s">
        <v>1501</v>
      </c>
      <c r="F919" s="225" t="s">
        <v>2144</v>
      </c>
      <c r="G919" s="226"/>
    </row>
    <row r="920" spans="2:7">
      <c r="B920" s="225" t="str">
        <f>IFERROR(VLOOKUP(C920,'Drawing Number'!$B$25:$G$151,6,FALSE),"")</f>
        <v>90</v>
      </c>
      <c r="C920" s="225" t="s">
        <v>419</v>
      </c>
      <c r="D920" s="225">
        <v>916</v>
      </c>
      <c r="E920" s="239" t="s">
        <v>1502</v>
      </c>
      <c r="F920" s="225" t="s">
        <v>2144</v>
      </c>
      <c r="G920" s="226"/>
    </row>
    <row r="921" spans="2:7">
      <c r="B921" s="225" t="str">
        <f>IFERROR(VLOOKUP(C921,'Drawing Number'!$B$25:$G$151,6,FALSE),"")</f>
        <v>90</v>
      </c>
      <c r="C921" s="225" t="s">
        <v>419</v>
      </c>
      <c r="D921" s="225">
        <v>917</v>
      </c>
      <c r="E921" s="239" t="s">
        <v>1503</v>
      </c>
      <c r="F921" s="225" t="s">
        <v>2144</v>
      </c>
      <c r="G921" s="226"/>
    </row>
    <row r="922" spans="2:7">
      <c r="B922" s="225" t="str">
        <f>IFERROR(VLOOKUP(C922,'Drawing Number'!$B$25:$G$151,6,FALSE),"")</f>
        <v>90</v>
      </c>
      <c r="C922" s="225" t="s">
        <v>419</v>
      </c>
      <c r="D922" s="225">
        <v>918</v>
      </c>
      <c r="E922" s="239" t="s">
        <v>1504</v>
      </c>
      <c r="F922" s="225" t="s">
        <v>2144</v>
      </c>
      <c r="G922" s="226"/>
    </row>
    <row r="923" spans="2:7">
      <c r="B923" s="225" t="str">
        <f>IFERROR(VLOOKUP(C923,'Drawing Number'!$B$25:$G$151,6,FALSE),"")</f>
        <v>90</v>
      </c>
      <c r="C923" s="225" t="s">
        <v>419</v>
      </c>
      <c r="D923" s="225">
        <v>919</v>
      </c>
      <c r="E923" s="239" t="s">
        <v>1505</v>
      </c>
      <c r="F923" s="225" t="s">
        <v>2144</v>
      </c>
      <c r="G923" s="226"/>
    </row>
    <row r="924" spans="2:7">
      <c r="B924" s="225" t="str">
        <f>IFERROR(VLOOKUP(C924,'Drawing Number'!$B$25:$G$151,6,FALSE),"")</f>
        <v>90</v>
      </c>
      <c r="C924" s="225" t="s">
        <v>419</v>
      </c>
      <c r="D924" s="225">
        <v>920</v>
      </c>
      <c r="E924" s="239" t="s">
        <v>1506</v>
      </c>
      <c r="F924" s="225" t="s">
        <v>2144</v>
      </c>
      <c r="G924" s="226"/>
    </row>
    <row r="925" spans="2:7">
      <c r="B925" s="225" t="str">
        <f>IFERROR(VLOOKUP(C925,'Drawing Number'!$B$25:$G$151,6,FALSE),"")</f>
        <v>90</v>
      </c>
      <c r="C925" s="225" t="s">
        <v>419</v>
      </c>
      <c r="D925" s="225">
        <v>921</v>
      </c>
      <c r="E925" s="239" t="s">
        <v>1507</v>
      </c>
      <c r="F925" s="225" t="s">
        <v>2144</v>
      </c>
      <c r="G925" s="226"/>
    </row>
    <row r="926" spans="2:7">
      <c r="B926" s="225" t="str">
        <f>IFERROR(VLOOKUP(C926,'Drawing Number'!$B$25:$G$151,6,FALSE),"")</f>
        <v>90</v>
      </c>
      <c r="C926" s="225" t="s">
        <v>419</v>
      </c>
      <c r="D926" s="225">
        <v>922</v>
      </c>
      <c r="E926" s="239" t="s">
        <v>1508</v>
      </c>
      <c r="F926" s="225" t="s">
        <v>2144</v>
      </c>
      <c r="G926" s="226"/>
    </row>
    <row r="927" spans="2:7">
      <c r="B927" s="225" t="str">
        <f>IFERROR(VLOOKUP(C927,'Drawing Number'!$B$25:$G$151,6,FALSE),"")</f>
        <v>90</v>
      </c>
      <c r="C927" s="225" t="s">
        <v>419</v>
      </c>
      <c r="D927" s="225">
        <v>923</v>
      </c>
      <c r="E927" s="239" t="s">
        <v>1509</v>
      </c>
      <c r="F927" s="225" t="s">
        <v>2144</v>
      </c>
      <c r="G927" s="226"/>
    </row>
    <row r="928" spans="2:7">
      <c r="B928" s="225" t="str">
        <f>IFERROR(VLOOKUP(C928,'Drawing Number'!$B$25:$G$151,6,FALSE),"")</f>
        <v>90</v>
      </c>
      <c r="C928" s="225" t="s">
        <v>419</v>
      </c>
      <c r="D928" s="225">
        <v>924</v>
      </c>
      <c r="E928" s="239" t="s">
        <v>1510</v>
      </c>
      <c r="F928" s="225" t="s">
        <v>2144</v>
      </c>
      <c r="G928" s="226"/>
    </row>
    <row r="929" spans="2:7">
      <c r="B929" s="225" t="str">
        <f>IFERROR(VLOOKUP(C929,'Drawing Number'!$B$25:$G$151,6,FALSE),"")</f>
        <v>90</v>
      </c>
      <c r="C929" s="225" t="s">
        <v>419</v>
      </c>
      <c r="D929" s="225">
        <v>925</v>
      </c>
      <c r="E929" s="239" t="s">
        <v>1511</v>
      </c>
      <c r="F929" s="225" t="s">
        <v>2144</v>
      </c>
      <c r="G929" s="226"/>
    </row>
    <row r="930" spans="2:7">
      <c r="B930" s="225" t="str">
        <f>IFERROR(VLOOKUP(C930,'Drawing Number'!$B$25:$G$151,6,FALSE),"")</f>
        <v>90</v>
      </c>
      <c r="C930" s="225" t="s">
        <v>419</v>
      </c>
      <c r="D930" s="225">
        <v>926</v>
      </c>
      <c r="E930" s="239" t="s">
        <v>1512</v>
      </c>
      <c r="F930" s="225" t="s">
        <v>2144</v>
      </c>
      <c r="G930" s="226"/>
    </row>
    <row r="931" spans="2:7">
      <c r="B931" s="225" t="str">
        <f>IFERROR(VLOOKUP(C931,'Drawing Number'!$B$25:$G$151,6,FALSE),"")</f>
        <v>90</v>
      </c>
      <c r="C931" s="225" t="s">
        <v>419</v>
      </c>
      <c r="D931" s="225">
        <v>927</v>
      </c>
      <c r="E931" s="239" t="s">
        <v>1513</v>
      </c>
      <c r="F931" s="225" t="s">
        <v>2144</v>
      </c>
      <c r="G931" s="226"/>
    </row>
    <row r="932" spans="2:7">
      <c r="B932" s="225" t="str">
        <f>IFERROR(VLOOKUP(C932,'Drawing Number'!$B$25:$G$151,6,FALSE),"")</f>
        <v>90</v>
      </c>
      <c r="C932" s="225" t="s">
        <v>419</v>
      </c>
      <c r="D932" s="225">
        <v>928</v>
      </c>
      <c r="E932" s="239" t="s">
        <v>1514</v>
      </c>
      <c r="F932" s="225" t="s">
        <v>2144</v>
      </c>
      <c r="G932" s="226"/>
    </row>
    <row r="933" spans="2:7">
      <c r="B933" s="225" t="str">
        <f>IFERROR(VLOOKUP(C933,'Drawing Number'!$B$25:$G$151,6,FALSE),"")</f>
        <v>90</v>
      </c>
      <c r="C933" s="225" t="s">
        <v>419</v>
      </c>
      <c r="D933" s="225">
        <v>929</v>
      </c>
      <c r="E933" s="239" t="s">
        <v>1515</v>
      </c>
      <c r="F933" s="225" t="s">
        <v>2144</v>
      </c>
      <c r="G933" s="226"/>
    </row>
    <row r="934" spans="2:7">
      <c r="B934" s="225" t="str">
        <f>IFERROR(VLOOKUP(C934,'Drawing Number'!$B$25:$G$151,6,FALSE),"")</f>
        <v>90</v>
      </c>
      <c r="C934" s="225" t="s">
        <v>419</v>
      </c>
      <c r="D934" s="225">
        <v>930</v>
      </c>
      <c r="E934" s="239" t="s">
        <v>1516</v>
      </c>
      <c r="F934" s="225" t="s">
        <v>2144</v>
      </c>
      <c r="G934" s="226"/>
    </row>
    <row r="935" spans="2:7">
      <c r="B935" s="225" t="str">
        <f>IFERROR(VLOOKUP(C935,'Drawing Number'!$B$25:$G$151,6,FALSE),"")</f>
        <v>90</v>
      </c>
      <c r="C935" s="225" t="s">
        <v>419</v>
      </c>
      <c r="D935" s="225">
        <v>931</v>
      </c>
      <c r="E935" s="239" t="s">
        <v>1517</v>
      </c>
      <c r="F935" s="225" t="s">
        <v>2144</v>
      </c>
      <c r="G935" s="226"/>
    </row>
    <row r="936" spans="2:7">
      <c r="B936" s="225" t="str">
        <f>IFERROR(VLOOKUP(C936,'Drawing Number'!$B$25:$G$151,6,FALSE),"")</f>
        <v>90</v>
      </c>
      <c r="C936" s="225" t="s">
        <v>419</v>
      </c>
      <c r="D936" s="225">
        <v>932</v>
      </c>
      <c r="E936" s="239" t="s">
        <v>1518</v>
      </c>
      <c r="F936" s="225" t="s">
        <v>2144</v>
      </c>
      <c r="G936" s="226"/>
    </row>
    <row r="937" spans="2:7">
      <c r="B937" s="225" t="str">
        <f>IFERROR(VLOOKUP(C937,'Drawing Number'!$B$25:$G$151,6,FALSE),"")</f>
        <v>90</v>
      </c>
      <c r="C937" s="225" t="s">
        <v>419</v>
      </c>
      <c r="D937" s="225">
        <v>933</v>
      </c>
      <c r="E937" s="239" t="s">
        <v>1519</v>
      </c>
      <c r="F937" s="225" t="s">
        <v>2144</v>
      </c>
      <c r="G937" s="226"/>
    </row>
    <row r="938" spans="2:7">
      <c r="B938" s="225" t="str">
        <f>IFERROR(VLOOKUP(C938,'Drawing Number'!$B$25:$G$151,6,FALSE),"")</f>
        <v>90</v>
      </c>
      <c r="C938" s="225" t="s">
        <v>419</v>
      </c>
      <c r="D938" s="225">
        <v>934</v>
      </c>
      <c r="E938" s="239" t="s">
        <v>1520</v>
      </c>
      <c r="F938" s="225" t="s">
        <v>2144</v>
      </c>
      <c r="G938" s="226"/>
    </row>
    <row r="939" spans="2:7">
      <c r="B939" s="225" t="str">
        <f>IFERROR(VLOOKUP(C939,'Drawing Number'!$B$25:$G$151,6,FALSE),"")</f>
        <v>90</v>
      </c>
      <c r="C939" s="225" t="s">
        <v>419</v>
      </c>
      <c r="D939" s="225">
        <v>935</v>
      </c>
      <c r="E939" s="239" t="s">
        <v>1521</v>
      </c>
      <c r="F939" s="225" t="s">
        <v>2144</v>
      </c>
      <c r="G939" s="226"/>
    </row>
    <row r="940" spans="2:7">
      <c r="B940" s="225" t="str">
        <f>IFERROR(VLOOKUP(C940,'Drawing Number'!$B$25:$G$151,6,FALSE),"")</f>
        <v>90</v>
      </c>
      <c r="C940" s="225" t="s">
        <v>419</v>
      </c>
      <c r="D940" s="225">
        <v>936</v>
      </c>
      <c r="E940" s="239" t="s">
        <v>1522</v>
      </c>
      <c r="F940" s="225" t="s">
        <v>2144</v>
      </c>
      <c r="G940" s="226"/>
    </row>
    <row r="941" spans="2:7">
      <c r="B941" s="225" t="str">
        <f>IFERROR(VLOOKUP(C941,'Drawing Number'!$B$25:$G$151,6,FALSE),"")</f>
        <v>90</v>
      </c>
      <c r="C941" s="225" t="s">
        <v>419</v>
      </c>
      <c r="D941" s="225">
        <v>937</v>
      </c>
      <c r="E941" s="239" t="s">
        <v>1523</v>
      </c>
      <c r="F941" s="225" t="s">
        <v>2144</v>
      </c>
      <c r="G941" s="226"/>
    </row>
    <row r="942" spans="2:7">
      <c r="B942" s="225" t="str">
        <f>IFERROR(VLOOKUP(C942,'Drawing Number'!$B$25:$G$151,6,FALSE),"")</f>
        <v>90</v>
      </c>
      <c r="C942" s="225" t="s">
        <v>419</v>
      </c>
      <c r="D942" s="225">
        <v>938</v>
      </c>
      <c r="E942" s="239" t="s">
        <v>1524</v>
      </c>
      <c r="F942" s="225" t="s">
        <v>2144</v>
      </c>
      <c r="G942" s="226"/>
    </row>
    <row r="943" spans="2:7">
      <c r="B943" s="225" t="str">
        <f>IFERROR(VLOOKUP(C943,'Drawing Number'!$B$25:$G$151,6,FALSE),"")</f>
        <v>90</v>
      </c>
      <c r="C943" s="225" t="s">
        <v>419</v>
      </c>
      <c r="D943" s="225">
        <v>939</v>
      </c>
      <c r="E943" s="239" t="s">
        <v>1525</v>
      </c>
      <c r="F943" s="225" t="s">
        <v>2144</v>
      </c>
      <c r="G943" s="226"/>
    </row>
    <row r="944" spans="2:7">
      <c r="B944" s="225" t="str">
        <f>IFERROR(VLOOKUP(C944,'Drawing Number'!$B$25:$G$151,6,FALSE),"")</f>
        <v>90</v>
      </c>
      <c r="C944" s="225" t="s">
        <v>419</v>
      </c>
      <c r="D944" s="225">
        <v>940</v>
      </c>
      <c r="E944" s="239" t="s">
        <v>1526</v>
      </c>
      <c r="F944" s="225" t="s">
        <v>2144</v>
      </c>
      <c r="G944" s="226"/>
    </row>
    <row r="945" spans="2:7">
      <c r="B945" s="225" t="str">
        <f>IFERROR(VLOOKUP(C945,'Drawing Number'!$B$25:$G$151,6,FALSE),"")</f>
        <v>90</v>
      </c>
      <c r="C945" s="225" t="s">
        <v>419</v>
      </c>
      <c r="D945" s="225">
        <v>941</v>
      </c>
      <c r="E945" s="239" t="s">
        <v>1527</v>
      </c>
      <c r="F945" s="225" t="s">
        <v>2144</v>
      </c>
      <c r="G945" s="226"/>
    </row>
    <row r="946" spans="2:7">
      <c r="B946" s="225" t="str">
        <f>IFERROR(VLOOKUP(C946,'Drawing Number'!$B$25:$G$151,6,FALSE),"")</f>
        <v>90</v>
      </c>
      <c r="C946" s="225" t="s">
        <v>419</v>
      </c>
      <c r="D946" s="225">
        <v>942</v>
      </c>
      <c r="E946" s="239" t="s">
        <v>1528</v>
      </c>
      <c r="F946" s="225" t="s">
        <v>2144</v>
      </c>
      <c r="G946" s="226"/>
    </row>
    <row r="947" spans="2:7">
      <c r="B947" s="225" t="str">
        <f>IFERROR(VLOOKUP(C947,'Drawing Number'!$B$25:$G$151,6,FALSE),"")</f>
        <v>90</v>
      </c>
      <c r="C947" s="225" t="s">
        <v>419</v>
      </c>
      <c r="D947" s="225">
        <v>943</v>
      </c>
      <c r="E947" s="239" t="s">
        <v>1529</v>
      </c>
      <c r="F947" s="225" t="s">
        <v>2144</v>
      </c>
      <c r="G947" s="226"/>
    </row>
    <row r="948" spans="2:7">
      <c r="B948" s="225" t="str">
        <f>IFERROR(VLOOKUP(C948,'Drawing Number'!$B$25:$G$151,6,FALSE),"")</f>
        <v>90</v>
      </c>
      <c r="C948" s="225" t="s">
        <v>419</v>
      </c>
      <c r="D948" s="225">
        <v>944</v>
      </c>
      <c r="E948" s="239" t="s">
        <v>1530</v>
      </c>
      <c r="F948" s="225" t="s">
        <v>2144</v>
      </c>
      <c r="G948" s="226"/>
    </row>
    <row r="949" spans="2:7">
      <c r="B949" s="225" t="str">
        <f>IFERROR(VLOOKUP(C949,'Drawing Number'!$B$25:$G$151,6,FALSE),"")</f>
        <v>90</v>
      </c>
      <c r="C949" s="225" t="s">
        <v>419</v>
      </c>
      <c r="D949" s="225">
        <v>945</v>
      </c>
      <c r="E949" s="239" t="s">
        <v>1531</v>
      </c>
      <c r="F949" s="225" t="s">
        <v>2144</v>
      </c>
      <c r="G949" s="226"/>
    </row>
    <row r="950" spans="2:7">
      <c r="B950" s="225" t="str">
        <f>IFERROR(VLOOKUP(C950,'Drawing Number'!$B$25:$G$151,6,FALSE),"")</f>
        <v>90</v>
      </c>
      <c r="C950" s="225" t="s">
        <v>419</v>
      </c>
      <c r="D950" s="225">
        <v>946</v>
      </c>
      <c r="E950" s="239" t="s">
        <v>1532</v>
      </c>
      <c r="F950" s="225" t="s">
        <v>2144</v>
      </c>
      <c r="G950" s="226"/>
    </row>
    <row r="951" spans="2:7">
      <c r="B951" s="225" t="str">
        <f>IFERROR(VLOOKUP(C951,'Drawing Number'!$B$25:$G$151,6,FALSE),"")</f>
        <v>90</v>
      </c>
      <c r="C951" s="225" t="s">
        <v>419</v>
      </c>
      <c r="D951" s="225">
        <v>947</v>
      </c>
      <c r="E951" s="239" t="s">
        <v>1533</v>
      </c>
      <c r="F951" s="225" t="s">
        <v>2144</v>
      </c>
      <c r="G951" s="226"/>
    </row>
    <row r="952" spans="2:7">
      <c r="B952" s="225" t="str">
        <f>IFERROR(VLOOKUP(C952,'Drawing Number'!$B$25:$G$151,6,FALSE),"")</f>
        <v>90</v>
      </c>
      <c r="C952" s="225" t="s">
        <v>419</v>
      </c>
      <c r="D952" s="225">
        <v>948</v>
      </c>
      <c r="E952" s="239" t="s">
        <v>1534</v>
      </c>
      <c r="F952" s="225" t="s">
        <v>2144</v>
      </c>
      <c r="G952" s="226"/>
    </row>
    <row r="953" spans="2:7">
      <c r="B953" s="225" t="str">
        <f>IFERROR(VLOOKUP(C953,'Drawing Number'!$B$25:$G$151,6,FALSE),"")</f>
        <v>90</v>
      </c>
      <c r="C953" s="225" t="s">
        <v>419</v>
      </c>
      <c r="D953" s="225">
        <v>949</v>
      </c>
      <c r="E953" s="239" t="s">
        <v>1535</v>
      </c>
      <c r="F953" s="225" t="s">
        <v>2144</v>
      </c>
      <c r="G953" s="226"/>
    </row>
    <row r="954" spans="2:7">
      <c r="B954" s="225" t="str">
        <f>IFERROR(VLOOKUP(C954,'Drawing Number'!$B$25:$G$151,6,FALSE),"")</f>
        <v>90</v>
      </c>
      <c r="C954" s="225" t="s">
        <v>419</v>
      </c>
      <c r="D954" s="225">
        <v>950</v>
      </c>
      <c r="E954" s="239" t="s">
        <v>1536</v>
      </c>
      <c r="F954" s="225" t="s">
        <v>2144</v>
      </c>
      <c r="G954" s="226"/>
    </row>
    <row r="955" spans="2:7">
      <c r="B955" s="225" t="str">
        <f>IFERROR(VLOOKUP(C955,'Drawing Number'!$B$25:$G$151,6,FALSE),"")</f>
        <v>90</v>
      </c>
      <c r="C955" s="225" t="s">
        <v>419</v>
      </c>
      <c r="D955" s="225">
        <v>951</v>
      </c>
      <c r="E955" s="239" t="s">
        <v>1537</v>
      </c>
      <c r="F955" s="225" t="s">
        <v>2144</v>
      </c>
      <c r="G955" s="226"/>
    </row>
    <row r="956" spans="2:7">
      <c r="B956" s="225" t="str">
        <f>IFERROR(VLOOKUP(C956,'Drawing Number'!$B$25:$G$151,6,FALSE),"")</f>
        <v>90</v>
      </c>
      <c r="C956" s="225" t="s">
        <v>419</v>
      </c>
      <c r="D956" s="225">
        <v>952</v>
      </c>
      <c r="E956" s="239" t="s">
        <v>1538</v>
      </c>
      <c r="F956" s="225" t="s">
        <v>2144</v>
      </c>
      <c r="G956" s="226"/>
    </row>
    <row r="957" spans="2:7">
      <c r="B957" s="225" t="str">
        <f>IFERROR(VLOOKUP(C957,'Drawing Number'!$B$25:$G$151,6,FALSE),"")</f>
        <v>90</v>
      </c>
      <c r="C957" s="225" t="s">
        <v>419</v>
      </c>
      <c r="D957" s="225">
        <v>953</v>
      </c>
      <c r="E957" s="239" t="s">
        <v>1539</v>
      </c>
      <c r="F957" s="225" t="s">
        <v>2144</v>
      </c>
      <c r="G957" s="226"/>
    </row>
    <row r="958" spans="2:7">
      <c r="B958" s="225" t="str">
        <f>IFERROR(VLOOKUP(C958,'Drawing Number'!$B$25:$G$151,6,FALSE),"")</f>
        <v>90</v>
      </c>
      <c r="C958" s="225" t="s">
        <v>419</v>
      </c>
      <c r="D958" s="225">
        <v>954</v>
      </c>
      <c r="E958" s="239" t="s">
        <v>1540</v>
      </c>
      <c r="F958" s="225" t="s">
        <v>2144</v>
      </c>
      <c r="G958" s="226"/>
    </row>
    <row r="959" spans="2:7">
      <c r="B959" s="225" t="str">
        <f>IFERROR(VLOOKUP(C959,'Drawing Number'!$B$25:$G$151,6,FALSE),"")</f>
        <v>90</v>
      </c>
      <c r="C959" s="225" t="s">
        <v>419</v>
      </c>
      <c r="D959" s="225">
        <v>955</v>
      </c>
      <c r="E959" s="239" t="s">
        <v>1541</v>
      </c>
      <c r="F959" s="225" t="s">
        <v>2144</v>
      </c>
      <c r="G959" s="226"/>
    </row>
    <row r="960" spans="2:7">
      <c r="B960" s="225" t="str">
        <f>IFERROR(VLOOKUP(C960,'Drawing Number'!$B$25:$G$151,6,FALSE),"")</f>
        <v>90</v>
      </c>
      <c r="C960" s="225" t="s">
        <v>419</v>
      </c>
      <c r="D960" s="225">
        <v>956</v>
      </c>
      <c r="E960" s="239" t="s">
        <v>1542</v>
      </c>
      <c r="F960" s="225" t="s">
        <v>2144</v>
      </c>
      <c r="G960" s="226"/>
    </row>
    <row r="961" spans="2:7">
      <c r="B961" s="225" t="str">
        <f>IFERROR(VLOOKUP(C961,'Drawing Number'!$B$25:$G$151,6,FALSE),"")</f>
        <v>90</v>
      </c>
      <c r="C961" s="225" t="s">
        <v>419</v>
      </c>
      <c r="D961" s="225">
        <v>957</v>
      </c>
      <c r="E961" s="239" t="s">
        <v>1543</v>
      </c>
      <c r="F961" s="225" t="s">
        <v>2144</v>
      </c>
      <c r="G961" s="226"/>
    </row>
    <row r="962" spans="2:7">
      <c r="B962" s="225" t="str">
        <f>IFERROR(VLOOKUP(C962,'Drawing Number'!$B$25:$G$151,6,FALSE),"")</f>
        <v>90</v>
      </c>
      <c r="C962" s="225" t="s">
        <v>419</v>
      </c>
      <c r="D962" s="225">
        <v>958</v>
      </c>
      <c r="E962" s="243" t="s">
        <v>2160</v>
      </c>
      <c r="F962" s="225" t="s">
        <v>2144</v>
      </c>
      <c r="G962" s="226"/>
    </row>
    <row r="963" spans="2:7">
      <c r="B963" s="225" t="str">
        <f>IFERROR(VLOOKUP(C963,'Drawing Number'!$B$25:$G$151,6,FALSE),"")</f>
        <v>90</v>
      </c>
      <c r="C963" s="225" t="s">
        <v>419</v>
      </c>
      <c r="D963" s="225">
        <v>959</v>
      </c>
      <c r="E963" s="243" t="s">
        <v>2161</v>
      </c>
      <c r="F963" s="225" t="s">
        <v>2144</v>
      </c>
      <c r="G963" s="226"/>
    </row>
    <row r="964" spans="2:7">
      <c r="B964" s="225" t="str">
        <f>IFERROR(VLOOKUP(C964,'Drawing Number'!$B$25:$G$151,6,FALSE),"")</f>
        <v>90</v>
      </c>
      <c r="C964" s="225" t="s">
        <v>419</v>
      </c>
      <c r="D964" s="225">
        <v>960</v>
      </c>
      <c r="E964" s="243" t="s">
        <v>2162</v>
      </c>
      <c r="F964" s="225" t="s">
        <v>2144</v>
      </c>
      <c r="G964" s="226"/>
    </row>
    <row r="965" spans="2:7">
      <c r="B965" s="225" t="str">
        <f>IFERROR(VLOOKUP(C965,'Drawing Number'!$B$25:$G$151,6,FALSE),"")</f>
        <v>90</v>
      </c>
      <c r="C965" s="225" t="s">
        <v>419</v>
      </c>
      <c r="D965" s="225">
        <v>961</v>
      </c>
      <c r="E965" s="243" t="s">
        <v>1544</v>
      </c>
      <c r="F965" s="225" t="s">
        <v>2144</v>
      </c>
      <c r="G965" s="226"/>
    </row>
    <row r="966" spans="2:7">
      <c r="B966" s="225" t="str">
        <f>IFERROR(VLOOKUP(C966,'Drawing Number'!$B$25:$G$151,6,FALSE),"")</f>
        <v>90</v>
      </c>
      <c r="C966" s="225" t="s">
        <v>419</v>
      </c>
      <c r="D966" s="225">
        <v>962</v>
      </c>
      <c r="E966" s="239" t="s">
        <v>1545</v>
      </c>
      <c r="F966" s="225" t="s">
        <v>2144</v>
      </c>
      <c r="G966" s="226"/>
    </row>
    <row r="967" spans="2:7">
      <c r="B967" s="225" t="str">
        <f>IFERROR(VLOOKUP(C967,'Drawing Number'!$B$25:$G$151,6,FALSE),"")</f>
        <v>90</v>
      </c>
      <c r="C967" s="225" t="s">
        <v>419</v>
      </c>
      <c r="D967" s="225">
        <v>963</v>
      </c>
      <c r="E967" s="239" t="s">
        <v>1546</v>
      </c>
      <c r="F967" s="225" t="s">
        <v>2144</v>
      </c>
      <c r="G967" s="226"/>
    </row>
    <row r="968" spans="2:7">
      <c r="B968" s="225" t="str">
        <f>IFERROR(VLOOKUP(C968,'Drawing Number'!$B$25:$G$151,6,FALSE),"")</f>
        <v>90</v>
      </c>
      <c r="C968" s="225" t="s">
        <v>419</v>
      </c>
      <c r="D968" s="225">
        <v>964</v>
      </c>
      <c r="E968" s="239" t="s">
        <v>1547</v>
      </c>
      <c r="F968" s="225" t="s">
        <v>2144</v>
      </c>
      <c r="G968" s="226"/>
    </row>
    <row r="969" spans="2:7">
      <c r="B969" s="225" t="str">
        <f>IFERROR(VLOOKUP(C969,'Drawing Number'!$B$25:$G$151,6,FALSE),"")</f>
        <v>90</v>
      </c>
      <c r="C969" s="225" t="s">
        <v>419</v>
      </c>
      <c r="D969" s="225">
        <v>965</v>
      </c>
      <c r="E969" s="239" t="s">
        <v>1548</v>
      </c>
      <c r="F969" s="225" t="s">
        <v>2144</v>
      </c>
      <c r="G969" s="226"/>
    </row>
    <row r="970" spans="2:7">
      <c r="B970" s="225" t="str">
        <f>IFERROR(VLOOKUP(C970,'Drawing Number'!$B$25:$G$151,6,FALSE),"")</f>
        <v>90</v>
      </c>
      <c r="C970" s="225" t="s">
        <v>419</v>
      </c>
      <c r="D970" s="225">
        <v>966</v>
      </c>
      <c r="E970" s="239" t="s">
        <v>1549</v>
      </c>
      <c r="F970" s="225" t="s">
        <v>2144</v>
      </c>
      <c r="G970" s="226"/>
    </row>
    <row r="971" spans="2:7">
      <c r="B971" s="225" t="str">
        <f>IFERROR(VLOOKUP(C971,'Drawing Number'!$B$25:$G$151,6,FALSE),"")</f>
        <v>90</v>
      </c>
      <c r="C971" s="225" t="s">
        <v>419</v>
      </c>
      <c r="D971" s="225">
        <v>967</v>
      </c>
      <c r="E971" s="239" t="s">
        <v>1550</v>
      </c>
      <c r="F971" s="225" t="s">
        <v>2144</v>
      </c>
      <c r="G971" s="226"/>
    </row>
    <row r="972" spans="2:7">
      <c r="B972" s="225" t="str">
        <f>IFERROR(VLOOKUP(C972,'Drawing Number'!$B$25:$G$151,6,FALSE),"")</f>
        <v>90</v>
      </c>
      <c r="C972" s="225" t="s">
        <v>419</v>
      </c>
      <c r="D972" s="225">
        <v>968</v>
      </c>
      <c r="E972" s="239" t="s">
        <v>1551</v>
      </c>
      <c r="F972" s="225" t="s">
        <v>2144</v>
      </c>
      <c r="G972" s="226"/>
    </row>
    <row r="973" spans="2:7">
      <c r="B973" s="225" t="str">
        <f>IFERROR(VLOOKUP(C973,'Drawing Number'!$B$25:$G$151,6,FALSE),"")</f>
        <v>93</v>
      </c>
      <c r="C973" s="225" t="s">
        <v>658</v>
      </c>
      <c r="D973" s="225">
        <v>969</v>
      </c>
      <c r="E973" s="239" t="s">
        <v>1552</v>
      </c>
      <c r="F973" s="225" t="s">
        <v>2144</v>
      </c>
      <c r="G973" s="226"/>
    </row>
    <row r="974" spans="2:7">
      <c r="B974" s="225" t="str">
        <f>IFERROR(VLOOKUP(C974,'Drawing Number'!$B$25:$G$151,6,FALSE),"")</f>
        <v>93</v>
      </c>
      <c r="C974" s="225" t="s">
        <v>658</v>
      </c>
      <c r="D974" s="225">
        <v>970</v>
      </c>
      <c r="E974" s="239" t="s">
        <v>1553</v>
      </c>
      <c r="F974" s="225" t="s">
        <v>2144</v>
      </c>
      <c r="G974" s="226"/>
    </row>
    <row r="975" spans="2:7">
      <c r="B975" s="225" t="str">
        <f>IFERROR(VLOOKUP(C975,'Drawing Number'!$B$25:$G$151,6,FALSE),"")</f>
        <v>93</v>
      </c>
      <c r="C975" s="225" t="s">
        <v>658</v>
      </c>
      <c r="D975" s="225">
        <v>971</v>
      </c>
      <c r="E975" s="239" t="s">
        <v>1554</v>
      </c>
      <c r="F975" s="225" t="s">
        <v>2144</v>
      </c>
      <c r="G975" s="226"/>
    </row>
    <row r="976" spans="2:7">
      <c r="B976" s="225" t="str">
        <f>IFERROR(VLOOKUP(C976,'Drawing Number'!$B$25:$G$151,6,FALSE),"")</f>
        <v>93</v>
      </c>
      <c r="C976" s="225" t="s">
        <v>658</v>
      </c>
      <c r="D976" s="225">
        <v>972</v>
      </c>
      <c r="E976" s="239" t="s">
        <v>1555</v>
      </c>
      <c r="F976" s="225" t="s">
        <v>2144</v>
      </c>
      <c r="G976" s="226"/>
    </row>
    <row r="977" spans="2:7">
      <c r="B977" s="225" t="str">
        <f>IFERROR(VLOOKUP(C977,'Drawing Number'!$B$25:$G$151,6,FALSE),"")</f>
        <v>93</v>
      </c>
      <c r="C977" s="225" t="s">
        <v>658</v>
      </c>
      <c r="D977" s="225">
        <v>973</v>
      </c>
      <c r="E977" s="239" t="s">
        <v>1556</v>
      </c>
      <c r="F977" s="225" t="s">
        <v>2144</v>
      </c>
      <c r="G977" s="226"/>
    </row>
    <row r="978" spans="2:7">
      <c r="B978" s="225" t="str">
        <f>IFERROR(VLOOKUP(C978,'Drawing Number'!$B$25:$G$151,6,FALSE),"")</f>
        <v>93</v>
      </c>
      <c r="C978" s="225" t="s">
        <v>658</v>
      </c>
      <c r="D978" s="225">
        <v>974</v>
      </c>
      <c r="E978" s="239" t="s">
        <v>1557</v>
      </c>
      <c r="F978" s="225" t="s">
        <v>2144</v>
      </c>
      <c r="G978" s="226"/>
    </row>
    <row r="979" spans="2:7">
      <c r="B979" s="225" t="str">
        <f>IFERROR(VLOOKUP(C979,'Drawing Number'!$B$25:$G$151,6,FALSE),"")</f>
        <v>93</v>
      </c>
      <c r="C979" s="225" t="s">
        <v>658</v>
      </c>
      <c r="D979" s="225">
        <v>975</v>
      </c>
      <c r="E979" s="239" t="s">
        <v>1745</v>
      </c>
      <c r="F979" s="225" t="s">
        <v>2144</v>
      </c>
      <c r="G979" s="226"/>
    </row>
    <row r="980" spans="2:7">
      <c r="B980" s="225" t="str">
        <f>IFERROR(VLOOKUP(C980,'Drawing Number'!$B$25:$G$151,6,FALSE),"")</f>
        <v>93</v>
      </c>
      <c r="C980" s="225" t="s">
        <v>658</v>
      </c>
      <c r="D980" s="225">
        <v>976</v>
      </c>
      <c r="E980" s="239" t="s">
        <v>1746</v>
      </c>
      <c r="F980" s="225" t="s">
        <v>2144</v>
      </c>
      <c r="G980" s="226"/>
    </row>
    <row r="981" spans="2:7">
      <c r="B981" s="225" t="str">
        <f>IFERROR(VLOOKUP(C981,'Drawing Number'!$B$25:$G$151,6,FALSE),"")</f>
        <v>93</v>
      </c>
      <c r="C981" s="225" t="s">
        <v>658</v>
      </c>
      <c r="D981" s="225">
        <v>977</v>
      </c>
      <c r="E981" s="239" t="s">
        <v>1747</v>
      </c>
      <c r="F981" s="225" t="s">
        <v>2144</v>
      </c>
      <c r="G981" s="226"/>
    </row>
    <row r="982" spans="2:7">
      <c r="B982" s="225" t="str">
        <f>IFERROR(VLOOKUP(C982,'Drawing Number'!$B$25:$G$151,6,FALSE),"")</f>
        <v>93</v>
      </c>
      <c r="C982" s="225" t="s">
        <v>658</v>
      </c>
      <c r="D982" s="225">
        <v>978</v>
      </c>
      <c r="E982" s="239" t="s">
        <v>1558</v>
      </c>
      <c r="F982" s="225" t="s">
        <v>2144</v>
      </c>
      <c r="G982" s="226"/>
    </row>
    <row r="983" spans="2:7">
      <c r="B983" s="225" t="str">
        <f>IFERROR(VLOOKUP(C983,'Drawing Number'!$B$25:$G$151,6,FALSE),"")</f>
        <v>93</v>
      </c>
      <c r="C983" s="225" t="s">
        <v>658</v>
      </c>
      <c r="D983" s="225">
        <v>979</v>
      </c>
      <c r="E983" s="239" t="s">
        <v>1559</v>
      </c>
      <c r="F983" s="225" t="s">
        <v>2144</v>
      </c>
      <c r="G983" s="226"/>
    </row>
    <row r="984" spans="2:7">
      <c r="B984" s="225" t="str">
        <f>IFERROR(VLOOKUP(C984,'Drawing Number'!$B$25:$G$151,6,FALSE),"")</f>
        <v>93</v>
      </c>
      <c r="C984" s="225" t="s">
        <v>658</v>
      </c>
      <c r="D984" s="225">
        <v>980</v>
      </c>
      <c r="E984" s="239" t="s">
        <v>1560</v>
      </c>
      <c r="F984" s="225" t="s">
        <v>2144</v>
      </c>
      <c r="G984" s="226"/>
    </row>
    <row r="985" spans="2:7">
      <c r="B985" s="225" t="str">
        <f>IFERROR(VLOOKUP(C985,'Drawing Number'!$B$25:$G$151,6,FALSE),"")</f>
        <v>93</v>
      </c>
      <c r="C985" s="225" t="s">
        <v>658</v>
      </c>
      <c r="D985" s="225">
        <v>981</v>
      </c>
      <c r="E985" s="239" t="s">
        <v>1561</v>
      </c>
      <c r="F985" s="225" t="s">
        <v>2144</v>
      </c>
      <c r="G985" s="226"/>
    </row>
    <row r="986" spans="2:7">
      <c r="B986" s="225" t="str">
        <f>IFERROR(VLOOKUP(C986,'Drawing Number'!$B$25:$G$151,6,FALSE),"")</f>
        <v>93</v>
      </c>
      <c r="C986" s="225" t="s">
        <v>658</v>
      </c>
      <c r="D986" s="225">
        <v>982</v>
      </c>
      <c r="E986" s="239" t="s">
        <v>1562</v>
      </c>
      <c r="F986" s="225" t="s">
        <v>2144</v>
      </c>
      <c r="G986" s="226"/>
    </row>
    <row r="987" spans="2:7">
      <c r="B987" s="225" t="str">
        <f>IFERROR(VLOOKUP(C987,'Drawing Number'!$B$25:$G$151,6,FALSE),"")</f>
        <v>93</v>
      </c>
      <c r="C987" s="225" t="s">
        <v>658</v>
      </c>
      <c r="D987" s="225">
        <v>983</v>
      </c>
      <c r="E987" s="237" t="s">
        <v>687</v>
      </c>
      <c r="F987" s="225" t="s">
        <v>2144</v>
      </c>
      <c r="G987" s="226"/>
    </row>
    <row r="988" spans="2:7">
      <c r="B988" s="225" t="str">
        <f>IFERROR(VLOOKUP(C988,'Drawing Number'!$B$25:$G$151,6,FALSE),"")</f>
        <v>93</v>
      </c>
      <c r="C988" s="225" t="s">
        <v>658</v>
      </c>
      <c r="D988" s="225">
        <v>984</v>
      </c>
      <c r="E988" s="239" t="s">
        <v>1563</v>
      </c>
      <c r="F988" s="225" t="s">
        <v>2144</v>
      </c>
      <c r="G988" s="226"/>
    </row>
    <row r="989" spans="2:7">
      <c r="B989" s="225" t="str">
        <f>IFERROR(VLOOKUP(C989,'Drawing Number'!$B$25:$G$151,6,FALSE),"")</f>
        <v>93</v>
      </c>
      <c r="C989" s="225" t="s">
        <v>658</v>
      </c>
      <c r="D989" s="225">
        <v>985</v>
      </c>
      <c r="E989" s="239" t="s">
        <v>1564</v>
      </c>
      <c r="F989" s="225" t="s">
        <v>2144</v>
      </c>
      <c r="G989" s="226"/>
    </row>
    <row r="990" spans="2:7">
      <c r="B990" s="225" t="str">
        <f>IFERROR(VLOOKUP(C990,'Drawing Number'!$B$25:$G$151,6,FALSE),"")</f>
        <v>93</v>
      </c>
      <c r="C990" s="225" t="s">
        <v>658</v>
      </c>
      <c r="D990" s="225">
        <v>986</v>
      </c>
      <c r="E990" s="239" t="s">
        <v>1565</v>
      </c>
      <c r="F990" s="225" t="s">
        <v>2144</v>
      </c>
      <c r="G990" s="226"/>
    </row>
    <row r="991" spans="2:7">
      <c r="B991" s="225" t="str">
        <f>IFERROR(VLOOKUP(C991,'Drawing Number'!$B$25:$G$151,6,FALSE),"")</f>
        <v>93</v>
      </c>
      <c r="C991" s="225" t="s">
        <v>658</v>
      </c>
      <c r="D991" s="225">
        <v>987</v>
      </c>
      <c r="E991" s="239" t="s">
        <v>1566</v>
      </c>
      <c r="F991" s="225" t="s">
        <v>2144</v>
      </c>
      <c r="G991" s="226"/>
    </row>
    <row r="992" spans="2:7">
      <c r="B992" s="225" t="str">
        <f>IFERROR(VLOOKUP(C992,'Drawing Number'!$B$25:$G$151,6,FALSE),"")</f>
        <v>93</v>
      </c>
      <c r="C992" s="225" t="s">
        <v>658</v>
      </c>
      <c r="D992" s="225">
        <v>988</v>
      </c>
      <c r="E992" s="239" t="s">
        <v>1567</v>
      </c>
      <c r="F992" s="225" t="s">
        <v>2144</v>
      </c>
      <c r="G992" s="226"/>
    </row>
    <row r="993" spans="2:7">
      <c r="B993" s="225" t="str">
        <f>IFERROR(VLOOKUP(C993,'Drawing Number'!$B$25:$G$151,6,FALSE),"")</f>
        <v>93</v>
      </c>
      <c r="C993" s="225" t="s">
        <v>658</v>
      </c>
      <c r="D993" s="225">
        <v>989</v>
      </c>
      <c r="E993" s="239" t="s">
        <v>1568</v>
      </c>
      <c r="F993" s="225" t="s">
        <v>2144</v>
      </c>
      <c r="G993" s="226"/>
    </row>
    <row r="994" spans="2:7">
      <c r="B994" s="225" t="str">
        <f>IFERROR(VLOOKUP(C994,'Drawing Number'!$B$25:$G$151,6,FALSE),"")</f>
        <v>93</v>
      </c>
      <c r="C994" s="225" t="s">
        <v>658</v>
      </c>
      <c r="D994" s="225">
        <v>990</v>
      </c>
      <c r="E994" s="239" t="s">
        <v>1569</v>
      </c>
      <c r="F994" s="225" t="s">
        <v>2144</v>
      </c>
      <c r="G994" s="226"/>
    </row>
    <row r="995" spans="2:7">
      <c r="B995" s="225" t="str">
        <f>IFERROR(VLOOKUP(C995,'Drawing Number'!$B$25:$G$151,6,FALSE),"")</f>
        <v>59</v>
      </c>
      <c r="C995" s="225" t="s">
        <v>495</v>
      </c>
      <c r="D995" s="225">
        <v>991</v>
      </c>
      <c r="E995" s="239" t="s">
        <v>1570</v>
      </c>
      <c r="F995" s="225" t="s">
        <v>2144</v>
      </c>
      <c r="G995" s="226"/>
    </row>
    <row r="996" spans="2:7">
      <c r="B996" s="225" t="str">
        <f>IFERROR(VLOOKUP(C996,'Drawing Number'!$B$25:$G$151,6,FALSE),"")</f>
        <v>59</v>
      </c>
      <c r="C996" s="225" t="s">
        <v>495</v>
      </c>
      <c r="D996" s="225">
        <v>992</v>
      </c>
      <c r="E996" s="239" t="s">
        <v>1571</v>
      </c>
      <c r="F996" s="225" t="s">
        <v>2144</v>
      </c>
      <c r="G996" s="226"/>
    </row>
    <row r="997" spans="2:7">
      <c r="B997" s="225" t="str">
        <f>IFERROR(VLOOKUP(C997,'Drawing Number'!$B$25:$G$151,6,FALSE),"")</f>
        <v>59</v>
      </c>
      <c r="C997" s="225" t="s">
        <v>495</v>
      </c>
      <c r="D997" s="225">
        <v>993</v>
      </c>
      <c r="E997" s="239" t="s">
        <v>1572</v>
      </c>
      <c r="F997" s="225" t="s">
        <v>2144</v>
      </c>
      <c r="G997" s="226"/>
    </row>
    <row r="998" spans="2:7">
      <c r="B998" s="225" t="str">
        <f>IFERROR(VLOOKUP(C998,'Drawing Number'!$B$25:$G$151,6,FALSE),"")</f>
        <v>59</v>
      </c>
      <c r="C998" s="225" t="s">
        <v>495</v>
      </c>
      <c r="D998" s="225">
        <v>994</v>
      </c>
      <c r="E998" s="239" t="s">
        <v>1573</v>
      </c>
      <c r="F998" s="225" t="s">
        <v>2144</v>
      </c>
      <c r="G998" s="226"/>
    </row>
    <row r="999" spans="2:7">
      <c r="B999" s="225" t="str">
        <f>IFERROR(VLOOKUP(C999,'Drawing Number'!$B$25:$G$151,6,FALSE),"")</f>
        <v>59</v>
      </c>
      <c r="C999" s="225" t="s">
        <v>495</v>
      </c>
      <c r="D999" s="225">
        <v>995</v>
      </c>
      <c r="E999" s="239" t="s">
        <v>1574</v>
      </c>
      <c r="F999" s="225" t="s">
        <v>2144</v>
      </c>
      <c r="G999" s="226"/>
    </row>
    <row r="1000" spans="2:7">
      <c r="B1000" s="225" t="str">
        <f>IFERROR(VLOOKUP(C1000,'Drawing Number'!$B$25:$G$151,6,FALSE),"")</f>
        <v>59</v>
      </c>
      <c r="C1000" s="225" t="s">
        <v>495</v>
      </c>
      <c r="D1000" s="225">
        <v>996</v>
      </c>
      <c r="E1000" s="239" t="s">
        <v>1575</v>
      </c>
      <c r="F1000" s="225" t="s">
        <v>2144</v>
      </c>
      <c r="G1000" s="226"/>
    </row>
    <row r="1001" spans="2:7">
      <c r="B1001" s="225" t="str">
        <f>IFERROR(VLOOKUP(C1001,'Drawing Number'!$B$25:$G$151,6,FALSE),"")</f>
        <v>59</v>
      </c>
      <c r="C1001" s="225" t="s">
        <v>495</v>
      </c>
      <c r="D1001" s="225">
        <v>997</v>
      </c>
      <c r="E1001" s="239" t="s">
        <v>1576</v>
      </c>
      <c r="F1001" s="225" t="s">
        <v>2144</v>
      </c>
      <c r="G1001" s="226"/>
    </row>
    <row r="1002" spans="2:7">
      <c r="B1002" s="225" t="str">
        <f>IFERROR(VLOOKUP(C1002,'Drawing Number'!$B$25:$G$151,6,FALSE),"")</f>
        <v>59</v>
      </c>
      <c r="C1002" s="225" t="s">
        <v>495</v>
      </c>
      <c r="D1002" s="225">
        <v>998</v>
      </c>
      <c r="E1002" s="239" t="s">
        <v>1577</v>
      </c>
      <c r="F1002" s="225" t="s">
        <v>2144</v>
      </c>
      <c r="G1002" s="226"/>
    </row>
    <row r="1003" spans="2:7">
      <c r="B1003" s="225" t="str">
        <f>IFERROR(VLOOKUP(C1003,'Drawing Number'!$B$25:$G$151,6,FALSE),"")</f>
        <v>59</v>
      </c>
      <c r="C1003" s="225" t="s">
        <v>495</v>
      </c>
      <c r="D1003" s="225">
        <v>999</v>
      </c>
      <c r="E1003" s="239" t="s">
        <v>1578</v>
      </c>
      <c r="F1003" s="225" t="s">
        <v>2144</v>
      </c>
      <c r="G1003" s="226"/>
    </row>
    <row r="1004" spans="2:7">
      <c r="B1004" s="225" t="str">
        <f>IFERROR(VLOOKUP(C1004,'Drawing Number'!$B$25:$G$151,6,FALSE),"")</f>
        <v>59</v>
      </c>
      <c r="C1004" s="225" t="s">
        <v>495</v>
      </c>
      <c r="D1004" s="225">
        <v>1000</v>
      </c>
      <c r="E1004" s="239" t="s">
        <v>1579</v>
      </c>
      <c r="F1004" s="225" t="s">
        <v>2144</v>
      </c>
      <c r="G1004" s="226"/>
    </row>
    <row r="1005" spans="2:7">
      <c r="B1005" s="225" t="str">
        <f>IFERROR(VLOOKUP(C1005,'Drawing Number'!$B$25:$G$151,6,FALSE),"")</f>
        <v>59</v>
      </c>
      <c r="C1005" s="225" t="s">
        <v>495</v>
      </c>
      <c r="D1005" s="225">
        <v>1001</v>
      </c>
      <c r="E1005" s="239" t="s">
        <v>1580</v>
      </c>
      <c r="F1005" s="225" t="s">
        <v>2144</v>
      </c>
      <c r="G1005" s="226"/>
    </row>
    <row r="1006" spans="2:7">
      <c r="B1006" s="225" t="str">
        <f>IFERROR(VLOOKUP(C1006,'Drawing Number'!$B$25:$G$151,6,FALSE),"")</f>
        <v>59</v>
      </c>
      <c r="C1006" s="225" t="s">
        <v>495</v>
      </c>
      <c r="D1006" s="225">
        <v>1002</v>
      </c>
      <c r="E1006" s="239" t="s">
        <v>1581</v>
      </c>
      <c r="F1006" s="225" t="s">
        <v>2144</v>
      </c>
      <c r="G1006" s="226"/>
    </row>
    <row r="1007" spans="2:7">
      <c r="B1007" s="225" t="str">
        <f>IFERROR(VLOOKUP(C1007,'Drawing Number'!$B$25:$G$151,6,FALSE),"")</f>
        <v>59</v>
      </c>
      <c r="C1007" s="225" t="s">
        <v>495</v>
      </c>
      <c r="D1007" s="225">
        <v>1003</v>
      </c>
      <c r="E1007" s="239" t="s">
        <v>1582</v>
      </c>
      <c r="F1007" s="225" t="s">
        <v>2144</v>
      </c>
      <c r="G1007" s="226"/>
    </row>
    <row r="1008" spans="2:7">
      <c r="B1008" s="225" t="str">
        <f>IFERROR(VLOOKUP(C1008,'Drawing Number'!$B$25:$G$151,6,FALSE),"")</f>
        <v>59</v>
      </c>
      <c r="C1008" s="225" t="s">
        <v>495</v>
      </c>
      <c r="D1008" s="225">
        <v>1004</v>
      </c>
      <c r="E1008" s="239" t="s">
        <v>1583</v>
      </c>
      <c r="F1008" s="225" t="s">
        <v>2144</v>
      </c>
      <c r="G1008" s="226"/>
    </row>
    <row r="1009" spans="2:7">
      <c r="B1009" s="225" t="str">
        <f>IFERROR(VLOOKUP(C1009,'Drawing Number'!$B$25:$G$151,6,FALSE),"")</f>
        <v>59</v>
      </c>
      <c r="C1009" s="225" t="s">
        <v>495</v>
      </c>
      <c r="D1009" s="225">
        <v>1005</v>
      </c>
      <c r="E1009" s="239" t="s">
        <v>1584</v>
      </c>
      <c r="F1009" s="225" t="s">
        <v>2144</v>
      </c>
      <c r="G1009" s="226"/>
    </row>
    <row r="1010" spans="2:7">
      <c r="B1010" s="225" t="str">
        <f>IFERROR(VLOOKUP(C1010,'Drawing Number'!$B$25:$G$151,6,FALSE),"")</f>
        <v>108</v>
      </c>
      <c r="C1010" s="225" t="s">
        <v>660</v>
      </c>
      <c r="D1010" s="225">
        <v>1006</v>
      </c>
      <c r="E1010" s="239" t="s">
        <v>1585</v>
      </c>
      <c r="F1010" s="225" t="s">
        <v>2144</v>
      </c>
      <c r="G1010" s="226"/>
    </row>
    <row r="1011" spans="2:7">
      <c r="B1011" s="225" t="str">
        <f>IFERROR(VLOOKUP(C1011,'Drawing Number'!$B$25:$G$151,6,FALSE),"")</f>
        <v>108</v>
      </c>
      <c r="C1011" s="225" t="s">
        <v>660</v>
      </c>
      <c r="D1011" s="225">
        <v>1007</v>
      </c>
      <c r="E1011" s="239" t="s">
        <v>1586</v>
      </c>
      <c r="F1011" s="225" t="s">
        <v>2144</v>
      </c>
      <c r="G1011" s="226"/>
    </row>
    <row r="1012" spans="2:7">
      <c r="B1012" s="225" t="str">
        <f>IFERROR(VLOOKUP(C1012,'Drawing Number'!$B$25:$G$151,6,FALSE),"")</f>
        <v>108</v>
      </c>
      <c r="C1012" s="225" t="s">
        <v>660</v>
      </c>
      <c r="D1012" s="225">
        <v>1008</v>
      </c>
      <c r="E1012" s="239" t="s">
        <v>1587</v>
      </c>
      <c r="F1012" s="225" t="s">
        <v>2144</v>
      </c>
      <c r="G1012" s="226"/>
    </row>
    <row r="1013" spans="2:7">
      <c r="B1013" s="225" t="str">
        <f>IFERROR(VLOOKUP(C1013,'Drawing Number'!$B$25:$G$151,6,FALSE),"")</f>
        <v>108</v>
      </c>
      <c r="C1013" s="225" t="s">
        <v>660</v>
      </c>
      <c r="D1013" s="225">
        <v>1009</v>
      </c>
      <c r="E1013" s="239" t="s">
        <v>1588</v>
      </c>
      <c r="F1013" s="225" t="s">
        <v>2144</v>
      </c>
      <c r="G1013" s="226"/>
    </row>
    <row r="1014" spans="2:7">
      <c r="B1014" s="225" t="str">
        <f>IFERROR(VLOOKUP(C1014,'Drawing Number'!$B$25:$G$151,6,FALSE),"")</f>
        <v>108</v>
      </c>
      <c r="C1014" s="225" t="s">
        <v>660</v>
      </c>
      <c r="D1014" s="225">
        <v>1010</v>
      </c>
      <c r="E1014" s="239" t="s">
        <v>1589</v>
      </c>
      <c r="F1014" s="225" t="s">
        <v>2144</v>
      </c>
      <c r="G1014" s="226"/>
    </row>
    <row r="1015" spans="2:7">
      <c r="B1015" s="225" t="str">
        <f>IFERROR(VLOOKUP(C1015,'Drawing Number'!$B$25:$G$151,6,FALSE),"")</f>
        <v>108</v>
      </c>
      <c r="C1015" s="225" t="s">
        <v>660</v>
      </c>
      <c r="D1015" s="225">
        <v>1011</v>
      </c>
      <c r="E1015" s="239" t="s">
        <v>1590</v>
      </c>
      <c r="F1015" s="225" t="s">
        <v>2144</v>
      </c>
      <c r="G1015" s="226"/>
    </row>
    <row r="1016" spans="2:7">
      <c r="B1016" s="225" t="str">
        <f>IFERROR(VLOOKUP(C1016,'Drawing Number'!$B$25:$G$151,6,FALSE),"")</f>
        <v>108</v>
      </c>
      <c r="C1016" s="225" t="s">
        <v>660</v>
      </c>
      <c r="D1016" s="225">
        <v>1012</v>
      </c>
      <c r="E1016" s="239" t="s">
        <v>1591</v>
      </c>
      <c r="F1016" s="225" t="s">
        <v>2144</v>
      </c>
      <c r="G1016" s="226"/>
    </row>
    <row r="1017" spans="2:7">
      <c r="B1017" s="225" t="str">
        <f>IFERROR(VLOOKUP(C1017,'Drawing Number'!$B$25:$G$151,6,FALSE),"")</f>
        <v>108</v>
      </c>
      <c r="C1017" s="225" t="s">
        <v>660</v>
      </c>
      <c r="D1017" s="225">
        <v>1013</v>
      </c>
      <c r="E1017" s="239" t="s">
        <v>1592</v>
      </c>
      <c r="F1017" s="225" t="s">
        <v>2144</v>
      </c>
      <c r="G1017" s="226"/>
    </row>
    <row r="1018" spans="2:7">
      <c r="B1018" s="225" t="str">
        <f>IFERROR(VLOOKUP(C1018,'Drawing Number'!$B$25:$G$151,6,FALSE),"")</f>
        <v>108</v>
      </c>
      <c r="C1018" s="225" t="s">
        <v>660</v>
      </c>
      <c r="D1018" s="225">
        <v>1014</v>
      </c>
      <c r="E1018" s="239" t="s">
        <v>1593</v>
      </c>
      <c r="F1018" s="225" t="s">
        <v>2144</v>
      </c>
      <c r="G1018" s="226"/>
    </row>
    <row r="1019" spans="2:7">
      <c r="B1019" s="225" t="str">
        <f>IFERROR(VLOOKUP(C1019,'Drawing Number'!$B$25:$G$151,6,FALSE),"")</f>
        <v>108</v>
      </c>
      <c r="C1019" s="225" t="s">
        <v>660</v>
      </c>
      <c r="D1019" s="225">
        <v>1015</v>
      </c>
      <c r="E1019" s="239" t="s">
        <v>1594</v>
      </c>
      <c r="F1019" s="225" t="s">
        <v>2144</v>
      </c>
      <c r="G1019" s="226"/>
    </row>
    <row r="1020" spans="2:7">
      <c r="B1020" s="225" t="str">
        <f>IFERROR(VLOOKUP(C1020,'Drawing Number'!$B$25:$G$151,6,FALSE),"")</f>
        <v>108</v>
      </c>
      <c r="C1020" s="225" t="s">
        <v>660</v>
      </c>
      <c r="D1020" s="225">
        <v>1016</v>
      </c>
      <c r="E1020" s="239" t="s">
        <v>1595</v>
      </c>
      <c r="F1020" s="225" t="s">
        <v>2144</v>
      </c>
      <c r="G1020" s="226"/>
    </row>
    <row r="1021" spans="2:7">
      <c r="B1021" s="225" t="str">
        <f>IFERROR(VLOOKUP(C1021,'Drawing Number'!$B$25:$G$151,6,FALSE),"")</f>
        <v>108</v>
      </c>
      <c r="C1021" s="225" t="s">
        <v>660</v>
      </c>
      <c r="D1021" s="225">
        <v>1017</v>
      </c>
      <c r="E1021" s="239" t="s">
        <v>1596</v>
      </c>
      <c r="F1021" s="225" t="s">
        <v>2144</v>
      </c>
      <c r="G1021" s="226"/>
    </row>
    <row r="1022" spans="2:7">
      <c r="B1022" s="225" t="str">
        <f>IFERROR(VLOOKUP(C1022,'Drawing Number'!$B$25:$G$151,6,FALSE),"")</f>
        <v>108</v>
      </c>
      <c r="C1022" s="225" t="s">
        <v>660</v>
      </c>
      <c r="D1022" s="225">
        <v>1018</v>
      </c>
      <c r="E1022" s="239" t="s">
        <v>1597</v>
      </c>
      <c r="F1022" s="225" t="s">
        <v>2144</v>
      </c>
      <c r="G1022" s="226"/>
    </row>
    <row r="1023" spans="2:7">
      <c r="B1023" s="225" t="str">
        <f>IFERROR(VLOOKUP(C1023,'Drawing Number'!$B$25:$G$151,6,FALSE),"")</f>
        <v>108</v>
      </c>
      <c r="C1023" s="225" t="s">
        <v>660</v>
      </c>
      <c r="D1023" s="225">
        <v>1019</v>
      </c>
      <c r="E1023" s="239" t="s">
        <v>1598</v>
      </c>
      <c r="F1023" s="225" t="s">
        <v>2144</v>
      </c>
      <c r="G1023" s="226"/>
    </row>
    <row r="1024" spans="2:7">
      <c r="B1024" s="225" t="str">
        <f>IFERROR(VLOOKUP(C1024,'Drawing Number'!$B$25:$G$151,6,FALSE),"")</f>
        <v>108</v>
      </c>
      <c r="C1024" s="225" t="s">
        <v>660</v>
      </c>
      <c r="D1024" s="225">
        <v>1020</v>
      </c>
      <c r="E1024" s="239" t="s">
        <v>1599</v>
      </c>
      <c r="F1024" s="225" t="s">
        <v>2144</v>
      </c>
      <c r="G1024" s="226"/>
    </row>
    <row r="1025" spans="2:7">
      <c r="B1025" s="225" t="str">
        <f>IFERROR(VLOOKUP(C1025,'Drawing Number'!$B$25:$G$151,6,FALSE),"")</f>
        <v>108</v>
      </c>
      <c r="C1025" s="225" t="s">
        <v>660</v>
      </c>
      <c r="D1025" s="225">
        <v>1021</v>
      </c>
      <c r="E1025" s="239" t="s">
        <v>1600</v>
      </c>
      <c r="F1025" s="225" t="s">
        <v>2144</v>
      </c>
      <c r="G1025" s="226"/>
    </row>
    <row r="1026" spans="2:7">
      <c r="B1026" s="225" t="str">
        <f>IFERROR(VLOOKUP(C1026,'Drawing Number'!$B$25:$G$151,6,FALSE),"")</f>
        <v>108</v>
      </c>
      <c r="C1026" s="225" t="s">
        <v>660</v>
      </c>
      <c r="D1026" s="225">
        <v>1022</v>
      </c>
      <c r="E1026" s="239" t="s">
        <v>1601</v>
      </c>
      <c r="F1026" s="225" t="s">
        <v>2144</v>
      </c>
      <c r="G1026" s="226"/>
    </row>
    <row r="1027" spans="2:7">
      <c r="B1027" s="225" t="str">
        <f>IFERROR(VLOOKUP(C1027,'Drawing Number'!$B$25:$G$151,6,FALSE),"")</f>
        <v>108</v>
      </c>
      <c r="C1027" s="225" t="s">
        <v>660</v>
      </c>
      <c r="D1027" s="225">
        <v>1023</v>
      </c>
      <c r="E1027" s="239" t="s">
        <v>1602</v>
      </c>
      <c r="F1027" s="225" t="s">
        <v>2144</v>
      </c>
      <c r="G1027" s="226"/>
    </row>
    <row r="1028" spans="2:7">
      <c r="B1028" s="225" t="str">
        <f>IFERROR(VLOOKUP(C1028,'Drawing Number'!$B$25:$G$151,6,FALSE),"")</f>
        <v>108</v>
      </c>
      <c r="C1028" s="225" t="s">
        <v>660</v>
      </c>
      <c r="D1028" s="225">
        <v>1024</v>
      </c>
      <c r="E1028" s="239" t="s">
        <v>684</v>
      </c>
      <c r="F1028" s="225" t="s">
        <v>2144</v>
      </c>
      <c r="G1028" s="226"/>
    </row>
    <row r="1029" spans="2:7">
      <c r="B1029" s="225" t="str">
        <f>IFERROR(VLOOKUP(C1029,'Drawing Number'!$B$25:$G$151,6,FALSE),"")</f>
        <v>108</v>
      </c>
      <c r="C1029" s="225" t="s">
        <v>660</v>
      </c>
      <c r="D1029" s="225">
        <v>1025</v>
      </c>
      <c r="E1029" s="239" t="s">
        <v>1603</v>
      </c>
      <c r="F1029" s="225" t="s">
        <v>2144</v>
      </c>
      <c r="G1029" s="226"/>
    </row>
    <row r="1030" spans="2:7">
      <c r="B1030" s="225" t="str">
        <f>IFERROR(VLOOKUP(C1030,'Drawing Number'!$B$25:$G$151,6,FALSE),"")</f>
        <v>108</v>
      </c>
      <c r="C1030" s="225" t="s">
        <v>660</v>
      </c>
      <c r="D1030" s="225">
        <v>1026</v>
      </c>
      <c r="E1030" s="239" t="s">
        <v>1604</v>
      </c>
      <c r="F1030" s="225" t="s">
        <v>2144</v>
      </c>
      <c r="G1030" s="226"/>
    </row>
    <row r="1031" spans="2:7">
      <c r="B1031" s="225" t="str">
        <f>IFERROR(VLOOKUP(C1031,'Drawing Number'!$B$25:$G$151,6,FALSE),"")</f>
        <v>108</v>
      </c>
      <c r="C1031" s="225" t="s">
        <v>660</v>
      </c>
      <c r="D1031" s="225">
        <v>1027</v>
      </c>
      <c r="E1031" s="239" t="s">
        <v>1605</v>
      </c>
      <c r="F1031" s="225" t="s">
        <v>2144</v>
      </c>
      <c r="G1031" s="226"/>
    </row>
    <row r="1032" spans="2:7">
      <c r="B1032" s="225" t="str">
        <f>IFERROR(VLOOKUP(C1032,'Drawing Number'!$B$25:$G$151,6,FALSE),"")</f>
        <v>108</v>
      </c>
      <c r="C1032" s="225" t="s">
        <v>660</v>
      </c>
      <c r="D1032" s="225">
        <v>1028</v>
      </c>
      <c r="E1032" s="239" t="s">
        <v>1606</v>
      </c>
      <c r="F1032" s="225" t="s">
        <v>2144</v>
      </c>
      <c r="G1032" s="226"/>
    </row>
    <row r="1033" spans="2:7">
      <c r="B1033" s="225" t="str">
        <f>IFERROR(VLOOKUP(C1033,'Drawing Number'!$B$25:$G$151,6,FALSE),"")</f>
        <v>108</v>
      </c>
      <c r="C1033" s="225" t="s">
        <v>660</v>
      </c>
      <c r="D1033" s="225">
        <v>1029</v>
      </c>
      <c r="E1033" s="239" t="s">
        <v>1607</v>
      </c>
      <c r="F1033" s="225" t="s">
        <v>2144</v>
      </c>
      <c r="G1033" s="226"/>
    </row>
    <row r="1034" spans="2:7">
      <c r="B1034" s="225" t="str">
        <f>IFERROR(VLOOKUP(C1034,'Drawing Number'!$B$25:$G$151,6,FALSE),"")</f>
        <v>108</v>
      </c>
      <c r="C1034" s="225" t="s">
        <v>660</v>
      </c>
      <c r="D1034" s="225">
        <v>1030</v>
      </c>
      <c r="E1034" s="239" t="s">
        <v>1608</v>
      </c>
      <c r="F1034" s="225" t="s">
        <v>2144</v>
      </c>
      <c r="G1034" s="226"/>
    </row>
    <row r="1035" spans="2:7">
      <c r="B1035" s="225" t="str">
        <f>IFERROR(VLOOKUP(C1035,'Drawing Number'!$B$25:$G$151,6,FALSE),"")</f>
        <v>108</v>
      </c>
      <c r="C1035" s="225" t="s">
        <v>660</v>
      </c>
      <c r="D1035" s="225">
        <v>1031</v>
      </c>
      <c r="E1035" s="239" t="s">
        <v>1609</v>
      </c>
      <c r="F1035" s="225" t="s">
        <v>2144</v>
      </c>
      <c r="G1035" s="226"/>
    </row>
    <row r="1036" spans="2:7">
      <c r="B1036" s="225" t="str">
        <f>IFERROR(VLOOKUP(C1036,'Drawing Number'!$B$25:$G$151,6,FALSE),"")</f>
        <v>108</v>
      </c>
      <c r="C1036" s="225" t="s">
        <v>660</v>
      </c>
      <c r="D1036" s="225">
        <v>1032</v>
      </c>
      <c r="E1036" s="239" t="s">
        <v>1610</v>
      </c>
      <c r="F1036" s="225" t="s">
        <v>2144</v>
      </c>
      <c r="G1036" s="226"/>
    </row>
    <row r="1037" spans="2:7">
      <c r="B1037" s="225" t="str">
        <f>IFERROR(VLOOKUP(C1037,'Drawing Number'!$B$25:$G$151,6,FALSE),"")</f>
        <v>108</v>
      </c>
      <c r="C1037" s="225" t="s">
        <v>660</v>
      </c>
      <c r="D1037" s="225">
        <v>1033</v>
      </c>
      <c r="E1037" s="239" t="s">
        <v>1611</v>
      </c>
      <c r="F1037" s="225" t="s">
        <v>2144</v>
      </c>
      <c r="G1037" s="226"/>
    </row>
    <row r="1038" spans="2:7">
      <c r="B1038" s="225" t="str">
        <f>IFERROR(VLOOKUP(C1038,'Drawing Number'!$B$25:$G$151,6,FALSE),"")</f>
        <v>108</v>
      </c>
      <c r="C1038" s="225" t="s">
        <v>660</v>
      </c>
      <c r="D1038" s="225">
        <v>1034</v>
      </c>
      <c r="E1038" s="239" t="s">
        <v>1612</v>
      </c>
      <c r="F1038" s="225" t="s">
        <v>2144</v>
      </c>
      <c r="G1038" s="226"/>
    </row>
    <row r="1039" spans="2:7">
      <c r="B1039" s="225" t="str">
        <f>IFERROR(VLOOKUP(C1039,'Drawing Number'!$B$25:$G$151,6,FALSE),"")</f>
        <v>108</v>
      </c>
      <c r="C1039" s="225" t="s">
        <v>660</v>
      </c>
      <c r="D1039" s="225">
        <v>1035</v>
      </c>
      <c r="E1039" s="239" t="s">
        <v>1613</v>
      </c>
      <c r="F1039" s="225" t="s">
        <v>2144</v>
      </c>
      <c r="G1039" s="226"/>
    </row>
    <row r="1040" spans="2:7">
      <c r="B1040" s="225" t="str">
        <f>IFERROR(VLOOKUP(C1040,'Drawing Number'!$B$25:$G$151,6,FALSE),"")</f>
        <v>108</v>
      </c>
      <c r="C1040" s="225" t="s">
        <v>660</v>
      </c>
      <c r="D1040" s="225">
        <v>1036</v>
      </c>
      <c r="E1040" s="239" t="s">
        <v>1614</v>
      </c>
      <c r="F1040" s="225" t="s">
        <v>2144</v>
      </c>
      <c r="G1040" s="226"/>
    </row>
    <row r="1041" spans="2:7">
      <c r="B1041" s="225" t="str">
        <f>IFERROR(VLOOKUP(C1041,'Drawing Number'!$B$25:$G$151,6,FALSE),"")</f>
        <v>108</v>
      </c>
      <c r="C1041" s="225" t="s">
        <v>660</v>
      </c>
      <c r="D1041" s="225">
        <v>1037</v>
      </c>
      <c r="E1041" s="239" t="s">
        <v>1615</v>
      </c>
      <c r="F1041" s="225" t="s">
        <v>2144</v>
      </c>
      <c r="G1041" s="226"/>
    </row>
    <row r="1042" spans="2:7">
      <c r="B1042" s="225" t="str">
        <f>IFERROR(VLOOKUP(C1042,'Drawing Number'!$B$25:$G$151,6,FALSE),"")</f>
        <v>108</v>
      </c>
      <c r="C1042" s="225" t="s">
        <v>660</v>
      </c>
      <c r="D1042" s="225">
        <v>1038</v>
      </c>
      <c r="E1042" s="239" t="s">
        <v>1616</v>
      </c>
      <c r="F1042" s="225" t="s">
        <v>2144</v>
      </c>
      <c r="G1042" s="226"/>
    </row>
    <row r="1043" spans="2:7">
      <c r="B1043" s="225" t="str">
        <f>IFERROR(VLOOKUP(C1043,'Drawing Number'!$B$25:$G$151,6,FALSE),"")</f>
        <v>108</v>
      </c>
      <c r="C1043" s="225" t="s">
        <v>660</v>
      </c>
      <c r="D1043" s="225">
        <v>1039</v>
      </c>
      <c r="E1043" s="239" t="s">
        <v>1617</v>
      </c>
      <c r="F1043" s="225" t="s">
        <v>2144</v>
      </c>
      <c r="G1043" s="226"/>
    </row>
    <row r="1044" spans="2:7">
      <c r="B1044" s="225" t="str">
        <f>IFERROR(VLOOKUP(C1044,'Drawing Number'!$B$25:$G$151,6,FALSE),"")</f>
        <v>108</v>
      </c>
      <c r="C1044" s="225" t="s">
        <v>660</v>
      </c>
      <c r="D1044" s="225">
        <v>1040</v>
      </c>
      <c r="E1044" s="239" t="s">
        <v>1618</v>
      </c>
      <c r="F1044" s="225" t="s">
        <v>2144</v>
      </c>
      <c r="G1044" s="226"/>
    </row>
    <row r="1045" spans="2:7">
      <c r="B1045" s="225" t="str">
        <f>IFERROR(VLOOKUP(C1045,'Drawing Number'!$B$25:$G$151,6,FALSE),"")</f>
        <v>108</v>
      </c>
      <c r="C1045" s="225" t="s">
        <v>660</v>
      </c>
      <c r="D1045" s="225">
        <v>1041</v>
      </c>
      <c r="E1045" s="239" t="s">
        <v>1619</v>
      </c>
      <c r="F1045" s="225" t="s">
        <v>2144</v>
      </c>
      <c r="G1045" s="226"/>
    </row>
    <row r="1046" spans="2:7">
      <c r="B1046" s="225" t="str">
        <f>IFERROR(VLOOKUP(C1046,'Drawing Number'!$B$25:$G$151,6,FALSE),"")</f>
        <v>108</v>
      </c>
      <c r="C1046" s="225" t="s">
        <v>660</v>
      </c>
      <c r="D1046" s="225">
        <v>1042</v>
      </c>
      <c r="E1046" s="239" t="s">
        <v>1620</v>
      </c>
      <c r="F1046" s="225" t="s">
        <v>2144</v>
      </c>
      <c r="G1046" s="226"/>
    </row>
    <row r="1047" spans="2:7">
      <c r="B1047" s="225" t="str">
        <f>IFERROR(VLOOKUP(C1047,'Drawing Number'!$B$25:$G$151,6,FALSE),"")</f>
        <v>108</v>
      </c>
      <c r="C1047" s="225" t="s">
        <v>660</v>
      </c>
      <c r="D1047" s="225">
        <v>1043</v>
      </c>
      <c r="E1047" s="239" t="s">
        <v>1621</v>
      </c>
      <c r="F1047" s="225" t="s">
        <v>2144</v>
      </c>
      <c r="G1047" s="226"/>
    </row>
    <row r="1048" spans="2:7">
      <c r="B1048" s="225" t="str">
        <f>IFERROR(VLOOKUP(C1048,'Drawing Number'!$B$25:$G$151,6,FALSE),"")</f>
        <v>108</v>
      </c>
      <c r="C1048" s="225" t="s">
        <v>660</v>
      </c>
      <c r="D1048" s="225">
        <v>1044</v>
      </c>
      <c r="E1048" s="239" t="s">
        <v>1622</v>
      </c>
      <c r="F1048" s="225" t="s">
        <v>2144</v>
      </c>
      <c r="G1048" s="226"/>
    </row>
    <row r="1049" spans="2:7">
      <c r="B1049" s="225" t="str">
        <f>IFERROR(VLOOKUP(C1049,'Drawing Number'!$B$25:$G$151,6,FALSE),"")</f>
        <v>108</v>
      </c>
      <c r="C1049" s="225" t="s">
        <v>660</v>
      </c>
      <c r="D1049" s="225">
        <v>1045</v>
      </c>
      <c r="E1049" s="239" t="s">
        <v>1623</v>
      </c>
      <c r="F1049" s="225" t="s">
        <v>2144</v>
      </c>
      <c r="G1049" s="226"/>
    </row>
    <row r="1050" spans="2:7">
      <c r="B1050" s="225" t="str">
        <f>IFERROR(VLOOKUP(C1050,'Drawing Number'!$B$25:$G$151,6,FALSE),"")</f>
        <v>108</v>
      </c>
      <c r="C1050" s="225" t="s">
        <v>660</v>
      </c>
      <c r="D1050" s="225">
        <v>1046</v>
      </c>
      <c r="E1050" s="239" t="s">
        <v>1624</v>
      </c>
      <c r="F1050" s="225" t="s">
        <v>2144</v>
      </c>
      <c r="G1050" s="226"/>
    </row>
    <row r="1051" spans="2:7">
      <c r="B1051" s="225" t="str">
        <f>IFERROR(VLOOKUP(C1051,'Drawing Number'!$B$25:$G$151,6,FALSE),"")</f>
        <v>108</v>
      </c>
      <c r="C1051" s="225" t="s">
        <v>660</v>
      </c>
      <c r="D1051" s="225">
        <v>1047</v>
      </c>
      <c r="E1051" s="239" t="s">
        <v>1625</v>
      </c>
      <c r="F1051" s="225" t="s">
        <v>2144</v>
      </c>
      <c r="G1051" s="226"/>
    </row>
    <row r="1052" spans="2:7">
      <c r="B1052" s="225" t="str">
        <f>IFERROR(VLOOKUP(C1052,'Drawing Number'!$B$25:$G$151,6,FALSE),"")</f>
        <v>108</v>
      </c>
      <c r="C1052" s="225" t="s">
        <v>660</v>
      </c>
      <c r="D1052" s="225">
        <v>1048</v>
      </c>
      <c r="E1052" s="239" t="s">
        <v>1626</v>
      </c>
      <c r="F1052" s="225" t="s">
        <v>2144</v>
      </c>
      <c r="G1052" s="226"/>
    </row>
    <row r="1053" spans="2:7">
      <c r="B1053" s="225" t="str">
        <f>IFERROR(VLOOKUP(C1053,'Drawing Number'!$B$25:$G$151,6,FALSE),"")</f>
        <v>108</v>
      </c>
      <c r="C1053" s="225" t="s">
        <v>660</v>
      </c>
      <c r="D1053" s="225">
        <v>1049</v>
      </c>
      <c r="E1053" s="239" t="s">
        <v>1627</v>
      </c>
      <c r="F1053" s="225" t="s">
        <v>2144</v>
      </c>
      <c r="G1053" s="226"/>
    </row>
    <row r="1054" spans="2:7">
      <c r="B1054" s="225" t="str">
        <f>IFERROR(VLOOKUP(C1054,'Drawing Number'!$B$25:$G$151,6,FALSE),"")</f>
        <v>108</v>
      </c>
      <c r="C1054" s="225" t="s">
        <v>660</v>
      </c>
      <c r="D1054" s="225">
        <v>1050</v>
      </c>
      <c r="E1054" s="239" t="s">
        <v>1628</v>
      </c>
      <c r="F1054" s="225" t="s">
        <v>2144</v>
      </c>
      <c r="G1054" s="226"/>
    </row>
    <row r="1055" spans="2:7">
      <c r="B1055" s="225" t="str">
        <f>IFERROR(VLOOKUP(C1055,'Drawing Number'!$B$25:$G$151,6,FALSE),"")</f>
        <v>108</v>
      </c>
      <c r="C1055" s="225" t="s">
        <v>660</v>
      </c>
      <c r="D1055" s="225">
        <v>1051</v>
      </c>
      <c r="E1055" s="239" t="s">
        <v>1629</v>
      </c>
      <c r="F1055" s="225" t="s">
        <v>2144</v>
      </c>
      <c r="G1055" s="226"/>
    </row>
    <row r="1056" spans="2:7">
      <c r="B1056" s="225" t="str">
        <f>IFERROR(VLOOKUP(C1056,'Drawing Number'!$B$25:$G$151,6,FALSE),"")</f>
        <v>108</v>
      </c>
      <c r="C1056" s="225" t="s">
        <v>660</v>
      </c>
      <c r="D1056" s="225">
        <v>1052</v>
      </c>
      <c r="E1056" s="239" t="s">
        <v>1630</v>
      </c>
      <c r="F1056" s="225" t="s">
        <v>2144</v>
      </c>
      <c r="G1056" s="226"/>
    </row>
    <row r="1057" spans="2:7">
      <c r="B1057" s="225" t="str">
        <f>IFERROR(VLOOKUP(C1057,'Drawing Number'!$B$25:$G$151,6,FALSE),"")</f>
        <v>108</v>
      </c>
      <c r="C1057" s="225" t="s">
        <v>660</v>
      </c>
      <c r="D1057" s="225">
        <v>1053</v>
      </c>
      <c r="E1057" s="239" t="s">
        <v>1631</v>
      </c>
      <c r="F1057" s="225" t="s">
        <v>2144</v>
      </c>
      <c r="G1057" s="226"/>
    </row>
    <row r="1058" spans="2:7">
      <c r="B1058" s="225" t="str">
        <f>IFERROR(VLOOKUP(C1058,'Drawing Number'!$B$25:$G$151,6,FALSE),"")</f>
        <v>108</v>
      </c>
      <c r="C1058" s="225" t="s">
        <v>660</v>
      </c>
      <c r="D1058" s="225">
        <v>1054</v>
      </c>
      <c r="E1058" s="239" t="s">
        <v>1632</v>
      </c>
      <c r="F1058" s="225" t="s">
        <v>2144</v>
      </c>
      <c r="G1058" s="226"/>
    </row>
    <row r="1059" spans="2:7">
      <c r="B1059" s="225" t="str">
        <f>IFERROR(VLOOKUP(C1059,'Drawing Number'!$B$25:$G$151,6,FALSE),"")</f>
        <v>108</v>
      </c>
      <c r="C1059" s="225" t="s">
        <v>660</v>
      </c>
      <c r="D1059" s="225">
        <v>1055</v>
      </c>
      <c r="E1059" s="239" t="s">
        <v>1633</v>
      </c>
      <c r="F1059" s="225" t="s">
        <v>2144</v>
      </c>
      <c r="G1059" s="226"/>
    </row>
    <row r="1060" spans="2:7">
      <c r="B1060" s="225" t="str">
        <f>IFERROR(VLOOKUP(C1060,'Drawing Number'!$B$25:$G$151,6,FALSE),"")</f>
        <v>108</v>
      </c>
      <c r="C1060" s="225" t="s">
        <v>660</v>
      </c>
      <c r="D1060" s="225">
        <v>1056</v>
      </c>
      <c r="E1060" s="239" t="s">
        <v>1634</v>
      </c>
      <c r="F1060" s="225" t="s">
        <v>2144</v>
      </c>
      <c r="G1060" s="226"/>
    </row>
    <row r="1061" spans="2:7">
      <c r="B1061" s="225" t="str">
        <f>IFERROR(VLOOKUP(C1061,'Drawing Number'!$B$25:$G$151,6,FALSE),"")</f>
        <v>108</v>
      </c>
      <c r="C1061" s="225" t="s">
        <v>660</v>
      </c>
      <c r="D1061" s="225">
        <v>1057</v>
      </c>
      <c r="E1061" s="239" t="s">
        <v>1671</v>
      </c>
      <c r="F1061" s="225" t="s">
        <v>2144</v>
      </c>
      <c r="G1061" s="226" t="s">
        <v>1780</v>
      </c>
    </row>
    <row r="1062" spans="2:7">
      <c r="B1062" s="225" t="str">
        <f>IFERROR(VLOOKUP(C1062,'Drawing Number'!$B$25:$G$151,6,FALSE),"")</f>
        <v>108</v>
      </c>
      <c r="C1062" s="225" t="s">
        <v>660</v>
      </c>
      <c r="D1062" s="225">
        <v>1058</v>
      </c>
      <c r="E1062" s="239" t="s">
        <v>1672</v>
      </c>
      <c r="F1062" s="225" t="s">
        <v>2144</v>
      </c>
      <c r="G1062" s="226" t="s">
        <v>1780</v>
      </c>
    </row>
    <row r="1063" spans="2:7">
      <c r="B1063" s="225" t="str">
        <f>IFERROR(VLOOKUP(C1063,'Drawing Number'!$B$25:$G$151,6,FALSE),"")</f>
        <v>108</v>
      </c>
      <c r="C1063" s="225" t="s">
        <v>660</v>
      </c>
      <c r="D1063" s="225">
        <v>1059</v>
      </c>
      <c r="E1063" s="239" t="s">
        <v>1673</v>
      </c>
      <c r="F1063" s="225" t="s">
        <v>2144</v>
      </c>
      <c r="G1063" s="226" t="s">
        <v>1780</v>
      </c>
    </row>
    <row r="1064" spans="2:7">
      <c r="B1064" s="225" t="str">
        <f>IFERROR(VLOOKUP(C1064,'Drawing Number'!$B$25:$G$151,6,FALSE),"")</f>
        <v>108</v>
      </c>
      <c r="C1064" s="225" t="s">
        <v>660</v>
      </c>
      <c r="D1064" s="225">
        <v>1060</v>
      </c>
      <c r="E1064" s="239" t="s">
        <v>1674</v>
      </c>
      <c r="F1064" s="225" t="s">
        <v>2144</v>
      </c>
      <c r="G1064" s="226" t="s">
        <v>1780</v>
      </c>
    </row>
    <row r="1065" spans="2:7">
      <c r="B1065" s="225" t="str">
        <f>IFERROR(VLOOKUP(C1065,'Drawing Number'!$B$25:$G$151,6,FALSE),"")</f>
        <v>108</v>
      </c>
      <c r="C1065" s="225" t="s">
        <v>660</v>
      </c>
      <c r="D1065" s="225">
        <v>1061</v>
      </c>
      <c r="E1065" s="239" t="s">
        <v>1675</v>
      </c>
      <c r="F1065" s="225" t="s">
        <v>2144</v>
      </c>
      <c r="G1065" s="226" t="s">
        <v>1780</v>
      </c>
    </row>
    <row r="1066" spans="2:7">
      <c r="B1066" s="225" t="str">
        <f>IFERROR(VLOOKUP(C1066,'Drawing Number'!$B$25:$G$151,6,FALSE),"")</f>
        <v>108</v>
      </c>
      <c r="C1066" s="225" t="s">
        <v>660</v>
      </c>
      <c r="D1066" s="225">
        <v>1062</v>
      </c>
      <c r="E1066" s="239" t="s">
        <v>1676</v>
      </c>
      <c r="F1066" s="225" t="s">
        <v>2144</v>
      </c>
      <c r="G1066" s="226" t="s">
        <v>1780</v>
      </c>
    </row>
    <row r="1067" spans="2:7">
      <c r="B1067" s="225" t="str">
        <f>IFERROR(VLOOKUP(C1067,'Drawing Number'!$B$25:$G$151,6,FALSE),"")</f>
        <v>59</v>
      </c>
      <c r="C1067" s="225" t="s">
        <v>495</v>
      </c>
      <c r="D1067" s="225">
        <v>1063</v>
      </c>
      <c r="E1067" s="239" t="s">
        <v>1635</v>
      </c>
      <c r="F1067" s="225" t="s">
        <v>2144</v>
      </c>
      <c r="G1067" s="226"/>
    </row>
    <row r="1068" spans="2:7">
      <c r="B1068" s="225" t="str">
        <f>IFERROR(VLOOKUP(C1068,'Drawing Number'!$B$25:$G$151,6,FALSE),"")</f>
        <v>59</v>
      </c>
      <c r="C1068" s="225" t="s">
        <v>495</v>
      </c>
      <c r="D1068" s="225">
        <v>1064</v>
      </c>
      <c r="E1068" s="239" t="s">
        <v>1636</v>
      </c>
      <c r="F1068" s="225" t="s">
        <v>2144</v>
      </c>
      <c r="G1068" s="226"/>
    </row>
    <row r="1069" spans="2:7">
      <c r="B1069" s="225" t="str">
        <f>IFERROR(VLOOKUP(C1069,'Drawing Number'!$B$25:$G$151,6,FALSE),"")</f>
        <v>59</v>
      </c>
      <c r="C1069" s="225" t="s">
        <v>495</v>
      </c>
      <c r="D1069" s="225">
        <v>1065</v>
      </c>
      <c r="E1069" s="239" t="s">
        <v>1637</v>
      </c>
      <c r="F1069" s="225" t="s">
        <v>2144</v>
      </c>
      <c r="G1069" s="226"/>
    </row>
    <row r="1070" spans="2:7">
      <c r="B1070" s="225" t="str">
        <f>IFERROR(VLOOKUP(C1070,'Drawing Number'!$B$25:$G$151,6,FALSE),"")</f>
        <v>59</v>
      </c>
      <c r="C1070" s="225" t="s">
        <v>495</v>
      </c>
      <c r="D1070" s="225">
        <v>1066</v>
      </c>
      <c r="E1070" s="239" t="s">
        <v>1638</v>
      </c>
      <c r="F1070" s="225" t="s">
        <v>2144</v>
      </c>
      <c r="G1070" s="226"/>
    </row>
    <row r="1071" spans="2:7">
      <c r="B1071" s="225" t="str">
        <f>IFERROR(VLOOKUP(C1071,'Drawing Number'!$B$25:$G$151,6,FALSE),"")</f>
        <v>59</v>
      </c>
      <c r="C1071" s="225" t="s">
        <v>495</v>
      </c>
      <c r="D1071" s="225">
        <v>1067</v>
      </c>
      <c r="E1071" s="239" t="s">
        <v>1639</v>
      </c>
      <c r="F1071" s="225" t="s">
        <v>2144</v>
      </c>
      <c r="G1071" s="226"/>
    </row>
    <row r="1072" spans="2:7">
      <c r="B1072" s="225" t="str">
        <f>IFERROR(VLOOKUP(C1072,'Drawing Number'!$B$25:$G$151,6,FALSE),"")</f>
        <v>59</v>
      </c>
      <c r="C1072" s="225" t="s">
        <v>495</v>
      </c>
      <c r="D1072" s="225">
        <v>1068</v>
      </c>
      <c r="E1072" s="239" t="s">
        <v>1640</v>
      </c>
      <c r="F1072" s="225" t="s">
        <v>2144</v>
      </c>
      <c r="G1072" s="226"/>
    </row>
    <row r="1073" spans="2:7">
      <c r="B1073" s="225" t="str">
        <f>IFERROR(VLOOKUP(C1073,'Drawing Number'!$B$25:$G$151,6,FALSE),"")</f>
        <v>59</v>
      </c>
      <c r="C1073" s="225" t="s">
        <v>495</v>
      </c>
      <c r="D1073" s="225">
        <v>1069</v>
      </c>
      <c r="E1073" s="239" t="s">
        <v>1641</v>
      </c>
      <c r="F1073" s="225" t="s">
        <v>2144</v>
      </c>
      <c r="G1073" s="226"/>
    </row>
    <row r="1074" spans="2:7">
      <c r="B1074" s="225" t="str">
        <f>IFERROR(VLOOKUP(C1074,'Drawing Number'!$B$25:$G$151,6,FALSE),"")</f>
        <v>59</v>
      </c>
      <c r="C1074" s="225" t="s">
        <v>495</v>
      </c>
      <c r="D1074" s="225">
        <v>1070</v>
      </c>
      <c r="E1074" s="239" t="s">
        <v>1642</v>
      </c>
      <c r="F1074" s="225" t="s">
        <v>2144</v>
      </c>
      <c r="G1074" s="226"/>
    </row>
    <row r="1075" spans="2:7">
      <c r="B1075" s="225" t="str">
        <f>IFERROR(VLOOKUP(C1075,'Drawing Number'!$B$25:$G$151,6,FALSE),"")</f>
        <v>59</v>
      </c>
      <c r="C1075" s="225" t="s">
        <v>495</v>
      </c>
      <c r="D1075" s="225">
        <v>1071</v>
      </c>
      <c r="E1075" s="239" t="s">
        <v>1643</v>
      </c>
      <c r="F1075" s="225" t="s">
        <v>2144</v>
      </c>
      <c r="G1075" s="226"/>
    </row>
    <row r="1076" spans="2:7">
      <c r="B1076" s="225" t="str">
        <f>IFERROR(VLOOKUP(C1076,'Drawing Number'!$B$25:$G$151,6,FALSE),"")</f>
        <v>59</v>
      </c>
      <c r="C1076" s="225" t="s">
        <v>495</v>
      </c>
      <c r="D1076" s="225">
        <v>1072</v>
      </c>
      <c r="E1076" s="239" t="s">
        <v>1644</v>
      </c>
      <c r="F1076" s="225" t="s">
        <v>2144</v>
      </c>
      <c r="G1076" s="226"/>
    </row>
    <row r="1077" spans="2:7">
      <c r="B1077" s="225" t="str">
        <f>IFERROR(VLOOKUP(C1077,'Drawing Number'!$B$25:$G$151,6,FALSE),"")</f>
        <v>59</v>
      </c>
      <c r="C1077" s="225" t="s">
        <v>495</v>
      </c>
      <c r="D1077" s="225">
        <v>1073</v>
      </c>
      <c r="E1077" s="239" t="s">
        <v>1645</v>
      </c>
      <c r="F1077" s="225" t="s">
        <v>2144</v>
      </c>
      <c r="G1077" s="226"/>
    </row>
    <row r="1078" spans="2:7">
      <c r="B1078" s="225" t="str">
        <f>IFERROR(VLOOKUP(C1078,'Drawing Number'!$B$25:$G$151,6,FALSE),"")</f>
        <v>59</v>
      </c>
      <c r="C1078" s="225" t="s">
        <v>495</v>
      </c>
      <c r="D1078" s="225">
        <v>1074</v>
      </c>
      <c r="E1078" s="239" t="s">
        <v>1646</v>
      </c>
      <c r="F1078" s="225" t="s">
        <v>2144</v>
      </c>
      <c r="G1078" s="226"/>
    </row>
    <row r="1079" spans="2:7">
      <c r="B1079" s="225" t="str">
        <f>IFERROR(VLOOKUP(C1079,'Drawing Number'!$B$25:$G$151,6,FALSE),"")</f>
        <v>92</v>
      </c>
      <c r="C1079" s="225" t="s">
        <v>420</v>
      </c>
      <c r="D1079" s="225">
        <v>1075</v>
      </c>
      <c r="E1079" s="239" t="s">
        <v>1647</v>
      </c>
      <c r="F1079" s="225" t="s">
        <v>2144</v>
      </c>
      <c r="G1079" s="226"/>
    </row>
    <row r="1080" spans="2:7">
      <c r="B1080" s="225" t="str">
        <f>IFERROR(VLOOKUP(C1080,'Drawing Number'!$B$25:$G$151,6,FALSE),"")</f>
        <v>92</v>
      </c>
      <c r="C1080" s="225" t="s">
        <v>420</v>
      </c>
      <c r="D1080" s="225">
        <v>1076</v>
      </c>
      <c r="E1080" s="239" t="s">
        <v>1648</v>
      </c>
      <c r="F1080" s="225" t="s">
        <v>2144</v>
      </c>
      <c r="G1080" s="226"/>
    </row>
    <row r="1081" spans="2:7">
      <c r="B1081" s="225" t="str">
        <f>IFERROR(VLOOKUP(C1081,'Drawing Number'!$B$25:$G$151,6,FALSE),"")</f>
        <v>92</v>
      </c>
      <c r="C1081" s="225" t="s">
        <v>420</v>
      </c>
      <c r="D1081" s="225">
        <v>1077</v>
      </c>
      <c r="E1081" s="239" t="s">
        <v>1649</v>
      </c>
      <c r="F1081" s="225" t="s">
        <v>2144</v>
      </c>
      <c r="G1081" s="226"/>
    </row>
    <row r="1082" spans="2:7">
      <c r="B1082" s="225" t="str">
        <f>IFERROR(VLOOKUP(C1082,'Drawing Number'!$B$25:$G$151,6,FALSE),"")</f>
        <v>92</v>
      </c>
      <c r="C1082" s="225" t="s">
        <v>420</v>
      </c>
      <c r="D1082" s="225">
        <v>1078</v>
      </c>
      <c r="E1082" s="239" t="s">
        <v>1650</v>
      </c>
      <c r="F1082" s="225" t="s">
        <v>2144</v>
      </c>
      <c r="G1082" s="226"/>
    </row>
    <row r="1083" spans="2:7">
      <c r="B1083" s="225" t="str">
        <f>IFERROR(VLOOKUP(C1083,'Drawing Number'!$B$25:$G$151,6,FALSE),"")</f>
        <v>92</v>
      </c>
      <c r="C1083" s="225" t="s">
        <v>420</v>
      </c>
      <c r="D1083" s="225">
        <v>1079</v>
      </c>
      <c r="E1083" s="239" t="s">
        <v>1651</v>
      </c>
      <c r="F1083" s="225" t="s">
        <v>2144</v>
      </c>
      <c r="G1083" s="226"/>
    </row>
    <row r="1084" spans="2:7">
      <c r="B1084" s="225" t="str">
        <f>IFERROR(VLOOKUP(C1084,'Drawing Number'!$B$25:$G$151,6,FALSE),"")</f>
        <v>92</v>
      </c>
      <c r="C1084" s="225" t="s">
        <v>420</v>
      </c>
      <c r="D1084" s="225">
        <v>1080</v>
      </c>
      <c r="E1084" s="239" t="s">
        <v>1652</v>
      </c>
      <c r="F1084" s="225" t="s">
        <v>2144</v>
      </c>
      <c r="G1084" s="226"/>
    </row>
    <row r="1085" spans="2:7">
      <c r="B1085" s="225" t="str">
        <f>IFERROR(VLOOKUP(C1085,'Drawing Number'!$B$25:$G$151,6,FALSE),"")</f>
        <v>92</v>
      </c>
      <c r="C1085" s="225" t="s">
        <v>420</v>
      </c>
      <c r="D1085" s="225">
        <v>1081</v>
      </c>
      <c r="E1085" s="239" t="s">
        <v>1653</v>
      </c>
      <c r="F1085" s="225" t="s">
        <v>2144</v>
      </c>
      <c r="G1085" s="226"/>
    </row>
    <row r="1086" spans="2:7">
      <c r="B1086" s="225" t="str">
        <f>IFERROR(VLOOKUP(C1086,'Drawing Number'!$B$25:$G$151,6,FALSE),"")</f>
        <v>92</v>
      </c>
      <c r="C1086" s="225" t="s">
        <v>420</v>
      </c>
      <c r="D1086" s="225">
        <v>1082</v>
      </c>
      <c r="E1086" s="239" t="s">
        <v>1654</v>
      </c>
      <c r="F1086" s="225" t="s">
        <v>2144</v>
      </c>
      <c r="G1086" s="226"/>
    </row>
    <row r="1087" spans="2:7">
      <c r="B1087" s="225" t="str">
        <f>IFERROR(VLOOKUP(C1087,'Drawing Number'!$B$25:$G$151,6,FALSE),"")</f>
        <v>92</v>
      </c>
      <c r="C1087" s="225" t="s">
        <v>420</v>
      </c>
      <c r="D1087" s="225">
        <v>1083</v>
      </c>
      <c r="E1087" s="239" t="s">
        <v>1655</v>
      </c>
      <c r="F1087" s="225" t="s">
        <v>2144</v>
      </c>
      <c r="G1087" s="226"/>
    </row>
    <row r="1088" spans="2:7">
      <c r="B1088" s="225" t="str">
        <f>IFERROR(VLOOKUP(C1088,'Drawing Number'!$B$25:$G$151,6,FALSE),"")</f>
        <v>92</v>
      </c>
      <c r="C1088" s="225" t="s">
        <v>420</v>
      </c>
      <c r="D1088" s="225">
        <v>1084</v>
      </c>
      <c r="E1088" s="239" t="s">
        <v>1656</v>
      </c>
      <c r="F1088" s="225" t="s">
        <v>2144</v>
      </c>
      <c r="G1088" s="226"/>
    </row>
    <row r="1089" spans="2:7">
      <c r="B1089" s="225" t="str">
        <f>IFERROR(VLOOKUP(C1089,'Drawing Number'!$B$25:$G$151,6,FALSE),"")</f>
        <v>92</v>
      </c>
      <c r="C1089" s="225" t="s">
        <v>420</v>
      </c>
      <c r="D1089" s="225">
        <v>1085</v>
      </c>
      <c r="E1089" s="239" t="s">
        <v>1657</v>
      </c>
      <c r="F1089" s="225" t="s">
        <v>2144</v>
      </c>
      <c r="G1089" s="226"/>
    </row>
    <row r="1090" spans="2:7">
      <c r="B1090" s="225" t="str">
        <f>IFERROR(VLOOKUP(C1090,'Drawing Number'!$B$25:$G$151,6,FALSE),"")</f>
        <v>92</v>
      </c>
      <c r="C1090" s="225" t="s">
        <v>420</v>
      </c>
      <c r="D1090" s="225">
        <v>1086</v>
      </c>
      <c r="E1090" s="239" t="s">
        <v>1658</v>
      </c>
      <c r="F1090" s="225" t="s">
        <v>2144</v>
      </c>
      <c r="G1090" s="226"/>
    </row>
    <row r="1091" spans="2:7">
      <c r="B1091" s="225" t="str">
        <f>IFERROR(VLOOKUP(C1091,'Drawing Number'!$B$25:$G$151,6,FALSE),"")</f>
        <v>92</v>
      </c>
      <c r="C1091" s="225" t="s">
        <v>420</v>
      </c>
      <c r="D1091" s="225">
        <v>1087</v>
      </c>
      <c r="E1091" s="239" t="s">
        <v>1659</v>
      </c>
      <c r="F1091" s="225" t="s">
        <v>2144</v>
      </c>
      <c r="G1091" s="226"/>
    </row>
    <row r="1092" spans="2:7">
      <c r="B1092" s="225" t="str">
        <f>IFERROR(VLOOKUP(C1092,'Drawing Number'!$B$25:$G$151,6,FALSE),"")</f>
        <v>92</v>
      </c>
      <c r="C1092" s="225" t="s">
        <v>420</v>
      </c>
      <c r="D1092" s="225">
        <v>1088</v>
      </c>
      <c r="E1092" s="239" t="s">
        <v>1660</v>
      </c>
      <c r="F1092" s="225" t="s">
        <v>2144</v>
      </c>
      <c r="G1092" s="226"/>
    </row>
    <row r="1093" spans="2:7">
      <c r="B1093" s="225" t="str">
        <f>IFERROR(VLOOKUP(C1093,'Drawing Number'!$B$25:$G$151,6,FALSE),"")</f>
        <v>92</v>
      </c>
      <c r="C1093" s="225" t="s">
        <v>420</v>
      </c>
      <c r="D1093" s="225">
        <v>1089</v>
      </c>
      <c r="E1093" s="239" t="s">
        <v>1661</v>
      </c>
      <c r="F1093" s="225" t="s">
        <v>2144</v>
      </c>
      <c r="G1093" s="226"/>
    </row>
    <row r="1094" spans="2:7">
      <c r="B1094" s="225" t="str">
        <f>IFERROR(VLOOKUP(C1094,'Drawing Number'!$B$25:$G$151,6,FALSE),"")</f>
        <v>92</v>
      </c>
      <c r="C1094" s="225" t="s">
        <v>420</v>
      </c>
      <c r="D1094" s="225">
        <v>1090</v>
      </c>
      <c r="E1094" s="239" t="s">
        <v>1662</v>
      </c>
      <c r="F1094" s="225" t="s">
        <v>2144</v>
      </c>
      <c r="G1094" s="226"/>
    </row>
    <row r="1095" spans="2:7">
      <c r="B1095" s="225" t="str">
        <f>IFERROR(VLOOKUP(C1095,'Drawing Number'!$B$25:$G$151,6,FALSE),"")</f>
        <v>92</v>
      </c>
      <c r="C1095" s="225" t="s">
        <v>420</v>
      </c>
      <c r="D1095" s="225">
        <v>1091</v>
      </c>
      <c r="E1095" s="239" t="s">
        <v>1663</v>
      </c>
      <c r="F1095" s="225" t="s">
        <v>2144</v>
      </c>
      <c r="G1095" s="226"/>
    </row>
    <row r="1096" spans="2:7">
      <c r="B1096" s="225" t="str">
        <f>IFERROR(VLOOKUP(C1096,'Drawing Number'!$B$25:$G$151,6,FALSE),"")</f>
        <v>92</v>
      </c>
      <c r="C1096" s="225" t="s">
        <v>420</v>
      </c>
      <c r="D1096" s="225">
        <v>1092</v>
      </c>
      <c r="E1096" s="239" t="s">
        <v>1664</v>
      </c>
      <c r="F1096" s="225" t="s">
        <v>2144</v>
      </c>
      <c r="G1096" s="226"/>
    </row>
    <row r="1097" spans="2:7">
      <c r="B1097" s="225" t="str">
        <f>IFERROR(VLOOKUP(C1097,'Drawing Number'!$B$25:$G$151,6,FALSE),"")</f>
        <v>92</v>
      </c>
      <c r="C1097" s="225" t="s">
        <v>420</v>
      </c>
      <c r="D1097" s="225">
        <v>1093</v>
      </c>
      <c r="E1097" s="239" t="s">
        <v>1665</v>
      </c>
      <c r="F1097" s="225" t="s">
        <v>2144</v>
      </c>
      <c r="G1097" s="226"/>
    </row>
    <row r="1098" spans="2:7">
      <c r="B1098" s="225" t="str">
        <f>IFERROR(VLOOKUP(C1098,'Drawing Number'!$B$25:$G$151,6,FALSE),"")</f>
        <v>92</v>
      </c>
      <c r="C1098" s="225" t="s">
        <v>420</v>
      </c>
      <c r="D1098" s="225">
        <v>1094</v>
      </c>
      <c r="E1098" s="239" t="s">
        <v>1665</v>
      </c>
      <c r="F1098" s="225" t="s">
        <v>2144</v>
      </c>
      <c r="G1098" s="226"/>
    </row>
    <row r="1099" spans="2:7">
      <c r="B1099" s="225" t="str">
        <f>IFERROR(VLOOKUP(C1099,'Drawing Number'!$B$25:$G$151,6,FALSE),"")</f>
        <v>92</v>
      </c>
      <c r="C1099" s="225" t="s">
        <v>420</v>
      </c>
      <c r="D1099" s="225">
        <v>1095</v>
      </c>
      <c r="E1099" s="239" t="s">
        <v>1666</v>
      </c>
      <c r="F1099" s="225" t="s">
        <v>2144</v>
      </c>
      <c r="G1099" s="226"/>
    </row>
    <row r="1100" spans="2:7">
      <c r="B1100" s="225" t="str">
        <f>IFERROR(VLOOKUP(C1100,'Drawing Number'!$B$25:$G$151,6,FALSE),"")</f>
        <v>92</v>
      </c>
      <c r="C1100" s="225" t="s">
        <v>420</v>
      </c>
      <c r="D1100" s="225">
        <v>1096</v>
      </c>
      <c r="E1100" s="239" t="s">
        <v>1666</v>
      </c>
      <c r="F1100" s="225" t="s">
        <v>2144</v>
      </c>
      <c r="G1100" s="226"/>
    </row>
    <row r="1101" spans="2:7">
      <c r="B1101" s="225" t="str">
        <f>IFERROR(VLOOKUP(C1101,'Drawing Number'!$B$25:$G$151,6,FALSE),"")</f>
        <v>92</v>
      </c>
      <c r="C1101" s="225" t="s">
        <v>420</v>
      </c>
      <c r="D1101" s="225">
        <v>1097</v>
      </c>
      <c r="E1101" s="239" t="s">
        <v>1502</v>
      </c>
      <c r="F1101" s="225" t="s">
        <v>2144</v>
      </c>
      <c r="G1101" s="226"/>
    </row>
    <row r="1102" spans="2:7">
      <c r="B1102" s="225" t="str">
        <f>IFERROR(VLOOKUP(C1102,'Drawing Number'!$B$25:$G$151,6,FALSE),"")</f>
        <v>92</v>
      </c>
      <c r="C1102" s="225" t="s">
        <v>420</v>
      </c>
      <c r="D1102" s="225">
        <v>1098</v>
      </c>
      <c r="E1102" s="239" t="s">
        <v>1503</v>
      </c>
      <c r="F1102" s="225" t="s">
        <v>2144</v>
      </c>
      <c r="G1102" s="226"/>
    </row>
    <row r="1103" spans="2:7">
      <c r="B1103" s="225" t="str">
        <f>IFERROR(VLOOKUP(C1103,'Drawing Number'!$B$25:$G$151,6,FALSE),"")</f>
        <v>92</v>
      </c>
      <c r="C1103" s="225" t="s">
        <v>420</v>
      </c>
      <c r="D1103" s="225">
        <v>1099</v>
      </c>
      <c r="E1103" s="239" t="s">
        <v>1667</v>
      </c>
      <c r="F1103" s="225" t="s">
        <v>2144</v>
      </c>
      <c r="G1103" s="226"/>
    </row>
    <row r="1104" spans="2:7">
      <c r="B1104" s="225" t="str">
        <f>IFERROR(VLOOKUP(C1104,'Drawing Number'!$B$25:$G$151,6,FALSE),"")</f>
        <v>92</v>
      </c>
      <c r="C1104" s="225" t="s">
        <v>420</v>
      </c>
      <c r="D1104" s="225">
        <v>1100</v>
      </c>
      <c r="E1104" s="239" t="s">
        <v>1668</v>
      </c>
      <c r="F1104" s="225" t="s">
        <v>2144</v>
      </c>
      <c r="G1104" s="226"/>
    </row>
    <row r="1105" spans="2:7">
      <c r="B1105" s="225" t="str">
        <f>IFERROR(VLOOKUP(C1105,'Drawing Number'!$B$25:$G$151,6,FALSE),"")</f>
        <v>92</v>
      </c>
      <c r="C1105" s="225" t="s">
        <v>420</v>
      </c>
      <c r="D1105" s="225">
        <v>1101</v>
      </c>
      <c r="E1105" s="239" t="s">
        <v>1669</v>
      </c>
      <c r="F1105" s="225" t="s">
        <v>2144</v>
      </c>
      <c r="G1105" s="226"/>
    </row>
    <row r="1106" spans="2:7">
      <c r="B1106" s="225" t="str">
        <f>IFERROR(VLOOKUP(C1106,'Drawing Number'!$B$25:$G$151,6,FALSE),"")</f>
        <v>92</v>
      </c>
      <c r="C1106" s="225" t="s">
        <v>420</v>
      </c>
      <c r="D1106" s="225">
        <v>1102</v>
      </c>
      <c r="E1106" s="239" t="s">
        <v>1670</v>
      </c>
      <c r="F1106" s="225" t="s">
        <v>2144</v>
      </c>
      <c r="G1106" s="226"/>
    </row>
    <row r="1107" spans="2:7">
      <c r="B1107" s="225" t="str">
        <f>IFERROR(VLOOKUP(C1107,'Drawing Number'!$B$25:$G$151,6,FALSE),"")</f>
        <v>92</v>
      </c>
      <c r="C1107" s="225" t="s">
        <v>420</v>
      </c>
      <c r="D1107" s="225">
        <v>1103</v>
      </c>
      <c r="E1107" s="239" t="s">
        <v>1679</v>
      </c>
      <c r="F1107" s="225" t="s">
        <v>2144</v>
      </c>
      <c r="G1107" s="226"/>
    </row>
    <row r="1108" spans="2:7">
      <c r="B1108" s="225" t="str">
        <f>IFERROR(VLOOKUP(C1108,'Drawing Number'!$B$25:$G$151,6,FALSE),"")</f>
        <v>92</v>
      </c>
      <c r="C1108" s="225" t="s">
        <v>420</v>
      </c>
      <c r="D1108" s="225">
        <v>1104</v>
      </c>
      <c r="E1108" s="239" t="s">
        <v>1680</v>
      </c>
      <c r="F1108" s="225" t="s">
        <v>2144</v>
      </c>
      <c r="G1108" s="226"/>
    </row>
    <row r="1109" spans="2:7">
      <c r="B1109" s="225" t="str">
        <f>IFERROR(VLOOKUP(C1109,'Drawing Number'!$B$25:$G$151,6,FALSE),"")</f>
        <v>92</v>
      </c>
      <c r="C1109" s="225" t="s">
        <v>420</v>
      </c>
      <c r="D1109" s="225">
        <v>1105</v>
      </c>
      <c r="E1109" s="239" t="s">
        <v>1681</v>
      </c>
      <c r="F1109" s="225" t="s">
        <v>2144</v>
      </c>
      <c r="G1109" s="226"/>
    </row>
    <row r="1110" spans="2:7">
      <c r="B1110" s="225" t="str">
        <f>IFERROR(VLOOKUP(C1110,'Drawing Number'!$B$25:$G$151,6,FALSE),"")</f>
        <v>111</v>
      </c>
      <c r="C1110" s="225" t="s">
        <v>706</v>
      </c>
      <c r="D1110" s="225">
        <v>1106</v>
      </c>
      <c r="E1110" s="239" t="s">
        <v>1781</v>
      </c>
      <c r="F1110" s="225" t="s">
        <v>2144</v>
      </c>
      <c r="G1110" s="226"/>
    </row>
    <row r="1111" spans="2:7">
      <c r="B1111" s="225" t="str">
        <f>IFERROR(VLOOKUP(C1111,'Drawing Number'!$B$25:$G$151,6,FALSE),"")</f>
        <v>111</v>
      </c>
      <c r="C1111" s="225" t="s">
        <v>706</v>
      </c>
      <c r="D1111" s="225">
        <v>1107</v>
      </c>
      <c r="E1111" s="239" t="s">
        <v>1782</v>
      </c>
      <c r="F1111" s="225" t="s">
        <v>2144</v>
      </c>
      <c r="G1111" s="226"/>
    </row>
    <row r="1112" spans="2:7">
      <c r="B1112" s="225" t="str">
        <f>IFERROR(VLOOKUP(C1112,'Drawing Number'!$B$25:$G$151,6,FALSE),"")</f>
        <v>111</v>
      </c>
      <c r="C1112" s="225" t="s">
        <v>706</v>
      </c>
      <c r="D1112" s="225">
        <v>1108</v>
      </c>
      <c r="E1112" s="239" t="s">
        <v>1783</v>
      </c>
      <c r="F1112" s="225" t="s">
        <v>2144</v>
      </c>
      <c r="G1112" s="226"/>
    </row>
    <row r="1113" spans="2:7">
      <c r="B1113" s="225" t="str">
        <f>IFERROR(VLOOKUP(C1113,'Drawing Number'!$B$25:$G$151,6,FALSE),"")</f>
        <v>111</v>
      </c>
      <c r="C1113" s="225" t="s">
        <v>706</v>
      </c>
      <c r="D1113" s="225">
        <v>1109</v>
      </c>
      <c r="E1113" s="239" t="s">
        <v>1784</v>
      </c>
      <c r="F1113" s="225" t="s">
        <v>2144</v>
      </c>
      <c r="G1113" s="226"/>
    </row>
    <row r="1114" spans="2:7">
      <c r="B1114" s="225" t="str">
        <f>IFERROR(VLOOKUP(C1114,'Drawing Number'!$B$25:$G$151,6,FALSE),"")</f>
        <v>111</v>
      </c>
      <c r="C1114" s="225" t="s">
        <v>706</v>
      </c>
      <c r="D1114" s="225">
        <v>1110</v>
      </c>
      <c r="E1114" s="239" t="s">
        <v>1785</v>
      </c>
      <c r="F1114" s="225" t="s">
        <v>2144</v>
      </c>
      <c r="G1114" s="226"/>
    </row>
    <row r="1115" spans="2:7">
      <c r="B1115" s="225" t="str">
        <f>IFERROR(VLOOKUP(C1115,'Drawing Number'!$B$25:$G$151,6,FALSE),"")</f>
        <v>111</v>
      </c>
      <c r="C1115" s="225" t="s">
        <v>706</v>
      </c>
      <c r="D1115" s="225">
        <v>1111</v>
      </c>
      <c r="E1115" s="239" t="s">
        <v>1786</v>
      </c>
      <c r="F1115" s="225" t="s">
        <v>2144</v>
      </c>
      <c r="G1115" s="226"/>
    </row>
    <row r="1116" spans="2:7">
      <c r="B1116" s="225" t="str">
        <f>IFERROR(VLOOKUP(C1116,'Drawing Number'!$B$25:$G$151,6,FALSE),"")</f>
        <v>111</v>
      </c>
      <c r="C1116" s="225" t="s">
        <v>706</v>
      </c>
      <c r="D1116" s="225">
        <v>1112</v>
      </c>
      <c r="E1116" s="239" t="s">
        <v>1787</v>
      </c>
      <c r="F1116" s="225" t="s">
        <v>2144</v>
      </c>
      <c r="G1116" s="226"/>
    </row>
    <row r="1117" spans="2:7">
      <c r="B1117" s="225" t="str">
        <f>IFERROR(VLOOKUP(C1117,'Drawing Number'!$B$25:$G$151,6,FALSE),"")</f>
        <v>111</v>
      </c>
      <c r="C1117" s="225" t="s">
        <v>706</v>
      </c>
      <c r="D1117" s="225">
        <v>1113</v>
      </c>
      <c r="E1117" s="239" t="s">
        <v>1788</v>
      </c>
      <c r="F1117" s="225" t="s">
        <v>2144</v>
      </c>
      <c r="G1117" s="226"/>
    </row>
    <row r="1118" spans="2:7">
      <c r="B1118" s="225" t="str">
        <f>IFERROR(VLOOKUP(C1118,'Drawing Number'!$B$25:$G$151,6,FALSE),"")</f>
        <v>111</v>
      </c>
      <c r="C1118" s="225" t="s">
        <v>706</v>
      </c>
      <c r="D1118" s="225">
        <v>1114</v>
      </c>
      <c r="E1118" s="239" t="s">
        <v>1789</v>
      </c>
      <c r="F1118" s="225" t="s">
        <v>2144</v>
      </c>
      <c r="G1118" s="226"/>
    </row>
    <row r="1119" spans="2:7">
      <c r="B1119" s="225" t="str">
        <f>IFERROR(VLOOKUP(C1119,'Drawing Number'!$B$25:$G$151,6,FALSE),"")</f>
        <v>111</v>
      </c>
      <c r="C1119" s="225" t="s">
        <v>706</v>
      </c>
      <c r="D1119" s="225">
        <v>1115</v>
      </c>
      <c r="E1119" s="239" t="s">
        <v>688</v>
      </c>
      <c r="F1119" s="225" t="s">
        <v>2144</v>
      </c>
      <c r="G1119" s="226"/>
    </row>
    <row r="1120" spans="2:7">
      <c r="B1120" s="225" t="str">
        <f>IFERROR(VLOOKUP(C1120,'Drawing Number'!$B$25:$G$151,6,FALSE),"")</f>
        <v>111</v>
      </c>
      <c r="C1120" s="225" t="s">
        <v>706</v>
      </c>
      <c r="D1120" s="225">
        <v>1116</v>
      </c>
      <c r="E1120" s="239" t="s">
        <v>1790</v>
      </c>
      <c r="F1120" s="225" t="s">
        <v>2144</v>
      </c>
      <c r="G1120" s="226"/>
    </row>
    <row r="1121" spans="2:7">
      <c r="B1121" s="225" t="str">
        <f>IFERROR(VLOOKUP(C1121,'Drawing Number'!$B$25:$G$151,6,FALSE),"")</f>
        <v>111</v>
      </c>
      <c r="C1121" s="225" t="s">
        <v>706</v>
      </c>
      <c r="D1121" s="225">
        <v>1117</v>
      </c>
      <c r="E1121" s="239" t="s">
        <v>1791</v>
      </c>
      <c r="F1121" s="225" t="s">
        <v>2144</v>
      </c>
      <c r="G1121" s="226"/>
    </row>
    <row r="1122" spans="2:7">
      <c r="B1122" s="225" t="str">
        <f>IFERROR(VLOOKUP(C1122,'Drawing Number'!$B$25:$G$151,6,FALSE),"")</f>
        <v>111</v>
      </c>
      <c r="C1122" s="225" t="s">
        <v>706</v>
      </c>
      <c r="D1122" s="225">
        <v>1118</v>
      </c>
      <c r="E1122" s="239" t="s">
        <v>1792</v>
      </c>
      <c r="F1122" s="225" t="s">
        <v>2144</v>
      </c>
      <c r="G1122" s="226"/>
    </row>
    <row r="1123" spans="2:7">
      <c r="B1123" s="225" t="str">
        <f>IFERROR(VLOOKUP(C1123,'Drawing Number'!$B$25:$G$151,6,FALSE),"")</f>
        <v>111</v>
      </c>
      <c r="C1123" s="225" t="s">
        <v>706</v>
      </c>
      <c r="D1123" s="225">
        <v>1119</v>
      </c>
      <c r="E1123" s="239" t="s">
        <v>1793</v>
      </c>
      <c r="F1123" s="225" t="s">
        <v>2144</v>
      </c>
      <c r="G1123" s="226"/>
    </row>
    <row r="1124" spans="2:7">
      <c r="B1124" s="225" t="str">
        <f>IFERROR(VLOOKUP(C1124,'Drawing Number'!$B$25:$G$151,6,FALSE),"")</f>
        <v>111</v>
      </c>
      <c r="C1124" s="225" t="s">
        <v>706</v>
      </c>
      <c r="D1124" s="225">
        <v>1120</v>
      </c>
      <c r="E1124" s="239" t="s">
        <v>1794</v>
      </c>
      <c r="F1124" s="225" t="s">
        <v>2144</v>
      </c>
      <c r="G1124" s="226"/>
    </row>
    <row r="1125" spans="2:7">
      <c r="B1125" s="225" t="str">
        <f>IFERROR(VLOOKUP(C1125,'Drawing Number'!$B$25:$G$151,6,FALSE),"")</f>
        <v>111</v>
      </c>
      <c r="C1125" s="225" t="s">
        <v>706</v>
      </c>
      <c r="D1125" s="225">
        <v>1121</v>
      </c>
      <c r="E1125" s="239" t="s">
        <v>1795</v>
      </c>
      <c r="F1125" s="225" t="s">
        <v>2144</v>
      </c>
      <c r="G1125" s="226"/>
    </row>
    <row r="1126" spans="2:7">
      <c r="B1126" s="225" t="str">
        <f>IFERROR(VLOOKUP(C1126,'Drawing Number'!$B$25:$G$151,6,FALSE),"")</f>
        <v>111</v>
      </c>
      <c r="C1126" s="225" t="s">
        <v>706</v>
      </c>
      <c r="D1126" s="225">
        <v>1122</v>
      </c>
      <c r="E1126" s="239" t="s">
        <v>1796</v>
      </c>
      <c r="F1126" s="225" t="s">
        <v>2144</v>
      </c>
      <c r="G1126" s="226"/>
    </row>
    <row r="1127" spans="2:7">
      <c r="B1127" s="225" t="str">
        <f>IFERROR(VLOOKUP(C1127,'Drawing Number'!$B$25:$G$151,6,FALSE),"")</f>
        <v>111</v>
      </c>
      <c r="C1127" s="225" t="s">
        <v>706</v>
      </c>
      <c r="D1127" s="225">
        <v>1123</v>
      </c>
      <c r="E1127" s="239" t="s">
        <v>1797</v>
      </c>
      <c r="F1127" s="225" t="s">
        <v>2144</v>
      </c>
      <c r="G1127" s="226"/>
    </row>
    <row r="1128" spans="2:7">
      <c r="B1128" s="225" t="str">
        <f>IFERROR(VLOOKUP(C1128,'Drawing Number'!$B$25:$G$151,6,FALSE),"")</f>
        <v>111</v>
      </c>
      <c r="C1128" s="225" t="s">
        <v>706</v>
      </c>
      <c r="D1128" s="225">
        <v>1124</v>
      </c>
      <c r="E1128" s="239" t="s">
        <v>1798</v>
      </c>
      <c r="F1128" s="225" t="s">
        <v>2144</v>
      </c>
      <c r="G1128" s="226"/>
    </row>
    <row r="1129" spans="2:7">
      <c r="B1129" s="225" t="str">
        <f>IFERROR(VLOOKUP(C1129,'Drawing Number'!$B$25:$G$151,6,FALSE),"")</f>
        <v>111</v>
      </c>
      <c r="C1129" s="225" t="s">
        <v>706</v>
      </c>
      <c r="D1129" s="225">
        <v>1125</v>
      </c>
      <c r="E1129" s="239" t="s">
        <v>1799</v>
      </c>
      <c r="F1129" s="225" t="s">
        <v>2144</v>
      </c>
      <c r="G1129" s="226"/>
    </row>
    <row r="1130" spans="2:7">
      <c r="B1130" s="225" t="str">
        <f>IFERROR(VLOOKUP(C1130,'Drawing Number'!$B$25:$G$151,6,FALSE),"")</f>
        <v>111</v>
      </c>
      <c r="C1130" s="225" t="s">
        <v>706</v>
      </c>
      <c r="D1130" s="225">
        <v>1126</v>
      </c>
      <c r="E1130" s="239" t="s">
        <v>1800</v>
      </c>
      <c r="F1130" s="225" t="s">
        <v>2144</v>
      </c>
      <c r="G1130" s="226"/>
    </row>
    <row r="1131" spans="2:7">
      <c r="B1131" s="225" t="str">
        <f>IFERROR(VLOOKUP(C1131,'Drawing Number'!$B$25:$G$151,6,FALSE),"")</f>
        <v>111</v>
      </c>
      <c r="C1131" s="225" t="s">
        <v>706</v>
      </c>
      <c r="D1131" s="225">
        <v>1127</v>
      </c>
      <c r="E1131" s="239" t="s">
        <v>1801</v>
      </c>
      <c r="F1131" s="225" t="s">
        <v>2144</v>
      </c>
      <c r="G1131" s="226"/>
    </row>
    <row r="1132" spans="2:7">
      <c r="B1132" s="225" t="str">
        <f>IFERROR(VLOOKUP(C1132,'Drawing Number'!$B$25:$G$151,6,FALSE),"")</f>
        <v>111</v>
      </c>
      <c r="C1132" s="225" t="s">
        <v>706</v>
      </c>
      <c r="D1132" s="225">
        <v>1128</v>
      </c>
      <c r="E1132" s="239" t="s">
        <v>1802</v>
      </c>
      <c r="F1132" s="225" t="s">
        <v>2144</v>
      </c>
      <c r="G1132" s="226"/>
    </row>
    <row r="1133" spans="2:7">
      <c r="B1133" s="225" t="str">
        <f>IFERROR(VLOOKUP(C1133,'Drawing Number'!$B$25:$G$151,6,FALSE),"")</f>
        <v>111</v>
      </c>
      <c r="C1133" s="225" t="s">
        <v>706</v>
      </c>
      <c r="D1133" s="225">
        <v>1129</v>
      </c>
      <c r="E1133" s="239" t="s">
        <v>1803</v>
      </c>
      <c r="F1133" s="225" t="s">
        <v>2144</v>
      </c>
      <c r="G1133" s="226"/>
    </row>
    <row r="1134" spans="2:7">
      <c r="B1134" s="225" t="str">
        <f>IFERROR(VLOOKUP(C1134,'Drawing Number'!$B$25:$G$151,6,FALSE),"")</f>
        <v>111</v>
      </c>
      <c r="C1134" s="225" t="s">
        <v>706</v>
      </c>
      <c r="D1134" s="225">
        <v>1130</v>
      </c>
      <c r="E1134" s="239" t="s">
        <v>1804</v>
      </c>
      <c r="F1134" s="225" t="s">
        <v>2144</v>
      </c>
      <c r="G1134" s="226"/>
    </row>
    <row r="1135" spans="2:7">
      <c r="B1135" s="225" t="str">
        <f>IFERROR(VLOOKUP(C1135,'Drawing Number'!$B$25:$G$151,6,FALSE),"")</f>
        <v>111</v>
      </c>
      <c r="C1135" s="225" t="s">
        <v>706</v>
      </c>
      <c r="D1135" s="225">
        <v>1131</v>
      </c>
      <c r="E1135" s="239" t="s">
        <v>1805</v>
      </c>
      <c r="F1135" s="225" t="s">
        <v>2144</v>
      </c>
      <c r="G1135" s="226"/>
    </row>
    <row r="1136" spans="2:7">
      <c r="B1136" s="225" t="str">
        <f>IFERROR(VLOOKUP(C1136,'Drawing Number'!$B$25:$G$151,6,FALSE),"")</f>
        <v>111</v>
      </c>
      <c r="C1136" s="225" t="s">
        <v>706</v>
      </c>
      <c r="D1136" s="225">
        <v>1132</v>
      </c>
      <c r="E1136" s="239" t="s">
        <v>1806</v>
      </c>
      <c r="F1136" s="225" t="s">
        <v>2144</v>
      </c>
      <c r="G1136" s="226"/>
    </row>
    <row r="1137" spans="2:7">
      <c r="B1137" s="225" t="str">
        <f>IFERROR(VLOOKUP(C1137,'Drawing Number'!$B$25:$G$151,6,FALSE),"")</f>
        <v>111</v>
      </c>
      <c r="C1137" s="225" t="s">
        <v>706</v>
      </c>
      <c r="D1137" s="225">
        <v>1133</v>
      </c>
      <c r="E1137" s="239" t="s">
        <v>1807</v>
      </c>
      <c r="F1137" s="225" t="s">
        <v>2144</v>
      </c>
      <c r="G1137" s="226"/>
    </row>
    <row r="1138" spans="2:7">
      <c r="B1138" s="225" t="str">
        <f>IFERROR(VLOOKUP(C1138,'Drawing Number'!$B$25:$G$151,6,FALSE),"")</f>
        <v>111</v>
      </c>
      <c r="C1138" s="225" t="s">
        <v>706</v>
      </c>
      <c r="D1138" s="225">
        <v>1134</v>
      </c>
      <c r="E1138" s="239" t="s">
        <v>1808</v>
      </c>
      <c r="F1138" s="225" t="s">
        <v>2144</v>
      </c>
      <c r="G1138" s="226"/>
    </row>
    <row r="1139" spans="2:7">
      <c r="B1139" s="225" t="str">
        <f>IFERROR(VLOOKUP(C1139,'Drawing Number'!$B$25:$G$151,6,FALSE),"")</f>
        <v>111</v>
      </c>
      <c r="C1139" s="225" t="s">
        <v>706</v>
      </c>
      <c r="D1139" s="225">
        <v>1135</v>
      </c>
      <c r="E1139" s="239" t="s">
        <v>1809</v>
      </c>
      <c r="F1139" s="225" t="s">
        <v>2144</v>
      </c>
      <c r="G1139" s="226"/>
    </row>
    <row r="1140" spans="2:7">
      <c r="B1140" s="225" t="str">
        <f>IFERROR(VLOOKUP(C1140,'Drawing Number'!$B$25:$G$151,6,FALSE),"")</f>
        <v>111</v>
      </c>
      <c r="C1140" s="225" t="s">
        <v>706</v>
      </c>
      <c r="D1140" s="225">
        <v>1136</v>
      </c>
      <c r="E1140" s="239" t="s">
        <v>1810</v>
      </c>
      <c r="F1140" s="225" t="s">
        <v>2144</v>
      </c>
      <c r="G1140" s="226"/>
    </row>
    <row r="1141" spans="2:7">
      <c r="B1141" s="225" t="str">
        <f>IFERROR(VLOOKUP(C1141,'Drawing Number'!$B$25:$G$151,6,FALSE),"")</f>
        <v>111</v>
      </c>
      <c r="C1141" s="225" t="s">
        <v>706</v>
      </c>
      <c r="D1141" s="225">
        <v>1137</v>
      </c>
      <c r="E1141" s="239" t="s">
        <v>1811</v>
      </c>
      <c r="F1141" s="225" t="s">
        <v>2144</v>
      </c>
      <c r="G1141" s="226"/>
    </row>
    <row r="1142" spans="2:7">
      <c r="B1142" s="225" t="str">
        <f>IFERROR(VLOOKUP(C1142,'Drawing Number'!$B$25:$G$151,6,FALSE),"")</f>
        <v>111</v>
      </c>
      <c r="C1142" s="225" t="s">
        <v>706</v>
      </c>
      <c r="D1142" s="225">
        <v>1138</v>
      </c>
      <c r="E1142" s="239" t="s">
        <v>1812</v>
      </c>
      <c r="F1142" s="225" t="s">
        <v>2144</v>
      </c>
      <c r="G1142" s="226"/>
    </row>
    <row r="1143" spans="2:7">
      <c r="B1143" s="225" t="str">
        <f>IFERROR(VLOOKUP(C1143,'Drawing Number'!$B$25:$G$151,6,FALSE),"")</f>
        <v>111</v>
      </c>
      <c r="C1143" s="225" t="s">
        <v>706</v>
      </c>
      <c r="D1143" s="225">
        <v>1139</v>
      </c>
      <c r="E1143" s="239" t="s">
        <v>1813</v>
      </c>
      <c r="F1143" s="225" t="s">
        <v>2144</v>
      </c>
      <c r="G1143" s="226"/>
    </row>
    <row r="1144" spans="2:7">
      <c r="B1144" s="225" t="str">
        <f>IFERROR(VLOOKUP(C1144,'Drawing Number'!$B$25:$G$151,6,FALSE),"")</f>
        <v>111</v>
      </c>
      <c r="C1144" s="225" t="s">
        <v>706</v>
      </c>
      <c r="D1144" s="225">
        <v>1140</v>
      </c>
      <c r="E1144" s="239" t="s">
        <v>1814</v>
      </c>
      <c r="F1144" s="225" t="s">
        <v>2144</v>
      </c>
      <c r="G1144" s="226"/>
    </row>
    <row r="1145" spans="2:7">
      <c r="B1145" s="225" t="str">
        <f>IFERROR(VLOOKUP(C1145,'Drawing Number'!$B$25:$G$151,6,FALSE),"")</f>
        <v>111</v>
      </c>
      <c r="C1145" s="225" t="s">
        <v>706</v>
      </c>
      <c r="D1145" s="225">
        <v>1141</v>
      </c>
      <c r="E1145" s="239" t="s">
        <v>1815</v>
      </c>
      <c r="F1145" s="225" t="s">
        <v>2144</v>
      </c>
      <c r="G1145" s="226"/>
    </row>
    <row r="1146" spans="2:7">
      <c r="B1146" s="225" t="str">
        <f>IFERROR(VLOOKUP(C1146,'Drawing Number'!$B$25:$G$151,6,FALSE),"")</f>
        <v>111</v>
      </c>
      <c r="C1146" s="225" t="s">
        <v>706</v>
      </c>
      <c r="D1146" s="225">
        <v>1142</v>
      </c>
      <c r="E1146" s="239" t="s">
        <v>1816</v>
      </c>
      <c r="F1146" s="225" t="s">
        <v>2144</v>
      </c>
      <c r="G1146" s="226"/>
    </row>
    <row r="1147" spans="2:7">
      <c r="B1147" s="225" t="str">
        <f>IFERROR(VLOOKUP(C1147,'Drawing Number'!$B$25:$G$151,6,FALSE),"")</f>
        <v>111</v>
      </c>
      <c r="C1147" s="225" t="s">
        <v>706</v>
      </c>
      <c r="D1147" s="225">
        <v>1143</v>
      </c>
      <c r="E1147" s="239" t="s">
        <v>1817</v>
      </c>
      <c r="F1147" s="225" t="s">
        <v>2144</v>
      </c>
      <c r="G1147" s="226"/>
    </row>
    <row r="1148" spans="2:7">
      <c r="B1148" s="225" t="str">
        <f>IFERROR(VLOOKUP(C1148,'Drawing Number'!$B$25:$G$151,6,FALSE),"")</f>
        <v>111</v>
      </c>
      <c r="C1148" s="225" t="s">
        <v>706</v>
      </c>
      <c r="D1148" s="225">
        <v>1144</v>
      </c>
      <c r="E1148" s="239" t="s">
        <v>1818</v>
      </c>
      <c r="F1148" s="225" t="s">
        <v>2144</v>
      </c>
      <c r="G1148" s="226"/>
    </row>
    <row r="1149" spans="2:7">
      <c r="B1149" s="225" t="str">
        <f>IFERROR(VLOOKUP(C1149,'Drawing Number'!$B$25:$G$151,6,FALSE),"")</f>
        <v>111</v>
      </c>
      <c r="C1149" s="225" t="s">
        <v>706</v>
      </c>
      <c r="D1149" s="225">
        <v>1145</v>
      </c>
      <c r="E1149" s="239" t="s">
        <v>1819</v>
      </c>
      <c r="F1149" s="225" t="s">
        <v>2144</v>
      </c>
      <c r="G1149" s="226"/>
    </row>
    <row r="1150" spans="2:7">
      <c r="B1150" s="225" t="str">
        <f>IFERROR(VLOOKUP(C1150,'Drawing Number'!$B$25:$G$151,6,FALSE),"")</f>
        <v>111</v>
      </c>
      <c r="C1150" s="225" t="s">
        <v>706</v>
      </c>
      <c r="D1150" s="225">
        <v>1146</v>
      </c>
      <c r="E1150" s="239" t="s">
        <v>1820</v>
      </c>
      <c r="F1150" s="225" t="s">
        <v>2144</v>
      </c>
      <c r="G1150" s="226"/>
    </row>
    <row r="1151" spans="2:7">
      <c r="B1151" s="225" t="str">
        <f>IFERROR(VLOOKUP(C1151,'Drawing Number'!$B$25:$G$151,6,FALSE),"")</f>
        <v>111</v>
      </c>
      <c r="C1151" s="225" t="s">
        <v>706</v>
      </c>
      <c r="D1151" s="225">
        <v>1147</v>
      </c>
      <c r="E1151" s="239" t="s">
        <v>1821</v>
      </c>
      <c r="F1151" s="225" t="s">
        <v>2144</v>
      </c>
      <c r="G1151" s="226"/>
    </row>
    <row r="1152" spans="2:7">
      <c r="B1152" s="225" t="str">
        <f>IFERROR(VLOOKUP(C1152,'Drawing Number'!$B$25:$G$151,6,FALSE),"")</f>
        <v>111</v>
      </c>
      <c r="C1152" s="225" t="s">
        <v>706</v>
      </c>
      <c r="D1152" s="225">
        <v>1148</v>
      </c>
      <c r="E1152" s="239" t="s">
        <v>1822</v>
      </c>
      <c r="F1152" s="225" t="s">
        <v>2144</v>
      </c>
      <c r="G1152" s="226"/>
    </row>
    <row r="1153" spans="2:7">
      <c r="B1153" s="225" t="str">
        <f>IFERROR(VLOOKUP(C1153,'Drawing Number'!$B$25:$G$151,6,FALSE),"")</f>
        <v>111</v>
      </c>
      <c r="C1153" s="225" t="s">
        <v>706</v>
      </c>
      <c r="D1153" s="225">
        <v>1149</v>
      </c>
      <c r="E1153" s="239" t="s">
        <v>1823</v>
      </c>
      <c r="F1153" s="225" t="s">
        <v>2144</v>
      </c>
      <c r="G1153" s="226"/>
    </row>
    <row r="1154" spans="2:7">
      <c r="B1154" s="225" t="str">
        <f>IFERROR(VLOOKUP(C1154,'Drawing Number'!$B$25:$G$151,6,FALSE),"")</f>
        <v>111</v>
      </c>
      <c r="C1154" s="225" t="s">
        <v>706</v>
      </c>
      <c r="D1154" s="225">
        <v>1150</v>
      </c>
      <c r="E1154" s="239" t="s">
        <v>1824</v>
      </c>
      <c r="F1154" s="225" t="s">
        <v>2144</v>
      </c>
      <c r="G1154" s="226"/>
    </row>
    <row r="1155" spans="2:7">
      <c r="B1155" s="225" t="str">
        <f>IFERROR(VLOOKUP(C1155,'Drawing Number'!$B$25:$G$151,6,FALSE),"")</f>
        <v>111</v>
      </c>
      <c r="C1155" s="225" t="s">
        <v>706</v>
      </c>
      <c r="D1155" s="225">
        <v>1151</v>
      </c>
      <c r="E1155" s="239" t="s">
        <v>1825</v>
      </c>
      <c r="F1155" s="225" t="s">
        <v>2144</v>
      </c>
      <c r="G1155" s="226"/>
    </row>
    <row r="1156" spans="2:7">
      <c r="B1156" s="225" t="str">
        <f>IFERROR(VLOOKUP(C1156,'Drawing Number'!$B$25:$G$151,6,FALSE),"")</f>
        <v>111</v>
      </c>
      <c r="C1156" s="225" t="s">
        <v>706</v>
      </c>
      <c r="D1156" s="225">
        <v>1152</v>
      </c>
      <c r="E1156" s="239" t="s">
        <v>1826</v>
      </c>
      <c r="F1156" s="225" t="s">
        <v>2144</v>
      </c>
      <c r="G1156" s="226"/>
    </row>
    <row r="1157" spans="2:7">
      <c r="B1157" s="225" t="str">
        <f>IFERROR(VLOOKUP(C1157,'Drawing Number'!$B$25:$G$151,6,FALSE),"")</f>
        <v>111</v>
      </c>
      <c r="C1157" s="225" t="s">
        <v>706</v>
      </c>
      <c r="D1157" s="225">
        <v>1153</v>
      </c>
      <c r="E1157" s="239" t="s">
        <v>1827</v>
      </c>
      <c r="F1157" s="225" t="s">
        <v>2144</v>
      </c>
      <c r="G1157" s="226"/>
    </row>
    <row r="1158" spans="2:7">
      <c r="B1158" s="225" t="str">
        <f>IFERROR(VLOOKUP(C1158,'Drawing Number'!$B$25:$G$151,6,FALSE),"")</f>
        <v>111</v>
      </c>
      <c r="C1158" s="225" t="s">
        <v>706</v>
      </c>
      <c r="D1158" s="225">
        <v>1154</v>
      </c>
      <c r="E1158" s="239" t="s">
        <v>1828</v>
      </c>
      <c r="F1158" s="225" t="s">
        <v>2144</v>
      </c>
      <c r="G1158" s="226"/>
    </row>
    <row r="1159" spans="2:7">
      <c r="B1159" s="225" t="str">
        <f>IFERROR(VLOOKUP(C1159,'Drawing Number'!$B$25:$G$151,6,FALSE),"")</f>
        <v>111</v>
      </c>
      <c r="C1159" s="225" t="s">
        <v>706</v>
      </c>
      <c r="D1159" s="225">
        <v>1155</v>
      </c>
      <c r="E1159" s="239" t="s">
        <v>1829</v>
      </c>
      <c r="F1159" s="225" t="s">
        <v>2144</v>
      </c>
      <c r="G1159" s="226"/>
    </row>
    <row r="1160" spans="2:7">
      <c r="B1160" s="225" t="str">
        <f>IFERROR(VLOOKUP(C1160,'Drawing Number'!$B$25:$G$151,6,FALSE),"")</f>
        <v>111</v>
      </c>
      <c r="C1160" s="225" t="s">
        <v>706</v>
      </c>
      <c r="D1160" s="225">
        <v>1156</v>
      </c>
      <c r="E1160" s="239" t="s">
        <v>1830</v>
      </c>
      <c r="F1160" s="225" t="s">
        <v>2144</v>
      </c>
      <c r="G1160" s="226"/>
    </row>
    <row r="1161" spans="2:7">
      <c r="B1161" s="225" t="str">
        <f>IFERROR(VLOOKUP(C1161,'Drawing Number'!$B$25:$G$151,6,FALSE),"")</f>
        <v>111</v>
      </c>
      <c r="C1161" s="225" t="s">
        <v>706</v>
      </c>
      <c r="D1161" s="225">
        <v>1157</v>
      </c>
      <c r="E1161" s="239" t="s">
        <v>1831</v>
      </c>
      <c r="F1161" s="225" t="s">
        <v>2144</v>
      </c>
      <c r="G1161" s="226"/>
    </row>
    <row r="1162" spans="2:7">
      <c r="B1162" s="225" t="str">
        <f>IFERROR(VLOOKUP(C1162,'Drawing Number'!$B$25:$G$151,6,FALSE),"")</f>
        <v>111</v>
      </c>
      <c r="C1162" s="225" t="s">
        <v>706</v>
      </c>
      <c r="D1162" s="225">
        <v>1158</v>
      </c>
      <c r="E1162" s="239" t="s">
        <v>1832</v>
      </c>
      <c r="F1162" s="225" t="s">
        <v>2144</v>
      </c>
      <c r="G1162" s="226"/>
    </row>
    <row r="1163" spans="2:7">
      <c r="B1163" s="225" t="str">
        <f>IFERROR(VLOOKUP(C1163,'Drawing Number'!$B$25:$G$151,6,FALSE),"")</f>
        <v>111</v>
      </c>
      <c r="C1163" s="225" t="s">
        <v>706</v>
      </c>
      <c r="D1163" s="225">
        <v>1159</v>
      </c>
      <c r="E1163" s="239" t="s">
        <v>1833</v>
      </c>
      <c r="F1163" s="225" t="s">
        <v>2144</v>
      </c>
      <c r="G1163" s="226"/>
    </row>
    <row r="1164" spans="2:7">
      <c r="B1164" s="225" t="str">
        <f>IFERROR(VLOOKUP(C1164,'Drawing Number'!$B$25:$G$151,6,FALSE),"")</f>
        <v>111</v>
      </c>
      <c r="C1164" s="225" t="s">
        <v>706</v>
      </c>
      <c r="D1164" s="225">
        <v>1160</v>
      </c>
      <c r="E1164" s="239" t="s">
        <v>1834</v>
      </c>
      <c r="F1164" s="225" t="s">
        <v>2144</v>
      </c>
      <c r="G1164" s="226"/>
    </row>
    <row r="1165" spans="2:7">
      <c r="B1165" s="225" t="str">
        <f>IFERROR(VLOOKUP(C1165,'Drawing Number'!$B$25:$G$151,6,FALSE),"")</f>
        <v>111</v>
      </c>
      <c r="C1165" s="225" t="s">
        <v>706</v>
      </c>
      <c r="D1165" s="225">
        <v>1161</v>
      </c>
      <c r="E1165" s="239" t="s">
        <v>1835</v>
      </c>
      <c r="F1165" s="225" t="s">
        <v>2144</v>
      </c>
      <c r="G1165" s="226"/>
    </row>
    <row r="1166" spans="2:7">
      <c r="B1166" s="225" t="str">
        <f>IFERROR(VLOOKUP(C1166,'Drawing Number'!$B$25:$G$151,6,FALSE),"")</f>
        <v>111</v>
      </c>
      <c r="C1166" s="225" t="s">
        <v>706</v>
      </c>
      <c r="D1166" s="225">
        <v>1162</v>
      </c>
      <c r="E1166" s="239" t="s">
        <v>1836</v>
      </c>
      <c r="F1166" s="225" t="s">
        <v>2144</v>
      </c>
      <c r="G1166" s="226"/>
    </row>
    <row r="1167" spans="2:7">
      <c r="B1167" s="225" t="str">
        <f>IFERROR(VLOOKUP(C1167,'Drawing Number'!$B$25:$G$151,6,FALSE),"")</f>
        <v>111</v>
      </c>
      <c r="C1167" s="225" t="s">
        <v>706</v>
      </c>
      <c r="D1167" s="225">
        <v>1163</v>
      </c>
      <c r="E1167" s="239" t="s">
        <v>1837</v>
      </c>
      <c r="F1167" s="225" t="s">
        <v>2144</v>
      </c>
      <c r="G1167" s="226"/>
    </row>
    <row r="1168" spans="2:7">
      <c r="B1168" s="225" t="str">
        <f>IFERROR(VLOOKUP(C1168,'Drawing Number'!$B$25:$G$151,6,FALSE),"")</f>
        <v>111</v>
      </c>
      <c r="C1168" s="225" t="s">
        <v>706</v>
      </c>
      <c r="D1168" s="225">
        <v>1164</v>
      </c>
      <c r="E1168" s="239" t="s">
        <v>1838</v>
      </c>
      <c r="F1168" s="225" t="s">
        <v>2144</v>
      </c>
      <c r="G1168" s="226"/>
    </row>
    <row r="1169" spans="2:7">
      <c r="B1169" s="225" t="str">
        <f>IFERROR(VLOOKUP(C1169,'Drawing Number'!$B$25:$G$151,6,FALSE),"")</f>
        <v>111</v>
      </c>
      <c r="C1169" s="225" t="s">
        <v>706</v>
      </c>
      <c r="D1169" s="225">
        <v>1165</v>
      </c>
      <c r="E1169" s="239" t="s">
        <v>1839</v>
      </c>
      <c r="F1169" s="225" t="s">
        <v>2144</v>
      </c>
      <c r="G1169" s="226"/>
    </row>
    <row r="1170" spans="2:7">
      <c r="B1170" s="225" t="str">
        <f>IFERROR(VLOOKUP(C1170,'Drawing Number'!$B$25:$G$151,6,FALSE),"")</f>
        <v>111</v>
      </c>
      <c r="C1170" s="225" t="s">
        <v>706</v>
      </c>
      <c r="D1170" s="225">
        <v>1166</v>
      </c>
      <c r="E1170" s="239" t="s">
        <v>1840</v>
      </c>
      <c r="F1170" s="225" t="s">
        <v>2144</v>
      </c>
      <c r="G1170" s="226"/>
    </row>
    <row r="1171" spans="2:7">
      <c r="B1171" s="225" t="str">
        <f>IFERROR(VLOOKUP(C1171,'Drawing Number'!$B$25:$G$151,6,FALSE),"")</f>
        <v>111</v>
      </c>
      <c r="C1171" s="225" t="s">
        <v>706</v>
      </c>
      <c r="D1171" s="225">
        <v>1167</v>
      </c>
      <c r="E1171" s="239" t="s">
        <v>1841</v>
      </c>
      <c r="F1171" s="225" t="s">
        <v>2144</v>
      </c>
      <c r="G1171" s="226"/>
    </row>
    <row r="1172" spans="2:7">
      <c r="B1172" s="225" t="str">
        <f>IFERROR(VLOOKUP(C1172,'Drawing Number'!$B$25:$G$151,6,FALSE),"")</f>
        <v>111</v>
      </c>
      <c r="C1172" s="225" t="s">
        <v>706</v>
      </c>
      <c r="D1172" s="225">
        <v>1168</v>
      </c>
      <c r="E1172" s="239" t="s">
        <v>1842</v>
      </c>
      <c r="F1172" s="225" t="s">
        <v>2144</v>
      </c>
      <c r="G1172" s="226"/>
    </row>
    <row r="1173" spans="2:7">
      <c r="B1173" s="225" t="str">
        <f>IFERROR(VLOOKUP(C1173,'Drawing Number'!$B$25:$G$151,6,FALSE),"")</f>
        <v>111</v>
      </c>
      <c r="C1173" s="225" t="s">
        <v>706</v>
      </c>
      <c r="D1173" s="225">
        <v>1169</v>
      </c>
      <c r="E1173" s="239" t="s">
        <v>1843</v>
      </c>
      <c r="F1173" s="225" t="s">
        <v>2144</v>
      </c>
      <c r="G1173" s="226"/>
    </row>
    <row r="1174" spans="2:7">
      <c r="B1174" s="225" t="str">
        <f>IFERROR(VLOOKUP(C1174,'Drawing Number'!$B$25:$G$151,6,FALSE),"")</f>
        <v>111</v>
      </c>
      <c r="C1174" s="225" t="s">
        <v>706</v>
      </c>
      <c r="D1174" s="225">
        <v>1170</v>
      </c>
      <c r="E1174" s="239" t="s">
        <v>1844</v>
      </c>
      <c r="F1174" s="225" t="s">
        <v>2144</v>
      </c>
      <c r="G1174" s="226"/>
    </row>
    <row r="1175" spans="2:7">
      <c r="B1175" s="225" t="str">
        <f>IFERROR(VLOOKUP(C1175,'Drawing Number'!$B$25:$G$151,6,FALSE),"")</f>
        <v>111</v>
      </c>
      <c r="C1175" s="225" t="s">
        <v>706</v>
      </c>
      <c r="D1175" s="225">
        <v>1171</v>
      </c>
      <c r="E1175" s="239" t="s">
        <v>1845</v>
      </c>
      <c r="F1175" s="225" t="s">
        <v>2144</v>
      </c>
      <c r="G1175" s="226"/>
    </row>
    <row r="1176" spans="2:7">
      <c r="B1176" s="225" t="str">
        <f>IFERROR(VLOOKUP(C1176,'Drawing Number'!$B$25:$G$151,6,FALSE),"")</f>
        <v>111</v>
      </c>
      <c r="C1176" s="225" t="s">
        <v>706</v>
      </c>
      <c r="D1176" s="225">
        <v>1172</v>
      </c>
      <c r="E1176" s="239" t="s">
        <v>1846</v>
      </c>
      <c r="F1176" s="225" t="s">
        <v>2144</v>
      </c>
      <c r="G1176" s="226"/>
    </row>
    <row r="1177" spans="2:7">
      <c r="B1177" s="225" t="str">
        <f>IFERROR(VLOOKUP(C1177,'Drawing Number'!$B$25:$G$151,6,FALSE),"")</f>
        <v>111</v>
      </c>
      <c r="C1177" s="225" t="s">
        <v>706</v>
      </c>
      <c r="D1177" s="225">
        <v>1173</v>
      </c>
      <c r="E1177" s="239" t="s">
        <v>1847</v>
      </c>
      <c r="F1177" s="225" t="s">
        <v>2144</v>
      </c>
      <c r="G1177" s="226"/>
    </row>
    <row r="1178" spans="2:7">
      <c r="B1178" s="225" t="str">
        <f>IFERROR(VLOOKUP(C1178,'Drawing Number'!$B$25:$G$151,6,FALSE),"")</f>
        <v>111</v>
      </c>
      <c r="C1178" s="225" t="s">
        <v>706</v>
      </c>
      <c r="D1178" s="225">
        <v>1174</v>
      </c>
      <c r="E1178" s="239" t="s">
        <v>1848</v>
      </c>
      <c r="F1178" s="225" t="s">
        <v>2144</v>
      </c>
      <c r="G1178" s="226"/>
    </row>
    <row r="1179" spans="2:7">
      <c r="B1179" s="225" t="str">
        <f>IFERROR(VLOOKUP(C1179,'Drawing Number'!$B$25:$G$151,6,FALSE),"")</f>
        <v>111</v>
      </c>
      <c r="C1179" s="225" t="s">
        <v>706</v>
      </c>
      <c r="D1179" s="225">
        <v>1175</v>
      </c>
      <c r="E1179" s="239" t="s">
        <v>1849</v>
      </c>
      <c r="F1179" s="225" t="s">
        <v>2144</v>
      </c>
      <c r="G1179" s="226"/>
    </row>
    <row r="1180" spans="2:7">
      <c r="B1180" s="225" t="str">
        <f>IFERROR(VLOOKUP(C1180,'Drawing Number'!$B$25:$G$151,6,FALSE),"")</f>
        <v>111</v>
      </c>
      <c r="C1180" s="225" t="s">
        <v>706</v>
      </c>
      <c r="D1180" s="225">
        <v>1176</v>
      </c>
      <c r="E1180" s="239" t="s">
        <v>1850</v>
      </c>
      <c r="F1180" s="225" t="s">
        <v>2144</v>
      </c>
      <c r="G1180" s="226"/>
    </row>
    <row r="1181" spans="2:7">
      <c r="B1181" s="225" t="str">
        <f>IFERROR(VLOOKUP(C1181,'Drawing Number'!$B$25:$G$151,6,FALSE),"")</f>
        <v>111</v>
      </c>
      <c r="C1181" s="225" t="s">
        <v>706</v>
      </c>
      <c r="D1181" s="225">
        <v>1177</v>
      </c>
      <c r="E1181" s="239" t="s">
        <v>1851</v>
      </c>
      <c r="F1181" s="225" t="s">
        <v>2144</v>
      </c>
      <c r="G1181" s="226"/>
    </row>
    <row r="1182" spans="2:7">
      <c r="B1182" s="225" t="str">
        <f>IFERROR(VLOOKUP(C1182,'Drawing Number'!$B$25:$G$151,6,FALSE),"")</f>
        <v>111</v>
      </c>
      <c r="C1182" s="225" t="s">
        <v>706</v>
      </c>
      <c r="D1182" s="225">
        <v>1178</v>
      </c>
      <c r="E1182" s="239" t="s">
        <v>1852</v>
      </c>
      <c r="F1182" s="225" t="s">
        <v>2144</v>
      </c>
      <c r="G1182" s="226"/>
    </row>
    <row r="1183" spans="2:7">
      <c r="B1183" s="225" t="str">
        <f>IFERROR(VLOOKUP(C1183,'Drawing Number'!$B$25:$G$151,6,FALSE),"")</f>
        <v>111</v>
      </c>
      <c r="C1183" s="225" t="s">
        <v>706</v>
      </c>
      <c r="D1183" s="225">
        <v>1179</v>
      </c>
      <c r="E1183" s="239" t="s">
        <v>1853</v>
      </c>
      <c r="F1183" s="225" t="s">
        <v>2144</v>
      </c>
      <c r="G1183" s="226"/>
    </row>
    <row r="1184" spans="2:7">
      <c r="B1184" s="225" t="str">
        <f>IFERROR(VLOOKUP(C1184,'Drawing Number'!$B$25:$G$151,6,FALSE),"")</f>
        <v>111</v>
      </c>
      <c r="C1184" s="225" t="s">
        <v>706</v>
      </c>
      <c r="D1184" s="225">
        <v>1180</v>
      </c>
      <c r="E1184" s="239" t="s">
        <v>1854</v>
      </c>
      <c r="F1184" s="225" t="s">
        <v>2144</v>
      </c>
      <c r="G1184" s="226"/>
    </row>
    <row r="1185" spans="2:7">
      <c r="B1185" s="225" t="str">
        <f>IFERROR(VLOOKUP(C1185,'Drawing Number'!$B$25:$G$151,6,FALSE),"")</f>
        <v>111</v>
      </c>
      <c r="C1185" s="225" t="s">
        <v>706</v>
      </c>
      <c r="D1185" s="225">
        <v>1181</v>
      </c>
      <c r="E1185" s="239" t="s">
        <v>1855</v>
      </c>
      <c r="F1185" s="225" t="s">
        <v>2144</v>
      </c>
      <c r="G1185" s="226"/>
    </row>
    <row r="1186" spans="2:7">
      <c r="B1186" s="225" t="str">
        <f>IFERROR(VLOOKUP(C1186,'Drawing Number'!$B$25:$G$151,6,FALSE),"")</f>
        <v>111</v>
      </c>
      <c r="C1186" s="225" t="s">
        <v>706</v>
      </c>
      <c r="D1186" s="225">
        <v>1182</v>
      </c>
      <c r="E1186" s="239" t="s">
        <v>1856</v>
      </c>
      <c r="F1186" s="225" t="s">
        <v>2144</v>
      </c>
      <c r="G1186" s="226"/>
    </row>
    <row r="1187" spans="2:7">
      <c r="B1187" s="225" t="str">
        <f>IFERROR(VLOOKUP(C1187,'Drawing Number'!$B$25:$G$151,6,FALSE),"")</f>
        <v>111</v>
      </c>
      <c r="C1187" s="225" t="s">
        <v>706</v>
      </c>
      <c r="D1187" s="225">
        <v>1183</v>
      </c>
      <c r="E1187" s="239" t="s">
        <v>1857</v>
      </c>
      <c r="F1187" s="225" t="s">
        <v>2144</v>
      </c>
      <c r="G1187" s="226"/>
    </row>
    <row r="1188" spans="2:7">
      <c r="B1188" s="225" t="str">
        <f>IFERROR(VLOOKUP(C1188,'Drawing Number'!$B$25:$G$151,6,FALSE),"")</f>
        <v>111</v>
      </c>
      <c r="C1188" s="225" t="s">
        <v>706</v>
      </c>
      <c r="D1188" s="225">
        <v>1184</v>
      </c>
      <c r="E1188" s="239" t="s">
        <v>1858</v>
      </c>
      <c r="F1188" s="225" t="s">
        <v>2144</v>
      </c>
      <c r="G1188" s="226"/>
    </row>
    <row r="1189" spans="2:7">
      <c r="B1189" s="225" t="str">
        <f>IFERROR(VLOOKUP(C1189,'Drawing Number'!$B$25:$G$151,6,FALSE),"")</f>
        <v>111</v>
      </c>
      <c r="C1189" s="225" t="s">
        <v>706</v>
      </c>
      <c r="D1189" s="225">
        <v>1185</v>
      </c>
      <c r="E1189" s="239" t="s">
        <v>1859</v>
      </c>
      <c r="F1189" s="225" t="s">
        <v>2144</v>
      </c>
      <c r="G1189" s="226"/>
    </row>
    <row r="1190" spans="2:7">
      <c r="B1190" s="225" t="str">
        <f>IFERROR(VLOOKUP(C1190,'Drawing Number'!$B$25:$G$151,6,FALSE),"")</f>
        <v>111</v>
      </c>
      <c r="C1190" s="225" t="s">
        <v>706</v>
      </c>
      <c r="D1190" s="225">
        <v>1186</v>
      </c>
      <c r="E1190" s="239" t="s">
        <v>1860</v>
      </c>
      <c r="F1190" s="225" t="s">
        <v>2144</v>
      </c>
      <c r="G1190" s="226"/>
    </row>
    <row r="1191" spans="2:7">
      <c r="B1191" s="225" t="str">
        <f>IFERROR(VLOOKUP(C1191,'Drawing Number'!$B$25:$G$151,6,FALSE),"")</f>
        <v>111</v>
      </c>
      <c r="C1191" s="225" t="s">
        <v>706</v>
      </c>
      <c r="D1191" s="225">
        <v>1187</v>
      </c>
      <c r="E1191" s="239" t="s">
        <v>1861</v>
      </c>
      <c r="F1191" s="225" t="s">
        <v>2144</v>
      </c>
      <c r="G1191" s="226"/>
    </row>
    <row r="1192" spans="2:7">
      <c r="B1192" s="225" t="str">
        <f>IFERROR(VLOOKUP(C1192,'Drawing Number'!$B$25:$G$151,6,FALSE),"")</f>
        <v>111</v>
      </c>
      <c r="C1192" s="225" t="s">
        <v>706</v>
      </c>
      <c r="D1192" s="225">
        <v>1188</v>
      </c>
      <c r="E1192" s="239" t="s">
        <v>1862</v>
      </c>
      <c r="F1192" s="225" t="s">
        <v>2144</v>
      </c>
      <c r="G1192" s="226"/>
    </row>
    <row r="1193" spans="2:7">
      <c r="B1193" s="225" t="str">
        <f>IFERROR(VLOOKUP(C1193,'Drawing Number'!$B$25:$G$151,6,FALSE),"")</f>
        <v>111</v>
      </c>
      <c r="C1193" s="225" t="s">
        <v>706</v>
      </c>
      <c r="D1193" s="225">
        <v>1189</v>
      </c>
      <c r="E1193" s="239" t="s">
        <v>1863</v>
      </c>
      <c r="F1193" s="225" t="s">
        <v>2144</v>
      </c>
      <c r="G1193" s="226"/>
    </row>
    <row r="1194" spans="2:7">
      <c r="B1194" s="225" t="str">
        <f>IFERROR(VLOOKUP(C1194,'Drawing Number'!$B$25:$G$151,6,FALSE),"")</f>
        <v>111</v>
      </c>
      <c r="C1194" s="225" t="s">
        <v>706</v>
      </c>
      <c r="D1194" s="225">
        <v>1190</v>
      </c>
      <c r="E1194" s="239" t="s">
        <v>1864</v>
      </c>
      <c r="F1194" s="225" t="s">
        <v>2144</v>
      </c>
      <c r="G1194" s="226"/>
    </row>
    <row r="1195" spans="2:7">
      <c r="B1195" s="225" t="str">
        <f>IFERROR(VLOOKUP(C1195,'Drawing Number'!$B$25:$G$151,6,FALSE),"")</f>
        <v>111</v>
      </c>
      <c r="C1195" s="225" t="s">
        <v>706</v>
      </c>
      <c r="D1195" s="225">
        <v>1191</v>
      </c>
      <c r="E1195" s="239" t="s">
        <v>1865</v>
      </c>
      <c r="F1195" s="225" t="s">
        <v>2144</v>
      </c>
      <c r="G1195" s="226"/>
    </row>
    <row r="1196" spans="2:7">
      <c r="B1196" s="225" t="str">
        <f>IFERROR(VLOOKUP(C1196,'Drawing Number'!$B$25:$G$151,6,FALSE),"")</f>
        <v>111</v>
      </c>
      <c r="C1196" s="225" t="s">
        <v>706</v>
      </c>
      <c r="D1196" s="225">
        <v>1192</v>
      </c>
      <c r="E1196" s="239" t="s">
        <v>1866</v>
      </c>
      <c r="F1196" s="225" t="s">
        <v>2144</v>
      </c>
      <c r="G1196" s="226"/>
    </row>
    <row r="1197" spans="2:7">
      <c r="B1197" s="225" t="str">
        <f>IFERROR(VLOOKUP(C1197,'Drawing Number'!$B$25:$G$151,6,FALSE),"")</f>
        <v>111</v>
      </c>
      <c r="C1197" s="225" t="s">
        <v>706</v>
      </c>
      <c r="D1197" s="225">
        <v>1193</v>
      </c>
      <c r="E1197" s="239" t="s">
        <v>1867</v>
      </c>
      <c r="F1197" s="225" t="s">
        <v>2144</v>
      </c>
      <c r="G1197" s="226"/>
    </row>
    <row r="1198" spans="2:7">
      <c r="B1198" s="225" t="str">
        <f>IFERROR(VLOOKUP(C1198,'Drawing Number'!$B$25:$G$151,6,FALSE),"")</f>
        <v>111</v>
      </c>
      <c r="C1198" s="225" t="s">
        <v>706</v>
      </c>
      <c r="D1198" s="225">
        <v>1194</v>
      </c>
      <c r="E1198" s="239" t="s">
        <v>1868</v>
      </c>
      <c r="F1198" s="225" t="s">
        <v>2144</v>
      </c>
      <c r="G1198" s="226"/>
    </row>
    <row r="1199" spans="2:7">
      <c r="B1199" s="225" t="str">
        <f>IFERROR(VLOOKUP(C1199,'Drawing Number'!$B$25:$G$151,6,FALSE),"")</f>
        <v>111</v>
      </c>
      <c r="C1199" s="225" t="s">
        <v>706</v>
      </c>
      <c r="D1199" s="225">
        <v>1195</v>
      </c>
      <c r="E1199" s="239" t="s">
        <v>1869</v>
      </c>
      <c r="F1199" s="225" t="s">
        <v>2144</v>
      </c>
      <c r="G1199" s="226"/>
    </row>
    <row r="1200" spans="2:7">
      <c r="B1200" s="225" t="str">
        <f>IFERROR(VLOOKUP(C1200,'Drawing Number'!$B$25:$G$151,6,FALSE),"")</f>
        <v>111</v>
      </c>
      <c r="C1200" s="225" t="s">
        <v>706</v>
      </c>
      <c r="D1200" s="225">
        <v>1196</v>
      </c>
      <c r="E1200" s="239" t="s">
        <v>1870</v>
      </c>
      <c r="F1200" s="225" t="s">
        <v>2144</v>
      </c>
      <c r="G1200" s="226"/>
    </row>
    <row r="1201" spans="2:7">
      <c r="B1201" s="225" t="str">
        <f>IFERROR(VLOOKUP(C1201,'Drawing Number'!$B$25:$G$151,6,FALSE),"")</f>
        <v>111</v>
      </c>
      <c r="C1201" s="225" t="s">
        <v>706</v>
      </c>
      <c r="D1201" s="225">
        <v>1197</v>
      </c>
      <c r="E1201" s="239" t="s">
        <v>1871</v>
      </c>
      <c r="F1201" s="225" t="s">
        <v>2144</v>
      </c>
      <c r="G1201" s="226"/>
    </row>
    <row r="1202" spans="2:7">
      <c r="B1202" s="225" t="str">
        <f>IFERROR(VLOOKUP(C1202,'Drawing Number'!$B$25:$G$151,6,FALSE),"")</f>
        <v>111</v>
      </c>
      <c r="C1202" s="225" t="s">
        <v>706</v>
      </c>
      <c r="D1202" s="225">
        <v>1198</v>
      </c>
      <c r="E1202" s="239" t="s">
        <v>1872</v>
      </c>
      <c r="F1202" s="225" t="s">
        <v>2144</v>
      </c>
      <c r="G1202" s="226"/>
    </row>
    <row r="1203" spans="2:7">
      <c r="B1203" s="225" t="str">
        <f>IFERROR(VLOOKUP(C1203,'Drawing Number'!$B$25:$G$151,6,FALSE),"")</f>
        <v>111</v>
      </c>
      <c r="C1203" s="225" t="s">
        <v>706</v>
      </c>
      <c r="D1203" s="225">
        <v>1199</v>
      </c>
      <c r="E1203" s="239" t="s">
        <v>1873</v>
      </c>
      <c r="F1203" s="225" t="s">
        <v>2144</v>
      </c>
      <c r="G1203" s="226"/>
    </row>
    <row r="1204" spans="2:7">
      <c r="B1204" s="225" t="str">
        <f>IFERROR(VLOOKUP(C1204,'Drawing Number'!$B$25:$G$151,6,FALSE),"")</f>
        <v>111</v>
      </c>
      <c r="C1204" s="225" t="s">
        <v>706</v>
      </c>
      <c r="D1204" s="225">
        <v>1200</v>
      </c>
      <c r="E1204" s="239" t="s">
        <v>1874</v>
      </c>
      <c r="F1204" s="225" t="s">
        <v>2144</v>
      </c>
      <c r="G1204" s="226"/>
    </row>
    <row r="1205" spans="2:7">
      <c r="B1205" s="225" t="str">
        <f>IFERROR(VLOOKUP(C1205,'Drawing Number'!$B$25:$G$151,6,FALSE),"")</f>
        <v>111</v>
      </c>
      <c r="C1205" s="225" t="s">
        <v>706</v>
      </c>
      <c r="D1205" s="225">
        <v>1201</v>
      </c>
      <c r="E1205" s="239" t="s">
        <v>1875</v>
      </c>
      <c r="F1205" s="225" t="s">
        <v>2144</v>
      </c>
      <c r="G1205" s="226"/>
    </row>
    <row r="1206" spans="2:7">
      <c r="B1206" s="225" t="str">
        <f>IFERROR(VLOOKUP(C1206,'Drawing Number'!$B$25:$G$151,6,FALSE),"")</f>
        <v>111</v>
      </c>
      <c r="C1206" s="225" t="s">
        <v>706</v>
      </c>
      <c r="D1206" s="225">
        <v>1202</v>
      </c>
      <c r="E1206" s="239" t="s">
        <v>1876</v>
      </c>
      <c r="F1206" s="225" t="s">
        <v>2144</v>
      </c>
      <c r="G1206" s="226"/>
    </row>
    <row r="1207" spans="2:7">
      <c r="B1207" s="225" t="str">
        <f>IFERROR(VLOOKUP(C1207,'Drawing Number'!$B$25:$G$151,6,FALSE),"")</f>
        <v>111</v>
      </c>
      <c r="C1207" s="225" t="s">
        <v>706</v>
      </c>
      <c r="D1207" s="225">
        <v>1203</v>
      </c>
      <c r="E1207" s="239" t="s">
        <v>1877</v>
      </c>
      <c r="F1207" s="225" t="s">
        <v>2144</v>
      </c>
      <c r="G1207" s="226"/>
    </row>
    <row r="1208" spans="2:7">
      <c r="B1208" s="225" t="str">
        <f>IFERROR(VLOOKUP(C1208,'Drawing Number'!$B$25:$G$151,6,FALSE),"")</f>
        <v>111</v>
      </c>
      <c r="C1208" s="225" t="s">
        <v>706</v>
      </c>
      <c r="D1208" s="225">
        <v>1204</v>
      </c>
      <c r="E1208" s="239" t="s">
        <v>1878</v>
      </c>
      <c r="F1208" s="225" t="s">
        <v>2144</v>
      </c>
      <c r="G1208" s="226"/>
    </row>
    <row r="1209" spans="2:7">
      <c r="B1209" s="225" t="str">
        <f>IFERROR(VLOOKUP(C1209,'Drawing Number'!$B$25:$G$151,6,FALSE),"")</f>
        <v>111</v>
      </c>
      <c r="C1209" s="225" t="s">
        <v>706</v>
      </c>
      <c r="D1209" s="225">
        <v>1205</v>
      </c>
      <c r="E1209" s="239" t="s">
        <v>1879</v>
      </c>
      <c r="F1209" s="225" t="s">
        <v>2144</v>
      </c>
      <c r="G1209" s="226"/>
    </row>
    <row r="1210" spans="2:7">
      <c r="B1210" s="225" t="str">
        <f>IFERROR(VLOOKUP(C1210,'Drawing Number'!$B$25:$G$151,6,FALSE),"")</f>
        <v>111</v>
      </c>
      <c r="C1210" s="225" t="s">
        <v>706</v>
      </c>
      <c r="D1210" s="225">
        <v>1206</v>
      </c>
      <c r="E1210" s="239" t="s">
        <v>1880</v>
      </c>
      <c r="F1210" s="225" t="s">
        <v>2144</v>
      </c>
      <c r="G1210" s="226"/>
    </row>
    <row r="1211" spans="2:7">
      <c r="B1211" s="225" t="str">
        <f>IFERROR(VLOOKUP(C1211,'Drawing Number'!$B$25:$G$151,6,FALSE),"")</f>
        <v>111</v>
      </c>
      <c r="C1211" s="225" t="s">
        <v>706</v>
      </c>
      <c r="D1211" s="225">
        <v>1207</v>
      </c>
      <c r="E1211" s="239" t="s">
        <v>1881</v>
      </c>
      <c r="F1211" s="225" t="s">
        <v>2144</v>
      </c>
      <c r="G1211" s="226"/>
    </row>
    <row r="1212" spans="2:7">
      <c r="B1212" s="225" t="str">
        <f>IFERROR(VLOOKUP(C1212,'Drawing Number'!$B$25:$G$151,6,FALSE),"")</f>
        <v>111</v>
      </c>
      <c r="C1212" s="225" t="s">
        <v>706</v>
      </c>
      <c r="D1212" s="225">
        <v>1208</v>
      </c>
      <c r="E1212" s="239" t="s">
        <v>1882</v>
      </c>
      <c r="F1212" s="225" t="s">
        <v>2144</v>
      </c>
      <c r="G1212" s="226"/>
    </row>
    <row r="1213" spans="2:7">
      <c r="B1213" s="225" t="str">
        <f>IFERROR(VLOOKUP(C1213,'Drawing Number'!$B$25:$G$151,6,FALSE),"")</f>
        <v>111</v>
      </c>
      <c r="C1213" s="225" t="s">
        <v>706</v>
      </c>
      <c r="D1213" s="225">
        <v>1209</v>
      </c>
      <c r="E1213" s="239" t="s">
        <v>1883</v>
      </c>
      <c r="F1213" s="225" t="s">
        <v>2144</v>
      </c>
      <c r="G1213" s="226"/>
    </row>
    <row r="1214" spans="2:7">
      <c r="B1214" s="225" t="str">
        <f>IFERROR(VLOOKUP(C1214,'Drawing Number'!$B$25:$G$151,6,FALSE),"")</f>
        <v>111</v>
      </c>
      <c r="C1214" s="225" t="s">
        <v>706</v>
      </c>
      <c r="D1214" s="225">
        <v>1210</v>
      </c>
      <c r="E1214" s="239" t="s">
        <v>1884</v>
      </c>
      <c r="F1214" s="225" t="s">
        <v>2144</v>
      </c>
      <c r="G1214" s="226"/>
    </row>
    <row r="1215" spans="2:7">
      <c r="B1215" s="225" t="str">
        <f>IFERROR(VLOOKUP(C1215,'Drawing Number'!$B$25:$G$151,6,FALSE),"")</f>
        <v>111</v>
      </c>
      <c r="C1215" s="225" t="s">
        <v>706</v>
      </c>
      <c r="D1215" s="225">
        <v>1211</v>
      </c>
      <c r="E1215" s="239" t="s">
        <v>1885</v>
      </c>
      <c r="F1215" s="225" t="s">
        <v>2144</v>
      </c>
      <c r="G1215" s="226"/>
    </row>
    <row r="1216" spans="2:7">
      <c r="B1216" s="225" t="str">
        <f>IFERROR(VLOOKUP(C1216,'Drawing Number'!$B$25:$G$151,6,FALSE),"")</f>
        <v>111</v>
      </c>
      <c r="C1216" s="225" t="s">
        <v>706</v>
      </c>
      <c r="D1216" s="225">
        <v>1212</v>
      </c>
      <c r="E1216" s="239" t="s">
        <v>1886</v>
      </c>
      <c r="F1216" s="225" t="s">
        <v>2144</v>
      </c>
      <c r="G1216" s="226"/>
    </row>
    <row r="1217" spans="2:7">
      <c r="B1217" s="225" t="str">
        <f>IFERROR(VLOOKUP(C1217,'Drawing Number'!$B$25:$G$151,6,FALSE),"")</f>
        <v>111</v>
      </c>
      <c r="C1217" s="225" t="s">
        <v>706</v>
      </c>
      <c r="D1217" s="225">
        <v>1213</v>
      </c>
      <c r="E1217" s="239" t="s">
        <v>1887</v>
      </c>
      <c r="F1217" s="225" t="s">
        <v>2144</v>
      </c>
      <c r="G1217" s="226"/>
    </row>
    <row r="1218" spans="2:7">
      <c r="B1218" s="225" t="str">
        <f>IFERROR(VLOOKUP(C1218,'Drawing Number'!$B$25:$G$151,6,FALSE),"")</f>
        <v>111</v>
      </c>
      <c r="C1218" s="225" t="s">
        <v>706</v>
      </c>
      <c r="D1218" s="225">
        <v>1214</v>
      </c>
      <c r="E1218" s="239" t="s">
        <v>1888</v>
      </c>
      <c r="F1218" s="225" t="s">
        <v>2144</v>
      </c>
      <c r="G1218" s="226"/>
    </row>
    <row r="1219" spans="2:7">
      <c r="B1219" s="225" t="str">
        <f>IFERROR(VLOOKUP(C1219,'Drawing Number'!$B$25:$G$151,6,FALSE),"")</f>
        <v>111</v>
      </c>
      <c r="C1219" s="225" t="s">
        <v>706</v>
      </c>
      <c r="D1219" s="225">
        <v>1215</v>
      </c>
      <c r="E1219" s="239" t="s">
        <v>1889</v>
      </c>
      <c r="F1219" s="225" t="s">
        <v>2144</v>
      </c>
      <c r="G1219" s="226"/>
    </row>
    <row r="1220" spans="2:7">
      <c r="B1220" s="225" t="str">
        <f>IFERROR(VLOOKUP(C1220,'Drawing Number'!$B$25:$G$151,6,FALSE),"")</f>
        <v>111</v>
      </c>
      <c r="C1220" s="225" t="s">
        <v>706</v>
      </c>
      <c r="D1220" s="225">
        <v>1216</v>
      </c>
      <c r="E1220" s="239" t="s">
        <v>1890</v>
      </c>
      <c r="F1220" s="225" t="s">
        <v>2144</v>
      </c>
      <c r="G1220" s="226"/>
    </row>
    <row r="1221" spans="2:7">
      <c r="B1221" s="225" t="str">
        <f>IFERROR(VLOOKUP(C1221,'Drawing Number'!$B$25:$G$151,6,FALSE),"")</f>
        <v>111</v>
      </c>
      <c r="C1221" s="225" t="s">
        <v>706</v>
      </c>
      <c r="D1221" s="225">
        <v>1217</v>
      </c>
      <c r="E1221" s="239" t="s">
        <v>1891</v>
      </c>
      <c r="F1221" s="225" t="s">
        <v>2144</v>
      </c>
      <c r="G1221" s="226"/>
    </row>
    <row r="1222" spans="2:7">
      <c r="B1222" s="225" t="str">
        <f>IFERROR(VLOOKUP(C1222,'Drawing Number'!$B$25:$G$151,6,FALSE),"")</f>
        <v>111</v>
      </c>
      <c r="C1222" s="225" t="s">
        <v>706</v>
      </c>
      <c r="D1222" s="225">
        <v>1218</v>
      </c>
      <c r="E1222" s="239" t="s">
        <v>1892</v>
      </c>
      <c r="F1222" s="225" t="s">
        <v>2144</v>
      </c>
      <c r="G1222" s="226"/>
    </row>
    <row r="1223" spans="2:7">
      <c r="B1223" s="225" t="str">
        <f>IFERROR(VLOOKUP(C1223,'Drawing Number'!$B$25:$G$151,6,FALSE),"")</f>
        <v>111</v>
      </c>
      <c r="C1223" s="225" t="s">
        <v>706</v>
      </c>
      <c r="D1223" s="225">
        <v>1219</v>
      </c>
      <c r="E1223" s="239" t="s">
        <v>677</v>
      </c>
      <c r="F1223" s="225" t="s">
        <v>2144</v>
      </c>
      <c r="G1223" s="226"/>
    </row>
    <row r="1224" spans="2:7">
      <c r="B1224" s="225" t="str">
        <f>IFERROR(VLOOKUP(C1224,'Drawing Number'!$B$25:$G$151,6,FALSE),"")</f>
        <v>111</v>
      </c>
      <c r="C1224" s="225" t="s">
        <v>706</v>
      </c>
      <c r="D1224" s="225">
        <v>1220</v>
      </c>
      <c r="E1224" s="239" t="s">
        <v>1893</v>
      </c>
      <c r="F1224" s="225" t="s">
        <v>2144</v>
      </c>
      <c r="G1224" s="226"/>
    </row>
    <row r="1225" spans="2:7">
      <c r="B1225" s="225" t="str">
        <f>IFERROR(VLOOKUP(C1225,'Drawing Number'!$B$25:$G$151,6,FALSE),"")</f>
        <v>111</v>
      </c>
      <c r="C1225" s="225" t="s">
        <v>706</v>
      </c>
      <c r="D1225" s="225">
        <v>1221</v>
      </c>
      <c r="E1225" s="239" t="s">
        <v>1894</v>
      </c>
      <c r="F1225" s="225" t="s">
        <v>2144</v>
      </c>
      <c r="G1225" s="226"/>
    </row>
    <row r="1226" spans="2:7">
      <c r="B1226" s="225" t="str">
        <f>IFERROR(VLOOKUP(C1226,'Drawing Number'!$B$25:$G$151,6,FALSE),"")</f>
        <v>111</v>
      </c>
      <c r="C1226" s="225" t="s">
        <v>706</v>
      </c>
      <c r="D1226" s="225">
        <v>1222</v>
      </c>
      <c r="E1226" s="239" t="s">
        <v>1895</v>
      </c>
      <c r="F1226" s="225" t="s">
        <v>2144</v>
      </c>
      <c r="G1226" s="226"/>
    </row>
    <row r="1227" spans="2:7">
      <c r="B1227" s="225" t="str">
        <f>IFERROR(VLOOKUP(C1227,'Drawing Number'!$B$25:$G$151,6,FALSE),"")</f>
        <v>111</v>
      </c>
      <c r="C1227" s="225" t="s">
        <v>706</v>
      </c>
      <c r="D1227" s="225">
        <v>1223</v>
      </c>
      <c r="E1227" s="239" t="s">
        <v>1896</v>
      </c>
      <c r="F1227" s="225" t="s">
        <v>2144</v>
      </c>
      <c r="G1227" s="226"/>
    </row>
    <row r="1228" spans="2:7">
      <c r="B1228" s="225" t="str">
        <f>IFERROR(VLOOKUP(C1228,'Drawing Number'!$B$25:$G$151,6,FALSE),"")</f>
        <v>111</v>
      </c>
      <c r="C1228" s="225" t="s">
        <v>706</v>
      </c>
      <c r="D1228" s="225">
        <v>1224</v>
      </c>
      <c r="E1228" s="239" t="s">
        <v>1897</v>
      </c>
      <c r="F1228" s="225" t="s">
        <v>2144</v>
      </c>
      <c r="G1228" s="226"/>
    </row>
    <row r="1229" spans="2:7">
      <c r="B1229" s="225" t="str">
        <f>IFERROR(VLOOKUP(C1229,'Drawing Number'!$B$25:$G$151,6,FALSE),"")</f>
        <v>111</v>
      </c>
      <c r="C1229" s="225" t="s">
        <v>706</v>
      </c>
      <c r="D1229" s="225">
        <v>1225</v>
      </c>
      <c r="E1229" s="239" t="s">
        <v>1898</v>
      </c>
      <c r="F1229" s="225" t="s">
        <v>2144</v>
      </c>
      <c r="G1229" s="226"/>
    </row>
    <row r="1230" spans="2:7">
      <c r="B1230" s="225" t="str">
        <f>IFERROR(VLOOKUP(C1230,'Drawing Number'!$B$25:$G$151,6,FALSE),"")</f>
        <v>111</v>
      </c>
      <c r="C1230" s="225" t="s">
        <v>706</v>
      </c>
      <c r="D1230" s="225">
        <v>1226</v>
      </c>
      <c r="E1230" s="239" t="s">
        <v>1899</v>
      </c>
      <c r="F1230" s="225" t="s">
        <v>2144</v>
      </c>
      <c r="G1230" s="226"/>
    </row>
    <row r="1231" spans="2:7">
      <c r="B1231" s="225" t="str">
        <f>IFERROR(VLOOKUP(C1231,'Drawing Number'!$B$25:$G$151,6,FALSE),"")</f>
        <v>111</v>
      </c>
      <c r="C1231" s="225" t="s">
        <v>706</v>
      </c>
      <c r="D1231" s="225">
        <v>1227</v>
      </c>
      <c r="E1231" s="239" t="s">
        <v>1900</v>
      </c>
      <c r="F1231" s="225" t="s">
        <v>2144</v>
      </c>
      <c r="G1231" s="226"/>
    </row>
    <row r="1232" spans="2:7">
      <c r="B1232" s="225" t="str">
        <f>IFERROR(VLOOKUP(C1232,'Drawing Number'!$B$25:$G$151,6,FALSE),"")</f>
        <v>111</v>
      </c>
      <c r="C1232" s="225" t="s">
        <v>706</v>
      </c>
      <c r="D1232" s="225">
        <v>1228</v>
      </c>
      <c r="E1232" s="239" t="s">
        <v>1901</v>
      </c>
      <c r="F1232" s="225" t="s">
        <v>2144</v>
      </c>
      <c r="G1232" s="226"/>
    </row>
    <row r="1233" spans="2:7">
      <c r="B1233" s="225" t="str">
        <f>IFERROR(VLOOKUP(C1233,'Drawing Number'!$B$25:$G$151,6,FALSE),"")</f>
        <v>111</v>
      </c>
      <c r="C1233" s="225" t="s">
        <v>706</v>
      </c>
      <c r="D1233" s="225">
        <v>1229</v>
      </c>
      <c r="E1233" s="239" t="s">
        <v>1902</v>
      </c>
      <c r="F1233" s="225" t="s">
        <v>2144</v>
      </c>
      <c r="G1233" s="226"/>
    </row>
    <row r="1234" spans="2:7">
      <c r="B1234" s="225" t="str">
        <f>IFERROR(VLOOKUP(C1234,'Drawing Number'!$B$25:$G$151,6,FALSE),"")</f>
        <v>111</v>
      </c>
      <c r="C1234" s="225" t="s">
        <v>706</v>
      </c>
      <c r="D1234" s="225">
        <v>1230</v>
      </c>
      <c r="E1234" s="239" t="s">
        <v>1903</v>
      </c>
      <c r="F1234" s="225" t="s">
        <v>2144</v>
      </c>
      <c r="G1234" s="226"/>
    </row>
    <row r="1235" spans="2:7">
      <c r="B1235" s="225" t="str">
        <f>IFERROR(VLOOKUP(C1235,'Drawing Number'!$B$25:$G$151,6,FALSE),"")</f>
        <v>111</v>
      </c>
      <c r="C1235" s="225" t="s">
        <v>706</v>
      </c>
      <c r="D1235" s="225">
        <v>1231</v>
      </c>
      <c r="E1235" s="239" t="s">
        <v>1904</v>
      </c>
      <c r="F1235" s="225" t="s">
        <v>2144</v>
      </c>
      <c r="G1235" s="226"/>
    </row>
    <row r="1236" spans="2:7">
      <c r="B1236" s="225" t="str">
        <f>IFERROR(VLOOKUP(C1236,'Drawing Number'!$B$25:$G$151,6,FALSE),"")</f>
        <v>111</v>
      </c>
      <c r="C1236" s="225" t="s">
        <v>706</v>
      </c>
      <c r="D1236" s="225">
        <v>1232</v>
      </c>
      <c r="E1236" s="239" t="s">
        <v>1905</v>
      </c>
      <c r="F1236" s="225" t="s">
        <v>2144</v>
      </c>
      <c r="G1236" s="226"/>
    </row>
    <row r="1237" spans="2:7">
      <c r="B1237" s="225" t="str">
        <f>IFERROR(VLOOKUP(C1237,'Drawing Number'!$B$25:$G$151,6,FALSE),"")</f>
        <v>111</v>
      </c>
      <c r="C1237" s="225" t="s">
        <v>706</v>
      </c>
      <c r="D1237" s="225">
        <v>1233</v>
      </c>
      <c r="E1237" s="239" t="s">
        <v>1906</v>
      </c>
      <c r="F1237" s="225" t="s">
        <v>2144</v>
      </c>
      <c r="G1237" s="226"/>
    </row>
    <row r="1238" spans="2:7">
      <c r="B1238" s="225" t="str">
        <f>IFERROR(VLOOKUP(C1238,'Drawing Number'!$B$25:$G$151,6,FALSE),"")</f>
        <v>111</v>
      </c>
      <c r="C1238" s="225" t="s">
        <v>706</v>
      </c>
      <c r="D1238" s="225">
        <v>1234</v>
      </c>
      <c r="E1238" s="239" t="s">
        <v>1907</v>
      </c>
      <c r="F1238" s="225" t="s">
        <v>2144</v>
      </c>
      <c r="G1238" s="226"/>
    </row>
    <row r="1239" spans="2:7">
      <c r="B1239" s="225" t="str">
        <f>IFERROR(VLOOKUP(C1239,'Drawing Number'!$B$25:$G$151,6,FALSE),"")</f>
        <v>111</v>
      </c>
      <c r="C1239" s="225" t="s">
        <v>706</v>
      </c>
      <c r="D1239" s="225">
        <v>1235</v>
      </c>
      <c r="E1239" s="239" t="s">
        <v>1908</v>
      </c>
      <c r="F1239" s="225" t="s">
        <v>2144</v>
      </c>
      <c r="G1239" s="226"/>
    </row>
    <row r="1240" spans="2:7">
      <c r="B1240" s="225" t="str">
        <f>IFERROR(VLOOKUP(C1240,'Drawing Number'!$B$25:$G$151,6,FALSE),"")</f>
        <v>111</v>
      </c>
      <c r="C1240" s="225" t="s">
        <v>706</v>
      </c>
      <c r="D1240" s="225">
        <v>1236</v>
      </c>
      <c r="E1240" s="239" t="s">
        <v>1909</v>
      </c>
      <c r="F1240" s="225" t="s">
        <v>2144</v>
      </c>
      <c r="G1240" s="226"/>
    </row>
    <row r="1241" spans="2:7">
      <c r="B1241" s="225" t="str">
        <f>IFERROR(VLOOKUP(C1241,'Drawing Number'!$B$25:$G$151,6,FALSE),"")</f>
        <v>111</v>
      </c>
      <c r="C1241" s="225" t="s">
        <v>706</v>
      </c>
      <c r="D1241" s="225">
        <v>1237</v>
      </c>
      <c r="E1241" s="239" t="s">
        <v>1910</v>
      </c>
      <c r="F1241" s="225" t="s">
        <v>2144</v>
      </c>
      <c r="G1241" s="226"/>
    </row>
    <row r="1242" spans="2:7">
      <c r="B1242" s="225" t="str">
        <f>IFERROR(VLOOKUP(C1242,'Drawing Number'!$B$25:$G$151,6,FALSE),"")</f>
        <v>111</v>
      </c>
      <c r="C1242" s="225" t="s">
        <v>706</v>
      </c>
      <c r="D1242" s="225">
        <v>1238</v>
      </c>
      <c r="E1242" s="239" t="s">
        <v>1911</v>
      </c>
      <c r="F1242" s="225" t="s">
        <v>2144</v>
      </c>
      <c r="G1242" s="226"/>
    </row>
    <row r="1243" spans="2:7">
      <c r="B1243" s="225" t="str">
        <f>IFERROR(VLOOKUP(C1243,'Drawing Number'!$B$25:$G$151,6,FALSE),"")</f>
        <v>111</v>
      </c>
      <c r="C1243" s="225" t="s">
        <v>706</v>
      </c>
      <c r="D1243" s="225">
        <v>1239</v>
      </c>
      <c r="E1243" s="239" t="s">
        <v>1912</v>
      </c>
      <c r="F1243" s="225" t="s">
        <v>2144</v>
      </c>
      <c r="G1243" s="226"/>
    </row>
    <row r="1244" spans="2:7">
      <c r="B1244" s="225" t="str">
        <f>IFERROR(VLOOKUP(C1244,'Drawing Number'!$B$25:$G$151,6,FALSE),"")</f>
        <v>111</v>
      </c>
      <c r="C1244" s="225" t="s">
        <v>706</v>
      </c>
      <c r="D1244" s="225">
        <v>1240</v>
      </c>
      <c r="E1244" s="239" t="s">
        <v>1913</v>
      </c>
      <c r="F1244" s="225" t="s">
        <v>2144</v>
      </c>
      <c r="G1244" s="226"/>
    </row>
    <row r="1245" spans="2:7">
      <c r="B1245" s="225" t="str">
        <f>IFERROR(VLOOKUP(C1245,'Drawing Number'!$B$25:$G$151,6,FALSE),"")</f>
        <v>111</v>
      </c>
      <c r="C1245" s="225" t="s">
        <v>706</v>
      </c>
      <c r="D1245" s="225">
        <v>1241</v>
      </c>
      <c r="E1245" s="239" t="s">
        <v>1914</v>
      </c>
      <c r="F1245" s="225" t="s">
        <v>2144</v>
      </c>
      <c r="G1245" s="226"/>
    </row>
    <row r="1246" spans="2:7">
      <c r="B1246" s="225" t="str">
        <f>IFERROR(VLOOKUP(C1246,'Drawing Number'!$B$25:$G$151,6,FALSE),"")</f>
        <v>111</v>
      </c>
      <c r="C1246" s="225" t="s">
        <v>706</v>
      </c>
      <c r="D1246" s="225">
        <v>1242</v>
      </c>
      <c r="E1246" s="239" t="s">
        <v>1915</v>
      </c>
      <c r="F1246" s="225" t="s">
        <v>2144</v>
      </c>
      <c r="G1246" s="226"/>
    </row>
    <row r="1247" spans="2:7">
      <c r="B1247" s="225" t="str">
        <f>IFERROR(VLOOKUP(C1247,'Drawing Number'!$B$25:$G$151,6,FALSE),"")</f>
        <v>111</v>
      </c>
      <c r="C1247" s="225" t="s">
        <v>706</v>
      </c>
      <c r="D1247" s="225">
        <v>1243</v>
      </c>
      <c r="E1247" s="239" t="s">
        <v>1916</v>
      </c>
      <c r="F1247" s="225" t="s">
        <v>2144</v>
      </c>
      <c r="G1247" s="226"/>
    </row>
    <row r="1248" spans="2:7">
      <c r="B1248" s="225" t="str">
        <f>IFERROR(VLOOKUP(C1248,'Drawing Number'!$B$25:$G$151,6,FALSE),"")</f>
        <v>111</v>
      </c>
      <c r="C1248" s="225" t="s">
        <v>706</v>
      </c>
      <c r="D1248" s="225">
        <v>1244</v>
      </c>
      <c r="E1248" s="239" t="s">
        <v>1917</v>
      </c>
      <c r="F1248" s="225" t="s">
        <v>2144</v>
      </c>
      <c r="G1248" s="226"/>
    </row>
    <row r="1249" spans="2:7">
      <c r="B1249" s="225" t="str">
        <f>IFERROR(VLOOKUP(C1249,'Drawing Number'!$B$25:$G$151,6,FALSE),"")</f>
        <v>111</v>
      </c>
      <c r="C1249" s="225" t="s">
        <v>706</v>
      </c>
      <c r="D1249" s="225">
        <v>1245</v>
      </c>
      <c r="E1249" s="239" t="s">
        <v>1918</v>
      </c>
      <c r="F1249" s="225" t="s">
        <v>2144</v>
      </c>
      <c r="G1249" s="226"/>
    </row>
    <row r="1250" spans="2:7">
      <c r="B1250" s="225" t="str">
        <f>IFERROR(VLOOKUP(C1250,'Drawing Number'!$B$25:$G$151,6,FALSE),"")</f>
        <v>111</v>
      </c>
      <c r="C1250" s="225" t="s">
        <v>706</v>
      </c>
      <c r="D1250" s="225">
        <v>1246</v>
      </c>
      <c r="E1250" s="239" t="s">
        <v>1919</v>
      </c>
      <c r="F1250" s="225" t="s">
        <v>2144</v>
      </c>
      <c r="G1250" s="226"/>
    </row>
    <row r="1251" spans="2:7">
      <c r="B1251" s="225" t="str">
        <f>IFERROR(VLOOKUP(C1251,'Drawing Number'!$B$25:$G$151,6,FALSE),"")</f>
        <v>111</v>
      </c>
      <c r="C1251" s="225" t="s">
        <v>706</v>
      </c>
      <c r="D1251" s="225">
        <v>1247</v>
      </c>
      <c r="E1251" s="239" t="s">
        <v>1920</v>
      </c>
      <c r="F1251" s="225" t="s">
        <v>2144</v>
      </c>
      <c r="G1251" s="226"/>
    </row>
    <row r="1252" spans="2:7">
      <c r="B1252" s="225" t="str">
        <f>IFERROR(VLOOKUP(C1252,'Drawing Number'!$B$25:$G$151,6,FALSE),"")</f>
        <v>111</v>
      </c>
      <c r="C1252" s="225" t="s">
        <v>706</v>
      </c>
      <c r="D1252" s="225">
        <v>1248</v>
      </c>
      <c r="E1252" s="239" t="s">
        <v>1921</v>
      </c>
      <c r="F1252" s="225" t="s">
        <v>2144</v>
      </c>
      <c r="G1252" s="226"/>
    </row>
    <row r="1253" spans="2:7">
      <c r="B1253" s="225" t="str">
        <f>IFERROR(VLOOKUP(C1253,'Drawing Number'!$B$25:$G$151,6,FALSE),"")</f>
        <v>111</v>
      </c>
      <c r="C1253" s="225" t="s">
        <v>706</v>
      </c>
      <c r="D1253" s="225">
        <v>1249</v>
      </c>
      <c r="E1253" s="239" t="s">
        <v>1922</v>
      </c>
      <c r="F1253" s="225" t="s">
        <v>2144</v>
      </c>
      <c r="G1253" s="226"/>
    </row>
    <row r="1254" spans="2:7">
      <c r="B1254" s="225" t="str">
        <f>IFERROR(VLOOKUP(C1254,'Drawing Number'!$B$25:$G$151,6,FALSE),"")</f>
        <v>111</v>
      </c>
      <c r="C1254" s="225" t="s">
        <v>706</v>
      </c>
      <c r="D1254" s="225">
        <v>1250</v>
      </c>
      <c r="E1254" s="239" t="s">
        <v>1923</v>
      </c>
      <c r="F1254" s="225" t="s">
        <v>2144</v>
      </c>
      <c r="G1254" s="226"/>
    </row>
    <row r="1255" spans="2:7">
      <c r="B1255" s="225" t="str">
        <f>IFERROR(VLOOKUP(C1255,'Drawing Number'!$B$25:$G$151,6,FALSE),"")</f>
        <v>111</v>
      </c>
      <c r="C1255" s="225" t="s">
        <v>706</v>
      </c>
      <c r="D1255" s="225">
        <v>1251</v>
      </c>
      <c r="E1255" s="239" t="s">
        <v>1924</v>
      </c>
      <c r="F1255" s="225" t="s">
        <v>2144</v>
      </c>
      <c r="G1255" s="226"/>
    </row>
    <row r="1256" spans="2:7">
      <c r="B1256" s="225" t="str">
        <f>IFERROR(VLOOKUP(C1256,'Drawing Number'!$B$25:$G$151,6,FALSE),"")</f>
        <v>111</v>
      </c>
      <c r="C1256" s="225" t="s">
        <v>706</v>
      </c>
      <c r="D1256" s="225">
        <v>1252</v>
      </c>
      <c r="E1256" s="239" t="s">
        <v>1925</v>
      </c>
      <c r="F1256" s="225" t="s">
        <v>2144</v>
      </c>
      <c r="G1256" s="226"/>
    </row>
    <row r="1257" spans="2:7">
      <c r="B1257" s="225" t="str">
        <f>IFERROR(VLOOKUP(C1257,'Drawing Number'!$B$25:$G$151,6,FALSE),"")</f>
        <v>111</v>
      </c>
      <c r="C1257" s="225" t="s">
        <v>706</v>
      </c>
      <c r="D1257" s="225">
        <v>1253</v>
      </c>
      <c r="E1257" s="239" t="s">
        <v>1926</v>
      </c>
      <c r="F1257" s="225" t="s">
        <v>2144</v>
      </c>
      <c r="G1257" s="226"/>
    </row>
    <row r="1258" spans="2:7">
      <c r="B1258" s="225" t="str">
        <f>IFERROR(VLOOKUP(C1258,'Drawing Number'!$B$25:$G$151,6,FALSE),"")</f>
        <v>111</v>
      </c>
      <c r="C1258" s="225" t="s">
        <v>706</v>
      </c>
      <c r="D1258" s="225">
        <v>1254</v>
      </c>
      <c r="E1258" s="239" t="s">
        <v>1927</v>
      </c>
      <c r="F1258" s="225" t="s">
        <v>2144</v>
      </c>
      <c r="G1258" s="226"/>
    </row>
    <row r="1259" spans="2:7">
      <c r="B1259" s="225" t="str">
        <f>IFERROR(VLOOKUP(C1259,'Drawing Number'!$B$25:$G$151,6,FALSE),"")</f>
        <v>111</v>
      </c>
      <c r="C1259" s="225" t="s">
        <v>706</v>
      </c>
      <c r="D1259" s="225">
        <v>1255</v>
      </c>
      <c r="E1259" s="239" t="s">
        <v>1928</v>
      </c>
      <c r="F1259" s="225" t="s">
        <v>2144</v>
      </c>
      <c r="G1259" s="226"/>
    </row>
    <row r="1260" spans="2:7">
      <c r="B1260" s="225" t="str">
        <f>IFERROR(VLOOKUP(C1260,'Drawing Number'!$B$25:$G$151,6,FALSE),"")</f>
        <v>111</v>
      </c>
      <c r="C1260" s="225" t="s">
        <v>706</v>
      </c>
      <c r="D1260" s="225">
        <v>1256</v>
      </c>
      <c r="E1260" s="239" t="s">
        <v>1929</v>
      </c>
      <c r="F1260" s="225" t="s">
        <v>2144</v>
      </c>
      <c r="G1260" s="226"/>
    </row>
    <row r="1261" spans="2:7">
      <c r="B1261" s="225" t="str">
        <f>IFERROR(VLOOKUP(C1261,'Drawing Number'!$B$25:$G$151,6,FALSE),"")</f>
        <v>111</v>
      </c>
      <c r="C1261" s="225" t="s">
        <v>706</v>
      </c>
      <c r="D1261" s="225">
        <v>1257</v>
      </c>
      <c r="E1261" s="239" t="s">
        <v>1930</v>
      </c>
      <c r="F1261" s="225" t="s">
        <v>2144</v>
      </c>
      <c r="G1261" s="226"/>
    </row>
    <row r="1262" spans="2:7">
      <c r="B1262" s="225" t="str">
        <f>IFERROR(VLOOKUP(C1262,'Drawing Number'!$B$25:$G$151,6,FALSE),"")</f>
        <v>109</v>
      </c>
      <c r="C1262" s="225" t="s">
        <v>2136</v>
      </c>
      <c r="D1262" s="225">
        <v>1258</v>
      </c>
      <c r="E1262" s="239" t="s">
        <v>2137</v>
      </c>
      <c r="F1262" s="248" t="s">
        <v>2145</v>
      </c>
      <c r="G1262" s="226"/>
    </row>
    <row r="1263" spans="2:7">
      <c r="B1263" s="225" t="str">
        <f>IFERROR(VLOOKUP(C1263,'Drawing Number'!$B$25:$G$151,6,FALSE),"")</f>
        <v>109</v>
      </c>
      <c r="C1263" s="225" t="s">
        <v>2136</v>
      </c>
      <c r="D1263" s="225">
        <v>1259</v>
      </c>
      <c r="E1263" s="239" t="s">
        <v>2138</v>
      </c>
      <c r="F1263" s="248" t="s">
        <v>2145</v>
      </c>
      <c r="G1263" s="226"/>
    </row>
    <row r="1264" spans="2:7">
      <c r="B1264" s="225" t="str">
        <f>IFERROR(VLOOKUP(C1264,'Drawing Number'!$B$25:$G$151,6,FALSE),"")</f>
        <v>109</v>
      </c>
      <c r="C1264" s="225" t="s">
        <v>2136</v>
      </c>
      <c r="D1264" s="225">
        <v>1260</v>
      </c>
      <c r="E1264" s="239" t="s">
        <v>1931</v>
      </c>
      <c r="F1264" s="225" t="s">
        <v>2144</v>
      </c>
      <c r="G1264" s="226"/>
    </row>
    <row r="1265" spans="2:7">
      <c r="B1265" s="225" t="str">
        <f>IFERROR(VLOOKUP(C1265,'Drawing Number'!$B$25:$G$151,6,FALSE),"")</f>
        <v>109</v>
      </c>
      <c r="C1265" s="225" t="s">
        <v>2136</v>
      </c>
      <c r="D1265" s="225">
        <v>1261</v>
      </c>
      <c r="E1265" s="239" t="s">
        <v>1932</v>
      </c>
      <c r="F1265" s="225" t="s">
        <v>2144</v>
      </c>
      <c r="G1265" s="226"/>
    </row>
    <row r="1266" spans="2:7">
      <c r="B1266" s="225" t="str">
        <f>IFERROR(VLOOKUP(C1266,'Drawing Number'!$B$25:$G$151,6,FALSE),"")</f>
        <v>109</v>
      </c>
      <c r="C1266" s="225" t="s">
        <v>2136</v>
      </c>
      <c r="D1266" s="225">
        <v>1262</v>
      </c>
      <c r="E1266" s="239" t="s">
        <v>1933</v>
      </c>
      <c r="F1266" s="225" t="s">
        <v>2144</v>
      </c>
      <c r="G1266" s="226"/>
    </row>
    <row r="1267" spans="2:7">
      <c r="B1267" s="225" t="str">
        <f>IFERROR(VLOOKUP(C1267,'Drawing Number'!$B$25:$G$151,6,FALSE),"")</f>
        <v>109</v>
      </c>
      <c r="C1267" s="225" t="s">
        <v>2136</v>
      </c>
      <c r="D1267" s="225">
        <v>1263</v>
      </c>
      <c r="E1267" s="239" t="s">
        <v>1934</v>
      </c>
      <c r="F1267" s="225" t="s">
        <v>2144</v>
      </c>
      <c r="G1267" s="226"/>
    </row>
    <row r="1268" spans="2:7">
      <c r="B1268" s="225" t="str">
        <f>IFERROR(VLOOKUP(C1268,'Drawing Number'!$B$25:$G$151,6,FALSE),"")</f>
        <v>109</v>
      </c>
      <c r="C1268" s="225" t="s">
        <v>2136</v>
      </c>
      <c r="D1268" s="225">
        <v>1264</v>
      </c>
      <c r="E1268" s="239" t="s">
        <v>1935</v>
      </c>
      <c r="F1268" s="225" t="s">
        <v>2144</v>
      </c>
      <c r="G1268" s="226"/>
    </row>
    <row r="1269" spans="2:7">
      <c r="B1269" s="225" t="str">
        <f>IFERROR(VLOOKUP(C1269,'Drawing Number'!$B$25:$G$151,6,FALSE),"")</f>
        <v>109</v>
      </c>
      <c r="C1269" s="225" t="s">
        <v>2136</v>
      </c>
      <c r="D1269" s="225">
        <v>1265</v>
      </c>
      <c r="E1269" s="239" t="s">
        <v>1936</v>
      </c>
      <c r="F1269" s="225" t="s">
        <v>2144</v>
      </c>
      <c r="G1269" s="226"/>
    </row>
    <row r="1270" spans="2:7">
      <c r="B1270" s="225" t="str">
        <f>IFERROR(VLOOKUP(C1270,'Drawing Number'!$B$25:$G$151,6,FALSE),"")</f>
        <v>109</v>
      </c>
      <c r="C1270" s="225" t="s">
        <v>2136</v>
      </c>
      <c r="D1270" s="225">
        <v>1266</v>
      </c>
      <c r="E1270" s="239" t="s">
        <v>1937</v>
      </c>
      <c r="F1270" s="225" t="s">
        <v>2144</v>
      </c>
      <c r="G1270" s="226"/>
    </row>
    <row r="1271" spans="2:7">
      <c r="B1271" s="225" t="str">
        <f>IFERROR(VLOOKUP(C1271,'Drawing Number'!$B$25:$G$151,6,FALSE),"")</f>
        <v>109</v>
      </c>
      <c r="C1271" s="225" t="s">
        <v>2136</v>
      </c>
      <c r="D1271" s="225">
        <v>1267</v>
      </c>
      <c r="E1271" s="239" t="s">
        <v>1938</v>
      </c>
      <c r="F1271" s="225" t="s">
        <v>2144</v>
      </c>
      <c r="G1271" s="226"/>
    </row>
    <row r="1272" spans="2:7">
      <c r="B1272" s="225" t="str">
        <f>IFERROR(VLOOKUP(C1272,'Drawing Number'!$B$25:$G$151,6,FALSE),"")</f>
        <v>109</v>
      </c>
      <c r="C1272" s="225" t="s">
        <v>2136</v>
      </c>
      <c r="D1272" s="225">
        <v>1268</v>
      </c>
      <c r="E1272" s="239" t="s">
        <v>1939</v>
      </c>
      <c r="F1272" s="225" t="s">
        <v>2144</v>
      </c>
      <c r="G1272" s="226"/>
    </row>
    <row r="1273" spans="2:7">
      <c r="B1273" s="225" t="str">
        <f>IFERROR(VLOOKUP(C1273,'Drawing Number'!$B$25:$G$151,6,FALSE),"")</f>
        <v>109</v>
      </c>
      <c r="C1273" s="225" t="s">
        <v>2136</v>
      </c>
      <c r="D1273" s="225">
        <v>1269</v>
      </c>
      <c r="E1273" s="239" t="s">
        <v>1940</v>
      </c>
      <c r="F1273" s="225" t="s">
        <v>2144</v>
      </c>
      <c r="G1273" s="226"/>
    </row>
    <row r="1274" spans="2:7">
      <c r="B1274" s="225" t="str">
        <f>IFERROR(VLOOKUP(C1274,'Drawing Number'!$B$25:$G$151,6,FALSE),"")</f>
        <v>109</v>
      </c>
      <c r="C1274" s="225" t="s">
        <v>2136</v>
      </c>
      <c r="D1274" s="225">
        <v>1270</v>
      </c>
      <c r="E1274" s="239" t="s">
        <v>1941</v>
      </c>
      <c r="F1274" s="225" t="s">
        <v>2144</v>
      </c>
      <c r="G1274" s="226"/>
    </row>
    <row r="1275" spans="2:7">
      <c r="B1275" s="225" t="str">
        <f>IFERROR(VLOOKUP(C1275,'Drawing Number'!$B$25:$G$151,6,FALSE),"")</f>
        <v>109</v>
      </c>
      <c r="C1275" s="225" t="s">
        <v>2136</v>
      </c>
      <c r="D1275" s="225">
        <v>1271</v>
      </c>
      <c r="E1275" s="239" t="s">
        <v>1942</v>
      </c>
      <c r="F1275" s="225" t="s">
        <v>2144</v>
      </c>
      <c r="G1275" s="226"/>
    </row>
    <row r="1276" spans="2:7">
      <c r="B1276" s="225" t="str">
        <f>IFERROR(VLOOKUP(C1276,'Drawing Number'!$B$25:$G$151,6,FALSE),"")</f>
        <v>109</v>
      </c>
      <c r="C1276" s="225" t="s">
        <v>2136</v>
      </c>
      <c r="D1276" s="225">
        <v>1272</v>
      </c>
      <c r="E1276" s="239" t="s">
        <v>1943</v>
      </c>
      <c r="F1276" s="225" t="s">
        <v>2144</v>
      </c>
      <c r="G1276" s="226"/>
    </row>
    <row r="1277" spans="2:7">
      <c r="B1277" s="225" t="str">
        <f>IFERROR(VLOOKUP(C1277,'Drawing Number'!$B$25:$G$151,6,FALSE),"")</f>
        <v>109</v>
      </c>
      <c r="C1277" s="225" t="s">
        <v>2136</v>
      </c>
      <c r="D1277" s="225">
        <v>1273</v>
      </c>
      <c r="E1277" s="239" t="s">
        <v>1944</v>
      </c>
      <c r="F1277" s="225" t="s">
        <v>2144</v>
      </c>
      <c r="G1277" s="226"/>
    </row>
    <row r="1278" spans="2:7">
      <c r="B1278" s="225" t="str">
        <f>IFERROR(VLOOKUP(C1278,'Drawing Number'!$B$25:$G$151,6,FALSE),"")</f>
        <v>109</v>
      </c>
      <c r="C1278" s="225" t="s">
        <v>2136</v>
      </c>
      <c r="D1278" s="225">
        <v>1274</v>
      </c>
      <c r="E1278" s="239" t="s">
        <v>1945</v>
      </c>
      <c r="F1278" s="225" t="s">
        <v>2144</v>
      </c>
      <c r="G1278" s="226"/>
    </row>
    <row r="1279" spans="2:7">
      <c r="B1279" s="225" t="str">
        <f>IFERROR(VLOOKUP(C1279,'Drawing Number'!$B$25:$G$151,6,FALSE),"")</f>
        <v>109</v>
      </c>
      <c r="C1279" s="225" t="s">
        <v>2136</v>
      </c>
      <c r="D1279" s="225">
        <v>1275</v>
      </c>
      <c r="E1279" s="239" t="s">
        <v>1946</v>
      </c>
      <c r="F1279" s="225" t="s">
        <v>2144</v>
      </c>
      <c r="G1279" s="226"/>
    </row>
    <row r="1280" spans="2:7">
      <c r="B1280" s="225" t="str">
        <f>IFERROR(VLOOKUP(C1280,'Drawing Number'!$B$25:$G$151,6,FALSE),"")</f>
        <v>109</v>
      </c>
      <c r="C1280" s="225" t="s">
        <v>2136</v>
      </c>
      <c r="D1280" s="225">
        <v>1276</v>
      </c>
      <c r="E1280" s="239" t="s">
        <v>1947</v>
      </c>
      <c r="F1280" s="225" t="s">
        <v>2144</v>
      </c>
      <c r="G1280" s="226"/>
    </row>
    <row r="1281" spans="2:7">
      <c r="B1281" s="225" t="str">
        <f>IFERROR(VLOOKUP(C1281,'Drawing Number'!$B$25:$G$151,6,FALSE),"")</f>
        <v>109</v>
      </c>
      <c r="C1281" s="225" t="s">
        <v>2136</v>
      </c>
      <c r="D1281" s="225">
        <v>1277</v>
      </c>
      <c r="E1281" s="239" t="s">
        <v>1948</v>
      </c>
      <c r="F1281" s="225" t="s">
        <v>2144</v>
      </c>
      <c r="G1281" s="226"/>
    </row>
    <row r="1282" spans="2:7">
      <c r="B1282" s="225" t="str">
        <f>IFERROR(VLOOKUP(C1282,'Drawing Number'!$B$25:$G$151,6,FALSE),"")</f>
        <v>109</v>
      </c>
      <c r="C1282" s="225" t="s">
        <v>2136</v>
      </c>
      <c r="D1282" s="225">
        <v>1278</v>
      </c>
      <c r="E1282" s="239" t="s">
        <v>1949</v>
      </c>
      <c r="F1282" s="225" t="s">
        <v>2144</v>
      </c>
      <c r="G1282" s="226"/>
    </row>
    <row r="1283" spans="2:7">
      <c r="B1283" s="225" t="str">
        <f>IFERROR(VLOOKUP(C1283,'Drawing Number'!$B$25:$G$151,6,FALSE),"")</f>
        <v>109</v>
      </c>
      <c r="C1283" s="225" t="s">
        <v>2136</v>
      </c>
      <c r="D1283" s="225">
        <v>1279</v>
      </c>
      <c r="E1283" s="239" t="s">
        <v>1950</v>
      </c>
      <c r="F1283" s="225" t="s">
        <v>2144</v>
      </c>
      <c r="G1283" s="226"/>
    </row>
    <row r="1284" spans="2:7">
      <c r="B1284" s="225" t="str">
        <f>IFERROR(VLOOKUP(C1284,'Drawing Number'!$B$25:$G$151,6,FALSE),"")</f>
        <v>109</v>
      </c>
      <c r="C1284" s="225" t="s">
        <v>2136</v>
      </c>
      <c r="D1284" s="225">
        <v>1280</v>
      </c>
      <c r="E1284" s="239" t="s">
        <v>1951</v>
      </c>
      <c r="F1284" s="225" t="s">
        <v>2144</v>
      </c>
      <c r="G1284" s="226"/>
    </row>
    <row r="1285" spans="2:7">
      <c r="B1285" s="225" t="str">
        <f>IFERROR(VLOOKUP(C1285,'Drawing Number'!$B$25:$G$151,6,FALSE),"")</f>
        <v>109</v>
      </c>
      <c r="C1285" s="225" t="s">
        <v>2136</v>
      </c>
      <c r="D1285" s="225">
        <v>1281</v>
      </c>
      <c r="E1285" s="239" t="s">
        <v>1952</v>
      </c>
      <c r="F1285" s="225" t="s">
        <v>2144</v>
      </c>
      <c r="G1285" s="226"/>
    </row>
    <row r="1286" spans="2:7">
      <c r="B1286" s="225" t="str">
        <f>IFERROR(VLOOKUP(C1286,'Drawing Number'!$B$25:$G$151,6,FALSE),"")</f>
        <v>109</v>
      </c>
      <c r="C1286" s="225" t="s">
        <v>2136</v>
      </c>
      <c r="D1286" s="225">
        <v>1282</v>
      </c>
      <c r="E1286" s="239" t="s">
        <v>1953</v>
      </c>
      <c r="F1286" s="225" t="s">
        <v>2144</v>
      </c>
      <c r="G1286" s="226"/>
    </row>
    <row r="1287" spans="2:7">
      <c r="B1287" s="225" t="str">
        <f>IFERROR(VLOOKUP(C1287,'Drawing Number'!$B$25:$G$151,6,FALSE),"")</f>
        <v>109</v>
      </c>
      <c r="C1287" s="225" t="s">
        <v>2136</v>
      </c>
      <c r="D1287" s="225">
        <v>1283</v>
      </c>
      <c r="E1287" s="239" t="s">
        <v>1954</v>
      </c>
      <c r="F1287" s="225" t="s">
        <v>2144</v>
      </c>
      <c r="G1287" s="226"/>
    </row>
    <row r="1288" spans="2:7">
      <c r="B1288" s="225" t="str">
        <f>IFERROR(VLOOKUP(C1288,'Drawing Number'!$B$25:$G$151,6,FALSE),"")</f>
        <v>109</v>
      </c>
      <c r="C1288" s="225" t="s">
        <v>2136</v>
      </c>
      <c r="D1288" s="225">
        <v>1284</v>
      </c>
      <c r="E1288" s="239" t="s">
        <v>1955</v>
      </c>
      <c r="F1288" s="225" t="s">
        <v>2144</v>
      </c>
      <c r="G1288" s="226"/>
    </row>
    <row r="1289" spans="2:7">
      <c r="B1289" s="225" t="str">
        <f>IFERROR(VLOOKUP(C1289,'Drawing Number'!$B$25:$G$151,6,FALSE),"")</f>
        <v>109</v>
      </c>
      <c r="C1289" s="225" t="s">
        <v>2136</v>
      </c>
      <c r="D1289" s="225">
        <v>1285</v>
      </c>
      <c r="E1289" s="239" t="s">
        <v>1956</v>
      </c>
      <c r="F1289" s="225" t="s">
        <v>2144</v>
      </c>
      <c r="G1289" s="226"/>
    </row>
    <row r="1290" spans="2:7">
      <c r="B1290" s="225" t="str">
        <f>IFERROR(VLOOKUP(C1290,'Drawing Number'!$B$25:$G$151,6,FALSE),"")</f>
        <v>109</v>
      </c>
      <c r="C1290" s="225" t="s">
        <v>2136</v>
      </c>
      <c r="D1290" s="225">
        <v>1286</v>
      </c>
      <c r="E1290" s="239" t="s">
        <v>1957</v>
      </c>
      <c r="F1290" s="225" t="s">
        <v>2144</v>
      </c>
      <c r="G1290" s="226"/>
    </row>
    <row r="1291" spans="2:7">
      <c r="B1291" s="225" t="str">
        <f>IFERROR(VLOOKUP(C1291,'Drawing Number'!$B$25:$G$151,6,FALSE),"")</f>
        <v>109</v>
      </c>
      <c r="C1291" s="225" t="s">
        <v>2136</v>
      </c>
      <c r="D1291" s="225">
        <v>1287</v>
      </c>
      <c r="E1291" s="239" t="s">
        <v>1958</v>
      </c>
      <c r="F1291" s="225" t="s">
        <v>2144</v>
      </c>
      <c r="G1291" s="226"/>
    </row>
    <row r="1292" spans="2:7">
      <c r="B1292" s="225" t="str">
        <f>IFERROR(VLOOKUP(C1292,'Drawing Number'!$B$25:$G$151,6,FALSE),"")</f>
        <v>109</v>
      </c>
      <c r="C1292" s="225" t="s">
        <v>2136</v>
      </c>
      <c r="D1292" s="225">
        <v>1288</v>
      </c>
      <c r="E1292" s="239" t="s">
        <v>1959</v>
      </c>
      <c r="F1292" s="225" t="s">
        <v>2144</v>
      </c>
      <c r="G1292" s="226"/>
    </row>
    <row r="1293" spans="2:7">
      <c r="B1293" s="225" t="str">
        <f>IFERROR(VLOOKUP(C1293,'Drawing Number'!$B$25:$G$151,6,FALSE),"")</f>
        <v>109</v>
      </c>
      <c r="C1293" s="225" t="s">
        <v>2136</v>
      </c>
      <c r="D1293" s="225">
        <v>1289</v>
      </c>
      <c r="E1293" s="239" t="s">
        <v>1960</v>
      </c>
      <c r="F1293" s="225" t="s">
        <v>2144</v>
      </c>
      <c r="G1293" s="226"/>
    </row>
    <row r="1294" spans="2:7">
      <c r="B1294" s="225" t="str">
        <f>IFERROR(VLOOKUP(C1294,'Drawing Number'!$B$25:$G$151,6,FALSE),"")</f>
        <v>109</v>
      </c>
      <c r="C1294" s="225" t="s">
        <v>2136</v>
      </c>
      <c r="D1294" s="225">
        <v>1290</v>
      </c>
      <c r="E1294" s="239" t="s">
        <v>1961</v>
      </c>
      <c r="F1294" s="225" t="s">
        <v>2144</v>
      </c>
      <c r="G1294" s="226"/>
    </row>
    <row r="1295" spans="2:7">
      <c r="B1295" s="225" t="str">
        <f>IFERROR(VLOOKUP(C1295,'Drawing Number'!$B$25:$G$151,6,FALSE),"")</f>
        <v>109</v>
      </c>
      <c r="C1295" s="225" t="s">
        <v>2136</v>
      </c>
      <c r="D1295" s="225">
        <v>1291</v>
      </c>
      <c r="E1295" s="239" t="s">
        <v>1962</v>
      </c>
      <c r="F1295" s="225" t="s">
        <v>2144</v>
      </c>
      <c r="G1295" s="226"/>
    </row>
    <row r="1296" spans="2:7">
      <c r="B1296" s="225" t="str">
        <f>IFERROR(VLOOKUP(C1296,'Drawing Number'!$B$25:$G$151,6,FALSE),"")</f>
        <v>109</v>
      </c>
      <c r="C1296" s="225" t="s">
        <v>2136</v>
      </c>
      <c r="D1296" s="225">
        <v>1292</v>
      </c>
      <c r="E1296" s="239" t="s">
        <v>1963</v>
      </c>
      <c r="F1296" s="225" t="s">
        <v>2144</v>
      </c>
      <c r="G1296" s="226"/>
    </row>
    <row r="1297" spans="2:7">
      <c r="B1297" s="225" t="str">
        <f>IFERROR(VLOOKUP(C1297,'Drawing Number'!$B$25:$G$151,6,FALSE),"")</f>
        <v>109</v>
      </c>
      <c r="C1297" s="225" t="s">
        <v>2136</v>
      </c>
      <c r="D1297" s="225">
        <v>1293</v>
      </c>
      <c r="E1297" s="239" t="s">
        <v>1964</v>
      </c>
      <c r="F1297" s="225" t="s">
        <v>2144</v>
      </c>
      <c r="G1297" s="226"/>
    </row>
    <row r="1298" spans="2:7">
      <c r="B1298" s="225" t="str">
        <f>IFERROR(VLOOKUP(C1298,'Drawing Number'!$B$25:$G$151,6,FALSE),"")</f>
        <v>109</v>
      </c>
      <c r="C1298" s="225" t="s">
        <v>2136</v>
      </c>
      <c r="D1298" s="225">
        <v>1294</v>
      </c>
      <c r="E1298" s="239" t="s">
        <v>1965</v>
      </c>
      <c r="F1298" s="225" t="s">
        <v>2144</v>
      </c>
      <c r="G1298" s="226"/>
    </row>
    <row r="1299" spans="2:7">
      <c r="B1299" s="225" t="str">
        <f>IFERROR(VLOOKUP(C1299,'Drawing Number'!$B$25:$G$151,6,FALSE),"")</f>
        <v>109</v>
      </c>
      <c r="C1299" s="225" t="s">
        <v>2136</v>
      </c>
      <c r="D1299" s="225">
        <v>1295</v>
      </c>
      <c r="E1299" s="239" t="s">
        <v>1966</v>
      </c>
      <c r="F1299" s="225" t="s">
        <v>2144</v>
      </c>
      <c r="G1299" s="226"/>
    </row>
    <row r="1300" spans="2:7">
      <c r="B1300" s="225" t="str">
        <f>IFERROR(VLOOKUP(C1300,'Drawing Number'!$B$25:$G$151,6,FALSE),"")</f>
        <v>109</v>
      </c>
      <c r="C1300" s="225" t="s">
        <v>2136</v>
      </c>
      <c r="D1300" s="225">
        <v>1296</v>
      </c>
      <c r="E1300" s="239" t="s">
        <v>1967</v>
      </c>
      <c r="F1300" s="225" t="s">
        <v>2144</v>
      </c>
      <c r="G1300" s="226"/>
    </row>
    <row r="1301" spans="2:7">
      <c r="B1301" s="225" t="str">
        <f>IFERROR(VLOOKUP(C1301,'Drawing Number'!$B$25:$G$151,6,FALSE),"")</f>
        <v>109</v>
      </c>
      <c r="C1301" s="225" t="s">
        <v>2136</v>
      </c>
      <c r="D1301" s="225">
        <v>1297</v>
      </c>
      <c r="E1301" s="239" t="s">
        <v>1968</v>
      </c>
      <c r="F1301" s="225" t="s">
        <v>2144</v>
      </c>
      <c r="G1301" s="226"/>
    </row>
    <row r="1302" spans="2:7">
      <c r="B1302" s="225" t="str">
        <f>IFERROR(VLOOKUP(C1302,'Drawing Number'!$B$25:$G$151,6,FALSE),"")</f>
        <v>109</v>
      </c>
      <c r="C1302" s="225" t="s">
        <v>2136</v>
      </c>
      <c r="D1302" s="225">
        <v>1298</v>
      </c>
      <c r="E1302" s="239" t="s">
        <v>1969</v>
      </c>
      <c r="F1302" s="225" t="s">
        <v>2144</v>
      </c>
      <c r="G1302" s="226"/>
    </row>
    <row r="1303" spans="2:7">
      <c r="B1303" s="225" t="str">
        <f>IFERROR(VLOOKUP(C1303,'Drawing Number'!$B$25:$G$151,6,FALSE),"")</f>
        <v>109</v>
      </c>
      <c r="C1303" s="225" t="s">
        <v>2136</v>
      </c>
      <c r="D1303" s="225">
        <v>1299</v>
      </c>
      <c r="E1303" s="239" t="s">
        <v>1970</v>
      </c>
      <c r="F1303" s="225" t="s">
        <v>2144</v>
      </c>
      <c r="G1303" s="226"/>
    </row>
    <row r="1304" spans="2:7">
      <c r="B1304" s="225" t="str">
        <f>IFERROR(VLOOKUP(C1304,'Drawing Number'!$B$25:$G$151,6,FALSE),"")</f>
        <v>109</v>
      </c>
      <c r="C1304" s="225" t="s">
        <v>2136</v>
      </c>
      <c r="D1304" s="225">
        <v>1300</v>
      </c>
      <c r="E1304" s="239" t="s">
        <v>1971</v>
      </c>
      <c r="F1304" s="225" t="s">
        <v>2144</v>
      </c>
      <c r="G1304" s="226"/>
    </row>
    <row r="1305" spans="2:7">
      <c r="B1305" s="225" t="str">
        <f>IFERROR(VLOOKUP(C1305,'Drawing Number'!$B$25:$G$151,6,FALSE),"")</f>
        <v>109</v>
      </c>
      <c r="C1305" s="225" t="s">
        <v>2136</v>
      </c>
      <c r="D1305" s="225">
        <v>1301</v>
      </c>
      <c r="E1305" s="239" t="s">
        <v>1972</v>
      </c>
      <c r="F1305" s="225" t="s">
        <v>2144</v>
      </c>
      <c r="G1305" s="226"/>
    </row>
    <row r="1306" spans="2:7">
      <c r="B1306" s="225" t="str">
        <f>IFERROR(VLOOKUP(C1306,'Drawing Number'!$B$25:$G$151,6,FALSE),"")</f>
        <v>109</v>
      </c>
      <c r="C1306" s="225" t="s">
        <v>2136</v>
      </c>
      <c r="D1306" s="225">
        <v>1302</v>
      </c>
      <c r="E1306" s="239" t="s">
        <v>1973</v>
      </c>
      <c r="F1306" s="225" t="s">
        <v>2144</v>
      </c>
      <c r="G1306" s="226"/>
    </row>
    <row r="1307" spans="2:7">
      <c r="B1307" s="225" t="str">
        <f>IFERROR(VLOOKUP(C1307,'Drawing Number'!$B$25:$G$151,6,FALSE),"")</f>
        <v>109</v>
      </c>
      <c r="C1307" s="225" t="s">
        <v>2136</v>
      </c>
      <c r="D1307" s="225">
        <v>1303</v>
      </c>
      <c r="E1307" s="239" t="s">
        <v>1974</v>
      </c>
      <c r="F1307" s="225" t="s">
        <v>2144</v>
      </c>
      <c r="G1307" s="226"/>
    </row>
    <row r="1308" spans="2:7">
      <c r="B1308" s="225" t="str">
        <f>IFERROR(VLOOKUP(C1308,'Drawing Number'!$B$25:$G$151,6,FALSE),"")</f>
        <v>109</v>
      </c>
      <c r="C1308" s="225" t="s">
        <v>2136</v>
      </c>
      <c r="D1308" s="225">
        <v>1304</v>
      </c>
      <c r="E1308" s="239" t="s">
        <v>1975</v>
      </c>
      <c r="F1308" s="225" t="s">
        <v>2144</v>
      </c>
      <c r="G1308" s="226"/>
    </row>
    <row r="1309" spans="2:7">
      <c r="B1309" s="225" t="str">
        <f>IFERROR(VLOOKUP(C1309,'Drawing Number'!$B$25:$G$151,6,FALSE),"")</f>
        <v>109</v>
      </c>
      <c r="C1309" s="225" t="s">
        <v>2136</v>
      </c>
      <c r="D1309" s="225">
        <v>1305</v>
      </c>
      <c r="E1309" s="239" t="s">
        <v>1976</v>
      </c>
      <c r="F1309" s="225" t="s">
        <v>2144</v>
      </c>
      <c r="G1309" s="226"/>
    </row>
    <row r="1310" spans="2:7">
      <c r="B1310" s="225" t="str">
        <f>IFERROR(VLOOKUP(C1310,'Drawing Number'!$B$25:$G$151,6,FALSE),"")</f>
        <v>109</v>
      </c>
      <c r="C1310" s="225" t="s">
        <v>2136</v>
      </c>
      <c r="D1310" s="225">
        <v>1306</v>
      </c>
      <c r="E1310" s="239" t="s">
        <v>1977</v>
      </c>
      <c r="F1310" s="225" t="s">
        <v>2144</v>
      </c>
      <c r="G1310" s="226"/>
    </row>
    <row r="1311" spans="2:7">
      <c r="B1311" s="225" t="str">
        <f>IFERROR(VLOOKUP(C1311,'Drawing Number'!$B$25:$G$151,6,FALSE),"")</f>
        <v>109</v>
      </c>
      <c r="C1311" s="225" t="s">
        <v>2136</v>
      </c>
      <c r="D1311" s="225">
        <v>1307</v>
      </c>
      <c r="E1311" s="239" t="s">
        <v>1978</v>
      </c>
      <c r="F1311" s="225" t="s">
        <v>2144</v>
      </c>
      <c r="G1311" s="226"/>
    </row>
    <row r="1312" spans="2:7">
      <c r="B1312" s="225" t="str">
        <f>IFERROR(VLOOKUP(C1312,'Drawing Number'!$B$25:$G$151,6,FALSE),"")</f>
        <v>109</v>
      </c>
      <c r="C1312" s="225" t="s">
        <v>2136</v>
      </c>
      <c r="D1312" s="225">
        <v>1308</v>
      </c>
      <c r="E1312" s="239" t="s">
        <v>1979</v>
      </c>
      <c r="F1312" s="225" t="s">
        <v>2144</v>
      </c>
      <c r="G1312" s="226"/>
    </row>
    <row r="1313" spans="2:7">
      <c r="B1313" s="225" t="str">
        <f>IFERROR(VLOOKUP(C1313,'Drawing Number'!$B$25:$G$151,6,FALSE),"")</f>
        <v>109</v>
      </c>
      <c r="C1313" s="225" t="s">
        <v>2136</v>
      </c>
      <c r="D1313" s="225">
        <v>1309</v>
      </c>
      <c r="E1313" s="239" t="s">
        <v>1980</v>
      </c>
      <c r="F1313" s="225" t="s">
        <v>2144</v>
      </c>
      <c r="G1313" s="226"/>
    </row>
    <row r="1314" spans="2:7">
      <c r="B1314" s="225" t="str">
        <f>IFERROR(VLOOKUP(C1314,'Drawing Number'!$B$25:$G$151,6,FALSE),"")</f>
        <v>109</v>
      </c>
      <c r="C1314" s="225" t="s">
        <v>2136</v>
      </c>
      <c r="D1314" s="225">
        <v>1310</v>
      </c>
      <c r="E1314" s="239" t="s">
        <v>1981</v>
      </c>
      <c r="F1314" s="225" t="s">
        <v>2144</v>
      </c>
      <c r="G1314" s="226"/>
    </row>
    <row r="1315" spans="2:7">
      <c r="B1315" s="225" t="str">
        <f>IFERROR(VLOOKUP(C1315,'Drawing Number'!$B$25:$G$151,6,FALSE),"")</f>
        <v>109</v>
      </c>
      <c r="C1315" s="225" t="s">
        <v>2136</v>
      </c>
      <c r="D1315" s="225">
        <v>1311</v>
      </c>
      <c r="E1315" s="239" t="s">
        <v>1982</v>
      </c>
      <c r="F1315" s="225" t="s">
        <v>2144</v>
      </c>
      <c r="G1315" s="226"/>
    </row>
    <row r="1316" spans="2:7">
      <c r="B1316" s="225" t="str">
        <f>IFERROR(VLOOKUP(C1316,'Drawing Number'!$B$25:$G$151,6,FALSE),"")</f>
        <v>109</v>
      </c>
      <c r="C1316" s="225" t="s">
        <v>2136</v>
      </c>
      <c r="D1316" s="225">
        <v>1312</v>
      </c>
      <c r="E1316" s="239" t="s">
        <v>1983</v>
      </c>
      <c r="F1316" s="225" t="s">
        <v>2144</v>
      </c>
      <c r="G1316" s="226"/>
    </row>
    <row r="1317" spans="2:7">
      <c r="B1317" s="225" t="str">
        <f>IFERROR(VLOOKUP(C1317,'Drawing Number'!$B$25:$G$151,6,FALSE),"")</f>
        <v>109</v>
      </c>
      <c r="C1317" s="225" t="s">
        <v>2136</v>
      </c>
      <c r="D1317" s="225">
        <v>1313</v>
      </c>
      <c r="E1317" s="239" t="s">
        <v>1984</v>
      </c>
      <c r="F1317" s="225" t="s">
        <v>2144</v>
      </c>
      <c r="G1317" s="226"/>
    </row>
    <row r="1318" spans="2:7">
      <c r="B1318" s="225" t="str">
        <f>IFERROR(VLOOKUP(C1318,'Drawing Number'!$B$25:$G$151,6,FALSE),"")</f>
        <v>109</v>
      </c>
      <c r="C1318" s="225" t="s">
        <v>2136</v>
      </c>
      <c r="D1318" s="225">
        <v>1314</v>
      </c>
      <c r="E1318" s="239" t="s">
        <v>1985</v>
      </c>
      <c r="F1318" s="225" t="s">
        <v>2144</v>
      </c>
      <c r="G1318" s="226"/>
    </row>
    <row r="1319" spans="2:7">
      <c r="B1319" s="225" t="str">
        <f>IFERROR(VLOOKUP(C1319,'Drawing Number'!$B$25:$G$151,6,FALSE),"")</f>
        <v>109</v>
      </c>
      <c r="C1319" s="225" t="s">
        <v>2136</v>
      </c>
      <c r="D1319" s="225">
        <v>1315</v>
      </c>
      <c r="E1319" s="239" t="s">
        <v>1986</v>
      </c>
      <c r="F1319" s="225" t="s">
        <v>2144</v>
      </c>
      <c r="G1319" s="226"/>
    </row>
    <row r="1320" spans="2:7">
      <c r="B1320" s="225" t="str">
        <f>IFERROR(VLOOKUP(C1320,'Drawing Number'!$B$25:$G$151,6,FALSE),"")</f>
        <v>109</v>
      </c>
      <c r="C1320" s="225" t="s">
        <v>2136</v>
      </c>
      <c r="D1320" s="225">
        <v>1316</v>
      </c>
      <c r="E1320" s="239" t="s">
        <v>1987</v>
      </c>
      <c r="F1320" s="225" t="s">
        <v>2144</v>
      </c>
      <c r="G1320" s="226"/>
    </row>
    <row r="1321" spans="2:7">
      <c r="B1321" s="225" t="str">
        <f>IFERROR(VLOOKUP(C1321,'Drawing Number'!$B$25:$G$151,6,FALSE),"")</f>
        <v>109</v>
      </c>
      <c r="C1321" s="225" t="s">
        <v>2136</v>
      </c>
      <c r="D1321" s="225">
        <v>1317</v>
      </c>
      <c r="E1321" s="239" t="s">
        <v>1988</v>
      </c>
      <c r="F1321" s="225" t="s">
        <v>2144</v>
      </c>
      <c r="G1321" s="226"/>
    </row>
    <row r="1322" spans="2:7">
      <c r="B1322" s="225" t="str">
        <f>IFERROR(VLOOKUP(C1322,'Drawing Number'!$B$25:$G$151,6,FALSE),"")</f>
        <v>109</v>
      </c>
      <c r="C1322" s="225" t="s">
        <v>2136</v>
      </c>
      <c r="D1322" s="225">
        <v>1318</v>
      </c>
      <c r="E1322" s="239" t="s">
        <v>1989</v>
      </c>
      <c r="F1322" s="225" t="s">
        <v>2144</v>
      </c>
      <c r="G1322" s="226"/>
    </row>
    <row r="1323" spans="2:7">
      <c r="B1323" s="225" t="str">
        <f>IFERROR(VLOOKUP(C1323,'Drawing Number'!$B$25:$G$151,6,FALSE),"")</f>
        <v>109</v>
      </c>
      <c r="C1323" s="225" t="s">
        <v>2136</v>
      </c>
      <c r="D1323" s="225">
        <v>1319</v>
      </c>
      <c r="E1323" s="239" t="s">
        <v>1990</v>
      </c>
      <c r="F1323" s="225" t="s">
        <v>2144</v>
      </c>
      <c r="G1323" s="226"/>
    </row>
    <row r="1324" spans="2:7">
      <c r="B1324" s="225" t="str">
        <f>IFERROR(VLOOKUP(C1324,'Drawing Number'!$B$25:$G$151,6,FALSE),"")</f>
        <v>109</v>
      </c>
      <c r="C1324" s="225" t="s">
        <v>2136</v>
      </c>
      <c r="D1324" s="225">
        <v>1320</v>
      </c>
      <c r="E1324" s="239" t="s">
        <v>1991</v>
      </c>
      <c r="F1324" s="225" t="s">
        <v>2144</v>
      </c>
      <c r="G1324" s="226"/>
    </row>
    <row r="1325" spans="2:7">
      <c r="B1325" s="225" t="str">
        <f>IFERROR(VLOOKUP(C1325,'Drawing Number'!$B$25:$G$151,6,FALSE),"")</f>
        <v>109</v>
      </c>
      <c r="C1325" s="225" t="s">
        <v>2136</v>
      </c>
      <c r="D1325" s="225">
        <v>1321</v>
      </c>
      <c r="E1325" s="239" t="s">
        <v>1992</v>
      </c>
      <c r="F1325" s="225" t="s">
        <v>2144</v>
      </c>
      <c r="G1325" s="226"/>
    </row>
    <row r="1326" spans="2:7">
      <c r="B1326" s="225" t="str">
        <f>IFERROR(VLOOKUP(C1326,'Drawing Number'!$B$25:$G$151,6,FALSE),"")</f>
        <v>109</v>
      </c>
      <c r="C1326" s="225" t="s">
        <v>2136</v>
      </c>
      <c r="D1326" s="225">
        <v>1322</v>
      </c>
      <c r="E1326" s="239" t="s">
        <v>1993</v>
      </c>
      <c r="F1326" s="225" t="s">
        <v>2144</v>
      </c>
      <c r="G1326" s="226"/>
    </row>
    <row r="1327" spans="2:7">
      <c r="B1327" s="225" t="str">
        <f>IFERROR(VLOOKUP(C1327,'Drawing Number'!$B$25:$G$151,6,FALSE),"")</f>
        <v>109</v>
      </c>
      <c r="C1327" s="225" t="s">
        <v>2136</v>
      </c>
      <c r="D1327" s="225">
        <v>1323</v>
      </c>
      <c r="E1327" s="239" t="s">
        <v>1994</v>
      </c>
      <c r="F1327" s="225" t="s">
        <v>2144</v>
      </c>
      <c r="G1327" s="226"/>
    </row>
    <row r="1328" spans="2:7">
      <c r="B1328" s="225" t="str">
        <f>IFERROR(VLOOKUP(C1328,'Drawing Number'!$B$25:$G$151,6,FALSE),"")</f>
        <v>109</v>
      </c>
      <c r="C1328" s="225" t="s">
        <v>2136</v>
      </c>
      <c r="D1328" s="225">
        <v>1324</v>
      </c>
      <c r="E1328" s="239" t="s">
        <v>1995</v>
      </c>
      <c r="F1328" s="225" t="s">
        <v>2144</v>
      </c>
      <c r="G1328" s="226"/>
    </row>
    <row r="1329" spans="2:7">
      <c r="B1329" s="225" t="str">
        <f>IFERROR(VLOOKUP(C1329,'Drawing Number'!$B$25:$G$151,6,FALSE),"")</f>
        <v>109</v>
      </c>
      <c r="C1329" s="225" t="s">
        <v>2136</v>
      </c>
      <c r="D1329" s="225">
        <v>1325</v>
      </c>
      <c r="E1329" s="239" t="s">
        <v>1996</v>
      </c>
      <c r="F1329" s="225" t="s">
        <v>2144</v>
      </c>
      <c r="G1329" s="226"/>
    </row>
    <row r="1330" spans="2:7">
      <c r="B1330" s="225" t="str">
        <f>IFERROR(VLOOKUP(C1330,'Drawing Number'!$B$25:$G$151,6,FALSE),"")</f>
        <v>109</v>
      </c>
      <c r="C1330" s="225" t="s">
        <v>2136</v>
      </c>
      <c r="D1330" s="225">
        <v>1326</v>
      </c>
      <c r="E1330" s="239" t="s">
        <v>1997</v>
      </c>
      <c r="F1330" s="225" t="s">
        <v>2144</v>
      </c>
      <c r="G1330" s="226"/>
    </row>
    <row r="1331" spans="2:7">
      <c r="B1331" s="225" t="str">
        <f>IFERROR(VLOOKUP(C1331,'Drawing Number'!$B$25:$G$151,6,FALSE),"")</f>
        <v>109</v>
      </c>
      <c r="C1331" s="225" t="s">
        <v>2136</v>
      </c>
      <c r="D1331" s="225">
        <v>1327</v>
      </c>
      <c r="E1331" s="239" t="s">
        <v>1998</v>
      </c>
      <c r="F1331" s="225" t="s">
        <v>2144</v>
      </c>
      <c r="G1331" s="226"/>
    </row>
    <row r="1332" spans="2:7">
      <c r="B1332" s="225" t="str">
        <f>IFERROR(VLOOKUP(C1332,'Drawing Number'!$B$25:$G$151,6,FALSE),"")</f>
        <v>109</v>
      </c>
      <c r="C1332" s="225" t="s">
        <v>2136</v>
      </c>
      <c r="D1332" s="225">
        <v>1328</v>
      </c>
      <c r="E1332" s="239" t="s">
        <v>1999</v>
      </c>
      <c r="F1332" s="225" t="s">
        <v>2144</v>
      </c>
      <c r="G1332" s="226"/>
    </row>
    <row r="1333" spans="2:7">
      <c r="B1333" s="225" t="str">
        <f>IFERROR(VLOOKUP(C1333,'Drawing Number'!$B$25:$G$151,6,FALSE),"")</f>
        <v>109</v>
      </c>
      <c r="C1333" s="225" t="s">
        <v>2136</v>
      </c>
      <c r="D1333" s="225">
        <v>1329</v>
      </c>
      <c r="E1333" s="239" t="s">
        <v>2000</v>
      </c>
      <c r="F1333" s="225" t="s">
        <v>2144</v>
      </c>
      <c r="G1333" s="226"/>
    </row>
    <row r="1334" spans="2:7">
      <c r="B1334" s="225" t="str">
        <f>IFERROR(VLOOKUP(C1334,'Drawing Number'!$B$25:$G$151,6,FALSE),"")</f>
        <v>109</v>
      </c>
      <c r="C1334" s="225" t="s">
        <v>2136</v>
      </c>
      <c r="D1334" s="225">
        <v>1330</v>
      </c>
      <c r="E1334" s="239" t="s">
        <v>2001</v>
      </c>
      <c r="F1334" s="225" t="s">
        <v>2144</v>
      </c>
      <c r="G1334" s="226"/>
    </row>
    <row r="1335" spans="2:7">
      <c r="B1335" s="225" t="str">
        <f>IFERROR(VLOOKUP(C1335,'Drawing Number'!$B$25:$G$151,6,FALSE),"")</f>
        <v>109</v>
      </c>
      <c r="C1335" s="225" t="s">
        <v>2136</v>
      </c>
      <c r="D1335" s="225">
        <v>1331</v>
      </c>
      <c r="E1335" s="239" t="s">
        <v>2002</v>
      </c>
      <c r="F1335" s="225" t="s">
        <v>2144</v>
      </c>
      <c r="G1335" s="226"/>
    </row>
    <row r="1336" spans="2:7">
      <c r="B1336" s="225" t="str">
        <f>IFERROR(VLOOKUP(C1336,'Drawing Number'!$B$25:$G$151,6,FALSE),"")</f>
        <v>109</v>
      </c>
      <c r="C1336" s="225" t="s">
        <v>2136</v>
      </c>
      <c r="D1336" s="225">
        <v>1332</v>
      </c>
      <c r="E1336" s="239" t="s">
        <v>2003</v>
      </c>
      <c r="F1336" s="225" t="s">
        <v>2144</v>
      </c>
      <c r="G1336" s="226"/>
    </row>
    <row r="1337" spans="2:7">
      <c r="B1337" s="225" t="str">
        <f>IFERROR(VLOOKUP(C1337,'Drawing Number'!$B$25:$G$151,6,FALSE),"")</f>
        <v>109</v>
      </c>
      <c r="C1337" s="225" t="s">
        <v>2136</v>
      </c>
      <c r="D1337" s="225">
        <v>1333</v>
      </c>
      <c r="E1337" s="239" t="s">
        <v>2004</v>
      </c>
      <c r="F1337" s="225" t="s">
        <v>2144</v>
      </c>
      <c r="G1337" s="226"/>
    </row>
    <row r="1338" spans="2:7">
      <c r="B1338" s="225" t="str">
        <f>IFERROR(VLOOKUP(C1338,'Drawing Number'!$B$25:$G$151,6,FALSE),"")</f>
        <v>109</v>
      </c>
      <c r="C1338" s="225" t="s">
        <v>2136</v>
      </c>
      <c r="D1338" s="225">
        <v>1334</v>
      </c>
      <c r="E1338" s="239" t="s">
        <v>2005</v>
      </c>
      <c r="F1338" s="225" t="s">
        <v>2144</v>
      </c>
      <c r="G1338" s="226"/>
    </row>
    <row r="1339" spans="2:7">
      <c r="B1339" s="225" t="str">
        <f>IFERROR(VLOOKUP(C1339,'Drawing Number'!$B$25:$G$151,6,FALSE),"")</f>
        <v>109</v>
      </c>
      <c r="C1339" s="225" t="s">
        <v>2136</v>
      </c>
      <c r="D1339" s="225">
        <v>1335</v>
      </c>
      <c r="E1339" s="239" t="s">
        <v>2006</v>
      </c>
      <c r="F1339" s="225" t="s">
        <v>2144</v>
      </c>
      <c r="G1339" s="226"/>
    </row>
    <row r="1340" spans="2:7">
      <c r="B1340" s="225" t="str">
        <f>IFERROR(VLOOKUP(C1340,'Drawing Number'!$B$25:$G$151,6,FALSE),"")</f>
        <v>109</v>
      </c>
      <c r="C1340" s="225" t="s">
        <v>2136</v>
      </c>
      <c r="D1340" s="225">
        <v>1336</v>
      </c>
      <c r="E1340" s="239" t="s">
        <v>2007</v>
      </c>
      <c r="F1340" s="225" t="s">
        <v>2144</v>
      </c>
      <c r="G1340" s="226"/>
    </row>
    <row r="1341" spans="2:7">
      <c r="B1341" s="225" t="str">
        <f>IFERROR(VLOOKUP(C1341,'Drawing Number'!$B$25:$G$151,6,FALSE),"")</f>
        <v>109</v>
      </c>
      <c r="C1341" s="225" t="s">
        <v>2136</v>
      </c>
      <c r="D1341" s="225">
        <v>1337</v>
      </c>
      <c r="E1341" s="239" t="s">
        <v>2008</v>
      </c>
      <c r="F1341" s="225" t="s">
        <v>2144</v>
      </c>
      <c r="G1341" s="226"/>
    </row>
    <row r="1342" spans="2:7">
      <c r="B1342" s="225" t="str">
        <f>IFERROR(VLOOKUP(C1342,'Drawing Number'!$B$25:$G$151,6,FALSE),"")</f>
        <v>109</v>
      </c>
      <c r="C1342" s="225" t="s">
        <v>2136</v>
      </c>
      <c r="D1342" s="225">
        <v>1338</v>
      </c>
      <c r="E1342" s="239" t="s">
        <v>2009</v>
      </c>
      <c r="F1342" s="225" t="s">
        <v>2144</v>
      </c>
      <c r="G1342" s="226"/>
    </row>
    <row r="1343" spans="2:7">
      <c r="B1343" s="225" t="str">
        <f>IFERROR(VLOOKUP(C1343,'Drawing Number'!$B$25:$G$151,6,FALSE),"")</f>
        <v>109</v>
      </c>
      <c r="C1343" s="225" t="s">
        <v>2136</v>
      </c>
      <c r="D1343" s="225">
        <v>1339</v>
      </c>
      <c r="E1343" s="239" t="s">
        <v>2010</v>
      </c>
      <c r="F1343" s="225" t="s">
        <v>2144</v>
      </c>
      <c r="G1343" s="226"/>
    </row>
    <row r="1344" spans="2:7">
      <c r="B1344" s="225" t="str">
        <f>IFERROR(VLOOKUP(C1344,'Drawing Number'!$B$25:$G$151,6,FALSE),"")</f>
        <v>109</v>
      </c>
      <c r="C1344" s="225" t="s">
        <v>2136</v>
      </c>
      <c r="D1344" s="225">
        <v>1340</v>
      </c>
      <c r="E1344" s="239" t="s">
        <v>2011</v>
      </c>
      <c r="F1344" s="225" t="s">
        <v>2144</v>
      </c>
      <c r="G1344" s="226"/>
    </row>
    <row r="1345" spans="2:7">
      <c r="B1345" s="225" t="str">
        <f>IFERROR(VLOOKUP(C1345,'Drawing Number'!$B$25:$G$151,6,FALSE),"")</f>
        <v>109</v>
      </c>
      <c r="C1345" s="225" t="s">
        <v>2136</v>
      </c>
      <c r="D1345" s="225">
        <v>1341</v>
      </c>
      <c r="E1345" s="239" t="s">
        <v>2012</v>
      </c>
      <c r="F1345" s="225" t="s">
        <v>2144</v>
      </c>
      <c r="G1345" s="226"/>
    </row>
    <row r="1346" spans="2:7">
      <c r="B1346" s="225" t="str">
        <f>IFERROR(VLOOKUP(C1346,'Drawing Number'!$B$25:$G$151,6,FALSE),"")</f>
        <v>109</v>
      </c>
      <c r="C1346" s="225" t="s">
        <v>2136</v>
      </c>
      <c r="D1346" s="225">
        <v>1342</v>
      </c>
      <c r="E1346" s="239" t="s">
        <v>2013</v>
      </c>
      <c r="F1346" s="225" t="s">
        <v>2144</v>
      </c>
      <c r="G1346" s="226"/>
    </row>
    <row r="1347" spans="2:7">
      <c r="B1347" s="225" t="str">
        <f>IFERROR(VLOOKUP(C1347,'Drawing Number'!$B$25:$G$151,6,FALSE),"")</f>
        <v>109</v>
      </c>
      <c r="C1347" s="225" t="s">
        <v>2136</v>
      </c>
      <c r="D1347" s="225">
        <v>1343</v>
      </c>
      <c r="E1347" s="239" t="s">
        <v>2014</v>
      </c>
      <c r="F1347" s="225" t="s">
        <v>2144</v>
      </c>
      <c r="G1347" s="226"/>
    </row>
    <row r="1348" spans="2:7">
      <c r="B1348" s="225" t="str">
        <f>IFERROR(VLOOKUP(C1348,'Drawing Number'!$B$25:$G$151,6,FALSE),"")</f>
        <v>109</v>
      </c>
      <c r="C1348" s="225" t="s">
        <v>2136</v>
      </c>
      <c r="D1348" s="225">
        <v>1344</v>
      </c>
      <c r="E1348" s="239" t="s">
        <v>2015</v>
      </c>
      <c r="F1348" s="225" t="s">
        <v>2144</v>
      </c>
      <c r="G1348" s="226"/>
    </row>
    <row r="1349" spans="2:7">
      <c r="B1349" s="225" t="str">
        <f>IFERROR(VLOOKUP(C1349,'Drawing Number'!$B$25:$G$151,6,FALSE),"")</f>
        <v>109</v>
      </c>
      <c r="C1349" s="225" t="s">
        <v>2136</v>
      </c>
      <c r="D1349" s="225">
        <v>1345</v>
      </c>
      <c r="E1349" s="239" t="s">
        <v>2016</v>
      </c>
      <c r="F1349" s="225" t="s">
        <v>2144</v>
      </c>
      <c r="G1349" s="226"/>
    </row>
    <row r="1350" spans="2:7">
      <c r="B1350" s="225" t="str">
        <f>IFERROR(VLOOKUP(C1350,'Drawing Number'!$B$25:$G$151,6,FALSE),"")</f>
        <v>109</v>
      </c>
      <c r="C1350" s="225" t="s">
        <v>2136</v>
      </c>
      <c r="D1350" s="225">
        <v>1346</v>
      </c>
      <c r="E1350" s="239" t="s">
        <v>2017</v>
      </c>
      <c r="F1350" s="225" t="s">
        <v>2144</v>
      </c>
      <c r="G1350" s="226"/>
    </row>
    <row r="1351" spans="2:7">
      <c r="B1351" s="225" t="str">
        <f>IFERROR(VLOOKUP(C1351,'Drawing Number'!$B$25:$G$151,6,FALSE),"")</f>
        <v>109</v>
      </c>
      <c r="C1351" s="225" t="s">
        <v>2136</v>
      </c>
      <c r="D1351" s="225">
        <v>1347</v>
      </c>
      <c r="E1351" s="239" t="s">
        <v>2018</v>
      </c>
      <c r="F1351" s="225" t="s">
        <v>2144</v>
      </c>
      <c r="G1351" s="226"/>
    </row>
    <row r="1352" spans="2:7">
      <c r="B1352" s="225" t="str">
        <f>IFERROR(VLOOKUP(C1352,'Drawing Number'!$B$25:$G$151,6,FALSE),"")</f>
        <v>109</v>
      </c>
      <c r="C1352" s="225" t="s">
        <v>2136</v>
      </c>
      <c r="D1352" s="225">
        <v>1348</v>
      </c>
      <c r="E1352" s="239" t="s">
        <v>2019</v>
      </c>
      <c r="F1352" s="225" t="s">
        <v>2144</v>
      </c>
      <c r="G1352" s="226"/>
    </row>
    <row r="1353" spans="2:7">
      <c r="B1353" s="225" t="str">
        <f>IFERROR(VLOOKUP(C1353,'Drawing Number'!$B$25:$G$151,6,FALSE),"")</f>
        <v>109</v>
      </c>
      <c r="C1353" s="225" t="s">
        <v>2136</v>
      </c>
      <c r="D1353" s="225">
        <v>1349</v>
      </c>
      <c r="E1353" s="239" t="s">
        <v>2020</v>
      </c>
      <c r="F1353" s="225" t="s">
        <v>2144</v>
      </c>
      <c r="G1353" s="226"/>
    </row>
    <row r="1354" spans="2:7">
      <c r="B1354" s="225" t="str">
        <f>IFERROR(VLOOKUP(C1354,'Drawing Number'!$B$25:$G$151,6,FALSE),"")</f>
        <v>109</v>
      </c>
      <c r="C1354" s="225" t="s">
        <v>2136</v>
      </c>
      <c r="D1354" s="225">
        <v>1350</v>
      </c>
      <c r="E1354" s="239" t="s">
        <v>2021</v>
      </c>
      <c r="F1354" s="225" t="s">
        <v>2144</v>
      </c>
      <c r="G1354" s="226"/>
    </row>
    <row r="1355" spans="2:7">
      <c r="B1355" s="225" t="str">
        <f>IFERROR(VLOOKUP(C1355,'Drawing Number'!$B$25:$G$151,6,FALSE),"")</f>
        <v>109</v>
      </c>
      <c r="C1355" s="225" t="s">
        <v>2136</v>
      </c>
      <c r="D1355" s="225">
        <v>1351</v>
      </c>
      <c r="E1355" s="239" t="s">
        <v>2022</v>
      </c>
      <c r="F1355" s="225" t="s">
        <v>2144</v>
      </c>
      <c r="G1355" s="226"/>
    </row>
    <row r="1356" spans="2:7">
      <c r="B1356" s="225" t="str">
        <f>IFERROR(VLOOKUP(C1356,'Drawing Number'!$B$25:$G$151,6,FALSE),"")</f>
        <v>109</v>
      </c>
      <c r="C1356" s="225" t="s">
        <v>2136</v>
      </c>
      <c r="D1356" s="225">
        <v>1352</v>
      </c>
      <c r="E1356" s="239" t="s">
        <v>2023</v>
      </c>
      <c r="F1356" s="225" t="s">
        <v>2144</v>
      </c>
      <c r="G1356" s="226"/>
    </row>
    <row r="1357" spans="2:7">
      <c r="B1357" s="225" t="str">
        <f>IFERROR(VLOOKUP(C1357,'Drawing Number'!$B$25:$G$151,6,FALSE),"")</f>
        <v>109</v>
      </c>
      <c r="C1357" s="225" t="s">
        <v>2136</v>
      </c>
      <c r="D1357" s="225">
        <v>1353</v>
      </c>
      <c r="E1357" s="239" t="s">
        <v>2024</v>
      </c>
      <c r="F1357" s="225" t="s">
        <v>2144</v>
      </c>
      <c r="G1357" s="226"/>
    </row>
    <row r="1358" spans="2:7">
      <c r="B1358" s="225" t="str">
        <f>IFERROR(VLOOKUP(C1358,'Drawing Number'!$B$25:$G$151,6,FALSE),"")</f>
        <v>109</v>
      </c>
      <c r="C1358" s="225" t="s">
        <v>2136</v>
      </c>
      <c r="D1358" s="225">
        <v>1354</v>
      </c>
      <c r="E1358" s="239" t="s">
        <v>2025</v>
      </c>
      <c r="F1358" s="225" t="s">
        <v>2144</v>
      </c>
      <c r="G1358" s="226"/>
    </row>
    <row r="1359" spans="2:7">
      <c r="B1359" s="225" t="str">
        <f>IFERROR(VLOOKUP(C1359,'Drawing Number'!$B$25:$G$151,6,FALSE),"")</f>
        <v>109</v>
      </c>
      <c r="C1359" s="225" t="s">
        <v>2136</v>
      </c>
      <c r="D1359" s="225">
        <v>1355</v>
      </c>
      <c r="E1359" s="239" t="s">
        <v>2026</v>
      </c>
      <c r="F1359" s="225" t="s">
        <v>2144</v>
      </c>
      <c r="G1359" s="226"/>
    </row>
    <row r="1360" spans="2:7">
      <c r="B1360" s="225" t="str">
        <f>IFERROR(VLOOKUP(C1360,'Drawing Number'!$B$25:$G$151,6,FALSE),"")</f>
        <v>109</v>
      </c>
      <c r="C1360" s="225" t="s">
        <v>2136</v>
      </c>
      <c r="D1360" s="225">
        <v>1356</v>
      </c>
      <c r="E1360" s="239" t="s">
        <v>2027</v>
      </c>
      <c r="F1360" s="225" t="s">
        <v>2144</v>
      </c>
      <c r="G1360" s="226"/>
    </row>
    <row r="1361" spans="2:7">
      <c r="B1361" s="225" t="str">
        <f>IFERROR(VLOOKUP(C1361,'Drawing Number'!$B$25:$G$151,6,FALSE),"")</f>
        <v>109</v>
      </c>
      <c r="C1361" s="225" t="s">
        <v>2136</v>
      </c>
      <c r="D1361" s="225">
        <v>1357</v>
      </c>
      <c r="E1361" s="239" t="s">
        <v>2028</v>
      </c>
      <c r="F1361" s="225" t="s">
        <v>2144</v>
      </c>
      <c r="G1361" s="226"/>
    </row>
    <row r="1362" spans="2:7">
      <c r="B1362" s="225" t="str">
        <f>IFERROR(VLOOKUP(C1362,'Drawing Number'!$B$25:$G$151,6,FALSE),"")</f>
        <v>109</v>
      </c>
      <c r="C1362" s="225" t="s">
        <v>2136</v>
      </c>
      <c r="D1362" s="225">
        <v>1358</v>
      </c>
      <c r="E1362" s="239" t="s">
        <v>2029</v>
      </c>
      <c r="F1362" s="225" t="s">
        <v>2144</v>
      </c>
      <c r="G1362" s="226"/>
    </row>
    <row r="1363" spans="2:7">
      <c r="B1363" s="225" t="str">
        <f>IFERROR(VLOOKUP(C1363,'Drawing Number'!$B$25:$G$151,6,FALSE),"")</f>
        <v>109</v>
      </c>
      <c r="C1363" s="225" t="s">
        <v>2136</v>
      </c>
      <c r="D1363" s="225">
        <v>1359</v>
      </c>
      <c r="E1363" s="239" t="s">
        <v>2030</v>
      </c>
      <c r="F1363" s="225" t="s">
        <v>2144</v>
      </c>
      <c r="G1363" s="226"/>
    </row>
    <row r="1364" spans="2:7">
      <c r="B1364" s="225" t="str">
        <f>IFERROR(VLOOKUP(C1364,'Drawing Number'!$B$25:$G$151,6,FALSE),"")</f>
        <v>109</v>
      </c>
      <c r="C1364" s="225" t="s">
        <v>2136</v>
      </c>
      <c r="D1364" s="225">
        <v>1360</v>
      </c>
      <c r="E1364" s="239" t="s">
        <v>2031</v>
      </c>
      <c r="F1364" s="225" t="s">
        <v>2144</v>
      </c>
      <c r="G1364" s="226"/>
    </row>
    <row r="1365" spans="2:7">
      <c r="B1365" s="225" t="str">
        <f>IFERROR(VLOOKUP(C1365,'Drawing Number'!$B$25:$G$151,6,FALSE),"")</f>
        <v>109</v>
      </c>
      <c r="C1365" s="225" t="s">
        <v>2136</v>
      </c>
      <c r="D1365" s="225">
        <v>1361</v>
      </c>
      <c r="E1365" s="239" t="s">
        <v>2032</v>
      </c>
      <c r="F1365" s="225" t="s">
        <v>2144</v>
      </c>
      <c r="G1365" s="226"/>
    </row>
    <row r="1366" spans="2:7">
      <c r="B1366" s="225" t="str">
        <f>IFERROR(VLOOKUP(C1366,'Drawing Number'!$B$25:$G$151,6,FALSE),"")</f>
        <v>109</v>
      </c>
      <c r="C1366" s="225" t="s">
        <v>2136</v>
      </c>
      <c r="D1366" s="225">
        <v>1362</v>
      </c>
      <c r="E1366" s="239" t="s">
        <v>2033</v>
      </c>
      <c r="F1366" s="225" t="s">
        <v>2144</v>
      </c>
      <c r="G1366" s="226"/>
    </row>
    <row r="1367" spans="2:7">
      <c r="B1367" s="225" t="str">
        <f>IFERROR(VLOOKUP(C1367,'Drawing Number'!$B$25:$G$151,6,FALSE),"")</f>
        <v>109</v>
      </c>
      <c r="C1367" s="225" t="s">
        <v>2136</v>
      </c>
      <c r="D1367" s="225">
        <v>1363</v>
      </c>
      <c r="E1367" s="239" t="s">
        <v>2034</v>
      </c>
      <c r="F1367" s="225" t="s">
        <v>2144</v>
      </c>
      <c r="G1367" s="226"/>
    </row>
    <row r="1368" spans="2:7">
      <c r="B1368" s="225" t="str">
        <f>IFERROR(VLOOKUP(C1368,'Drawing Number'!$B$25:$G$151,6,FALSE),"")</f>
        <v>109</v>
      </c>
      <c r="C1368" s="225" t="s">
        <v>2136</v>
      </c>
      <c r="D1368" s="225">
        <v>1364</v>
      </c>
      <c r="E1368" s="239" t="s">
        <v>2035</v>
      </c>
      <c r="F1368" s="225" t="s">
        <v>2144</v>
      </c>
      <c r="G1368" s="226"/>
    </row>
    <row r="1369" spans="2:7">
      <c r="B1369" s="225" t="str">
        <f>IFERROR(VLOOKUP(C1369,'Drawing Number'!$B$25:$G$151,6,FALSE),"")</f>
        <v>109</v>
      </c>
      <c r="C1369" s="225" t="s">
        <v>2136</v>
      </c>
      <c r="D1369" s="225">
        <v>1365</v>
      </c>
      <c r="E1369" s="239" t="s">
        <v>2036</v>
      </c>
      <c r="F1369" s="225" t="s">
        <v>2144</v>
      </c>
      <c r="G1369" s="226"/>
    </row>
    <row r="1370" spans="2:7">
      <c r="B1370" s="225" t="str">
        <f>IFERROR(VLOOKUP(C1370,'Drawing Number'!$B$25:$G$151,6,FALSE),"")</f>
        <v>109</v>
      </c>
      <c r="C1370" s="225" t="s">
        <v>2136</v>
      </c>
      <c r="D1370" s="225">
        <v>1366</v>
      </c>
      <c r="E1370" s="239" t="s">
        <v>2037</v>
      </c>
      <c r="F1370" s="225" t="s">
        <v>2144</v>
      </c>
      <c r="G1370" s="226"/>
    </row>
    <row r="1371" spans="2:7">
      <c r="B1371" s="225" t="str">
        <f>IFERROR(VLOOKUP(C1371,'Drawing Number'!$B$25:$G$151,6,FALSE),"")</f>
        <v>109</v>
      </c>
      <c r="C1371" s="225" t="s">
        <v>2136</v>
      </c>
      <c r="D1371" s="225">
        <v>1367</v>
      </c>
      <c r="E1371" s="239" t="s">
        <v>2038</v>
      </c>
      <c r="F1371" s="225" t="s">
        <v>2144</v>
      </c>
      <c r="G1371" s="226"/>
    </row>
    <row r="1372" spans="2:7">
      <c r="B1372" s="225" t="str">
        <f>IFERROR(VLOOKUP(C1372,'Drawing Number'!$B$25:$G$151,6,FALSE),"")</f>
        <v>109</v>
      </c>
      <c r="C1372" s="225" t="s">
        <v>2136</v>
      </c>
      <c r="D1372" s="225">
        <v>1368</v>
      </c>
      <c r="E1372" s="239" t="s">
        <v>2039</v>
      </c>
      <c r="F1372" s="225" t="s">
        <v>2144</v>
      </c>
      <c r="G1372" s="226"/>
    </row>
    <row r="1373" spans="2:7">
      <c r="B1373" s="225" t="str">
        <f>IFERROR(VLOOKUP(C1373,'Drawing Number'!$B$25:$G$151,6,FALSE),"")</f>
        <v>109</v>
      </c>
      <c r="C1373" s="225" t="s">
        <v>2136</v>
      </c>
      <c r="D1373" s="225">
        <v>1369</v>
      </c>
      <c r="E1373" s="239" t="s">
        <v>2040</v>
      </c>
      <c r="F1373" s="225" t="s">
        <v>2144</v>
      </c>
      <c r="G1373" s="226"/>
    </row>
    <row r="1374" spans="2:7">
      <c r="B1374" s="225" t="str">
        <f>IFERROR(VLOOKUP(C1374,'Drawing Number'!$B$25:$G$151,6,FALSE),"")</f>
        <v>109</v>
      </c>
      <c r="C1374" s="225" t="s">
        <v>2136</v>
      </c>
      <c r="D1374" s="225">
        <v>1370</v>
      </c>
      <c r="E1374" s="239" t="s">
        <v>2041</v>
      </c>
      <c r="F1374" s="225" t="s">
        <v>2144</v>
      </c>
      <c r="G1374" s="226"/>
    </row>
    <row r="1375" spans="2:7">
      <c r="B1375" s="225" t="str">
        <f>IFERROR(VLOOKUP(C1375,'Drawing Number'!$B$25:$G$151,6,FALSE),"")</f>
        <v>109</v>
      </c>
      <c r="C1375" s="225" t="s">
        <v>2136</v>
      </c>
      <c r="D1375" s="225">
        <v>1371</v>
      </c>
      <c r="E1375" s="239" t="s">
        <v>2042</v>
      </c>
      <c r="F1375" s="225" t="s">
        <v>2144</v>
      </c>
      <c r="G1375" s="226"/>
    </row>
    <row r="1376" spans="2:7">
      <c r="B1376" s="225" t="str">
        <f>IFERROR(VLOOKUP(C1376,'Drawing Number'!$B$25:$G$151,6,FALSE),"")</f>
        <v>109</v>
      </c>
      <c r="C1376" s="225" t="s">
        <v>2136</v>
      </c>
      <c r="D1376" s="225">
        <v>1372</v>
      </c>
      <c r="E1376" s="239" t="s">
        <v>2043</v>
      </c>
      <c r="F1376" s="225" t="s">
        <v>2144</v>
      </c>
      <c r="G1376" s="226"/>
    </row>
    <row r="1377" spans="2:7">
      <c r="B1377" s="225" t="str">
        <f>IFERROR(VLOOKUP(C1377,'Drawing Number'!$B$25:$G$151,6,FALSE),"")</f>
        <v>109</v>
      </c>
      <c r="C1377" s="225" t="s">
        <v>2136</v>
      </c>
      <c r="D1377" s="225">
        <v>1373</v>
      </c>
      <c r="E1377" s="239" t="s">
        <v>2044</v>
      </c>
      <c r="F1377" s="225" t="s">
        <v>2144</v>
      </c>
      <c r="G1377" s="226"/>
    </row>
    <row r="1378" spans="2:7">
      <c r="B1378" s="225" t="str">
        <f>IFERROR(VLOOKUP(C1378,'Drawing Number'!$B$25:$G$151,6,FALSE),"")</f>
        <v>109</v>
      </c>
      <c r="C1378" s="225" t="s">
        <v>2136</v>
      </c>
      <c r="D1378" s="225">
        <v>1374</v>
      </c>
      <c r="E1378" s="239" t="s">
        <v>2045</v>
      </c>
      <c r="F1378" s="225" t="s">
        <v>2144</v>
      </c>
      <c r="G1378" s="226"/>
    </row>
    <row r="1379" spans="2:7">
      <c r="B1379" s="225" t="str">
        <f>IFERROR(VLOOKUP(C1379,'Drawing Number'!$B$25:$G$151,6,FALSE),"")</f>
        <v>109</v>
      </c>
      <c r="C1379" s="225" t="s">
        <v>2136</v>
      </c>
      <c r="D1379" s="225">
        <v>1375</v>
      </c>
      <c r="E1379" s="239" t="s">
        <v>2046</v>
      </c>
      <c r="F1379" s="225" t="s">
        <v>2144</v>
      </c>
      <c r="G1379" s="226"/>
    </row>
    <row r="1380" spans="2:7">
      <c r="B1380" s="225" t="str">
        <f>IFERROR(VLOOKUP(C1380,'Drawing Number'!$B$25:$G$151,6,FALSE),"")</f>
        <v>109</v>
      </c>
      <c r="C1380" s="225" t="s">
        <v>2136</v>
      </c>
      <c r="D1380" s="225">
        <v>1376</v>
      </c>
      <c r="E1380" s="239" t="s">
        <v>2047</v>
      </c>
      <c r="F1380" s="225" t="s">
        <v>2144</v>
      </c>
      <c r="G1380" s="226"/>
    </row>
    <row r="1381" spans="2:7">
      <c r="B1381" s="225" t="str">
        <f>IFERROR(VLOOKUP(C1381,'Drawing Number'!$B$25:$G$151,6,FALSE),"")</f>
        <v>109</v>
      </c>
      <c r="C1381" s="225" t="s">
        <v>2136</v>
      </c>
      <c r="D1381" s="225">
        <v>1377</v>
      </c>
      <c r="E1381" s="239" t="s">
        <v>2048</v>
      </c>
      <c r="F1381" s="225" t="s">
        <v>2144</v>
      </c>
      <c r="G1381" s="226"/>
    </row>
    <row r="1382" spans="2:7">
      <c r="B1382" s="225" t="str">
        <f>IFERROR(VLOOKUP(C1382,'Drawing Number'!$B$25:$G$151,6,FALSE),"")</f>
        <v>109</v>
      </c>
      <c r="C1382" s="225" t="s">
        <v>2136</v>
      </c>
      <c r="D1382" s="225">
        <v>1378</v>
      </c>
      <c r="E1382" s="239" t="s">
        <v>2049</v>
      </c>
      <c r="F1382" s="225" t="s">
        <v>2144</v>
      </c>
      <c r="G1382" s="226"/>
    </row>
    <row r="1383" spans="2:7">
      <c r="B1383" s="225" t="str">
        <f>IFERROR(VLOOKUP(C1383,'Drawing Number'!$B$25:$G$151,6,FALSE),"")</f>
        <v>109</v>
      </c>
      <c r="C1383" s="225" t="s">
        <v>2136</v>
      </c>
      <c r="D1383" s="225">
        <v>1379</v>
      </c>
      <c r="E1383" s="239" t="s">
        <v>2050</v>
      </c>
      <c r="F1383" s="225" t="s">
        <v>2144</v>
      </c>
      <c r="G1383" s="226"/>
    </row>
    <row r="1384" spans="2:7">
      <c r="B1384" s="225" t="str">
        <f>IFERROR(VLOOKUP(C1384,'Drawing Number'!$B$25:$G$151,6,FALSE),"")</f>
        <v>109</v>
      </c>
      <c r="C1384" s="225" t="s">
        <v>2136</v>
      </c>
      <c r="D1384" s="225">
        <v>1380</v>
      </c>
      <c r="E1384" s="239" t="s">
        <v>2051</v>
      </c>
      <c r="F1384" s="225" t="s">
        <v>2144</v>
      </c>
      <c r="G1384" s="226"/>
    </row>
    <row r="1385" spans="2:7">
      <c r="B1385" s="225" t="str">
        <f>IFERROR(VLOOKUP(C1385,'Drawing Number'!$B$25:$G$151,6,FALSE),"")</f>
        <v>109</v>
      </c>
      <c r="C1385" s="225" t="s">
        <v>2136</v>
      </c>
      <c r="D1385" s="225">
        <v>1381</v>
      </c>
      <c r="E1385" s="239" t="s">
        <v>2052</v>
      </c>
      <c r="F1385" s="225" t="s">
        <v>2144</v>
      </c>
      <c r="G1385" s="226"/>
    </row>
    <row r="1386" spans="2:7">
      <c r="B1386" s="225" t="str">
        <f>IFERROR(VLOOKUP(C1386,'Drawing Number'!$B$25:$G$151,6,FALSE),"")</f>
        <v>109</v>
      </c>
      <c r="C1386" s="225" t="s">
        <v>2136</v>
      </c>
      <c r="D1386" s="225">
        <v>1382</v>
      </c>
      <c r="E1386" s="239" t="s">
        <v>2053</v>
      </c>
      <c r="F1386" s="225" t="s">
        <v>2144</v>
      </c>
      <c r="G1386" s="226"/>
    </row>
    <row r="1387" spans="2:7">
      <c r="B1387" s="225" t="str">
        <f>IFERROR(VLOOKUP(C1387,'Drawing Number'!$B$25:$G$151,6,FALSE),"")</f>
        <v>109</v>
      </c>
      <c r="C1387" s="225" t="s">
        <v>2136</v>
      </c>
      <c r="D1387" s="225">
        <v>1383</v>
      </c>
      <c r="E1387" s="239" t="s">
        <v>2054</v>
      </c>
      <c r="F1387" s="225" t="s">
        <v>2144</v>
      </c>
      <c r="G1387" s="226"/>
    </row>
    <row r="1388" spans="2:7">
      <c r="B1388" s="225" t="str">
        <f>IFERROR(VLOOKUP(C1388,'Drawing Number'!$B$25:$G$151,6,FALSE),"")</f>
        <v>109</v>
      </c>
      <c r="C1388" s="225" t="s">
        <v>2136</v>
      </c>
      <c r="D1388" s="225">
        <v>1384</v>
      </c>
      <c r="E1388" s="239" t="s">
        <v>2055</v>
      </c>
      <c r="F1388" s="225" t="s">
        <v>2144</v>
      </c>
      <c r="G1388" s="226"/>
    </row>
    <row r="1389" spans="2:7">
      <c r="B1389" s="225" t="str">
        <f>IFERROR(VLOOKUP(C1389,'Drawing Number'!$B$25:$G$151,6,FALSE),"")</f>
        <v>109</v>
      </c>
      <c r="C1389" s="225" t="s">
        <v>2136</v>
      </c>
      <c r="D1389" s="225">
        <v>1385</v>
      </c>
      <c r="E1389" s="239" t="s">
        <v>2056</v>
      </c>
      <c r="F1389" s="225" t="s">
        <v>2144</v>
      </c>
      <c r="G1389" s="226"/>
    </row>
    <row r="1390" spans="2:7">
      <c r="B1390" s="225" t="str">
        <f>IFERROR(VLOOKUP(C1390,'Drawing Number'!$B$25:$G$151,6,FALSE),"")</f>
        <v>109</v>
      </c>
      <c r="C1390" s="225" t="s">
        <v>2136</v>
      </c>
      <c r="D1390" s="225">
        <v>1386</v>
      </c>
      <c r="E1390" s="239" t="s">
        <v>2057</v>
      </c>
      <c r="F1390" s="225" t="s">
        <v>2144</v>
      </c>
      <c r="G1390" s="226"/>
    </row>
    <row r="1391" spans="2:7">
      <c r="B1391" s="225" t="str">
        <f>IFERROR(VLOOKUP(C1391,'Drawing Number'!$B$25:$G$151,6,FALSE),"")</f>
        <v>109</v>
      </c>
      <c r="C1391" s="225" t="s">
        <v>2136</v>
      </c>
      <c r="D1391" s="225">
        <v>1387</v>
      </c>
      <c r="E1391" s="239" t="s">
        <v>2058</v>
      </c>
      <c r="F1391" s="225" t="s">
        <v>2144</v>
      </c>
      <c r="G1391" s="226"/>
    </row>
    <row r="1392" spans="2:7">
      <c r="B1392" s="225" t="str">
        <f>IFERROR(VLOOKUP(C1392,'Drawing Number'!$B$25:$G$151,6,FALSE),"")</f>
        <v>109</v>
      </c>
      <c r="C1392" s="225" t="s">
        <v>2136</v>
      </c>
      <c r="D1392" s="225">
        <v>1388</v>
      </c>
      <c r="E1392" s="239" t="s">
        <v>2059</v>
      </c>
      <c r="F1392" s="225" t="s">
        <v>2144</v>
      </c>
      <c r="G1392" s="226"/>
    </row>
    <row r="1393" spans="2:7">
      <c r="B1393" s="225" t="str">
        <f>IFERROR(VLOOKUP(C1393,'Drawing Number'!$B$25:$G$151,6,FALSE),"")</f>
        <v>109</v>
      </c>
      <c r="C1393" s="225" t="s">
        <v>2136</v>
      </c>
      <c r="D1393" s="225">
        <v>1389</v>
      </c>
      <c r="E1393" s="239" t="s">
        <v>2060</v>
      </c>
      <c r="F1393" s="225" t="s">
        <v>2144</v>
      </c>
      <c r="G1393" s="226"/>
    </row>
    <row r="1394" spans="2:7">
      <c r="B1394" s="225" t="str">
        <f>IFERROR(VLOOKUP(C1394,'Drawing Number'!$B$25:$G$151,6,FALSE),"")</f>
        <v>109</v>
      </c>
      <c r="C1394" s="225" t="s">
        <v>2136</v>
      </c>
      <c r="D1394" s="225">
        <v>1390</v>
      </c>
      <c r="E1394" s="239" t="s">
        <v>2061</v>
      </c>
      <c r="F1394" s="225" t="s">
        <v>2144</v>
      </c>
      <c r="G1394" s="226"/>
    </row>
    <row r="1395" spans="2:7">
      <c r="B1395" s="225" t="str">
        <f>IFERROR(VLOOKUP(C1395,'Drawing Number'!$B$25:$G$151,6,FALSE),"")</f>
        <v>109</v>
      </c>
      <c r="C1395" s="225" t="s">
        <v>2136</v>
      </c>
      <c r="D1395" s="225">
        <v>1391</v>
      </c>
      <c r="E1395" s="239" t="s">
        <v>2062</v>
      </c>
      <c r="F1395" s="225" t="s">
        <v>2144</v>
      </c>
      <c r="G1395" s="226"/>
    </row>
    <row r="1396" spans="2:7">
      <c r="B1396" s="225" t="str">
        <f>IFERROR(VLOOKUP(C1396,'Drawing Number'!$B$25:$G$151,6,FALSE),"")</f>
        <v>109</v>
      </c>
      <c r="C1396" s="225" t="s">
        <v>2136</v>
      </c>
      <c r="D1396" s="225">
        <v>1392</v>
      </c>
      <c r="E1396" s="239" t="s">
        <v>2063</v>
      </c>
      <c r="F1396" s="225" t="s">
        <v>2144</v>
      </c>
      <c r="G1396" s="226"/>
    </row>
    <row r="1397" spans="2:7">
      <c r="B1397" s="225" t="str">
        <f>IFERROR(VLOOKUP(C1397,'Drawing Number'!$B$25:$G$151,6,FALSE),"")</f>
        <v>109</v>
      </c>
      <c r="C1397" s="225" t="s">
        <v>2136</v>
      </c>
      <c r="D1397" s="225">
        <v>1393</v>
      </c>
      <c r="E1397" s="239" t="s">
        <v>2064</v>
      </c>
      <c r="F1397" s="225" t="s">
        <v>2144</v>
      </c>
      <c r="G1397" s="226"/>
    </row>
    <row r="1398" spans="2:7">
      <c r="B1398" s="225" t="str">
        <f>IFERROR(VLOOKUP(C1398,'Drawing Number'!$B$25:$G$151,6,FALSE),"")</f>
        <v>109</v>
      </c>
      <c r="C1398" s="225" t="s">
        <v>2136</v>
      </c>
      <c r="D1398" s="225">
        <v>1394</v>
      </c>
      <c r="E1398" s="239" t="s">
        <v>2065</v>
      </c>
      <c r="F1398" s="225" t="s">
        <v>2144</v>
      </c>
      <c r="G1398" s="226"/>
    </row>
    <row r="1399" spans="2:7">
      <c r="B1399" s="225" t="str">
        <f>IFERROR(VLOOKUP(C1399,'Drawing Number'!$B$25:$G$151,6,FALSE),"")</f>
        <v>109</v>
      </c>
      <c r="C1399" s="225" t="s">
        <v>2136</v>
      </c>
      <c r="D1399" s="225">
        <v>1395</v>
      </c>
      <c r="E1399" s="239" t="s">
        <v>2066</v>
      </c>
      <c r="F1399" s="225" t="s">
        <v>2144</v>
      </c>
      <c r="G1399" s="226"/>
    </row>
    <row r="1400" spans="2:7">
      <c r="B1400" s="225" t="str">
        <f>IFERROR(VLOOKUP(C1400,'Drawing Number'!$B$25:$G$151,6,FALSE),"")</f>
        <v>109</v>
      </c>
      <c r="C1400" s="225" t="s">
        <v>2136</v>
      </c>
      <c r="D1400" s="225">
        <v>1396</v>
      </c>
      <c r="E1400" s="239" t="s">
        <v>2067</v>
      </c>
      <c r="F1400" s="225" t="s">
        <v>2144</v>
      </c>
      <c r="G1400" s="226"/>
    </row>
    <row r="1401" spans="2:7">
      <c r="B1401" s="225" t="str">
        <f>IFERROR(VLOOKUP(C1401,'Drawing Number'!$B$25:$G$151,6,FALSE),"")</f>
        <v>109</v>
      </c>
      <c r="C1401" s="225" t="s">
        <v>2136</v>
      </c>
      <c r="D1401" s="225">
        <v>1397</v>
      </c>
      <c r="E1401" s="239" t="s">
        <v>2068</v>
      </c>
      <c r="F1401" s="225" t="s">
        <v>2144</v>
      </c>
      <c r="G1401" s="226"/>
    </row>
    <row r="1402" spans="2:7">
      <c r="B1402" s="225" t="str">
        <f>IFERROR(VLOOKUP(C1402,'Drawing Number'!$B$25:$G$151,6,FALSE),"")</f>
        <v>109</v>
      </c>
      <c r="C1402" s="225" t="s">
        <v>2136</v>
      </c>
      <c r="D1402" s="225">
        <v>1398</v>
      </c>
      <c r="E1402" s="239" t="s">
        <v>2069</v>
      </c>
      <c r="F1402" s="225" t="s">
        <v>2144</v>
      </c>
      <c r="G1402" s="226"/>
    </row>
    <row r="1403" spans="2:7">
      <c r="B1403" s="225" t="str">
        <f>IFERROR(VLOOKUP(C1403,'Drawing Number'!$B$25:$G$151,6,FALSE),"")</f>
        <v>109</v>
      </c>
      <c r="C1403" s="225" t="s">
        <v>2136</v>
      </c>
      <c r="D1403" s="225">
        <v>1399</v>
      </c>
      <c r="E1403" s="239" t="s">
        <v>2070</v>
      </c>
      <c r="F1403" s="225" t="s">
        <v>2144</v>
      </c>
      <c r="G1403" s="226"/>
    </row>
    <row r="1404" spans="2:7">
      <c r="B1404" s="225" t="str">
        <f>IFERROR(VLOOKUP(C1404,'Drawing Number'!$B$25:$G$151,6,FALSE),"")</f>
        <v>109</v>
      </c>
      <c r="C1404" s="225" t="s">
        <v>2136</v>
      </c>
      <c r="D1404" s="225">
        <v>1400</v>
      </c>
      <c r="E1404" s="239" t="s">
        <v>2071</v>
      </c>
      <c r="F1404" s="225" t="s">
        <v>2144</v>
      </c>
      <c r="G1404" s="226"/>
    </row>
    <row r="1405" spans="2:7">
      <c r="B1405" s="225" t="str">
        <f>IFERROR(VLOOKUP(C1405,'Drawing Number'!$B$25:$G$151,6,FALSE),"")</f>
        <v>109</v>
      </c>
      <c r="C1405" s="225" t="s">
        <v>2136</v>
      </c>
      <c r="D1405" s="225">
        <v>1401</v>
      </c>
      <c r="E1405" s="239" t="s">
        <v>2072</v>
      </c>
      <c r="F1405" s="225" t="s">
        <v>2144</v>
      </c>
      <c r="G1405" s="226"/>
    </row>
    <row r="1406" spans="2:7">
      <c r="B1406" s="225" t="str">
        <f>IFERROR(VLOOKUP(C1406,'Drawing Number'!$B$25:$G$151,6,FALSE),"")</f>
        <v>109</v>
      </c>
      <c r="C1406" s="225" t="s">
        <v>2136</v>
      </c>
      <c r="D1406" s="225">
        <v>1402</v>
      </c>
      <c r="E1406" s="239" t="s">
        <v>2073</v>
      </c>
      <c r="F1406" s="225" t="s">
        <v>2144</v>
      </c>
      <c r="G1406" s="226"/>
    </row>
    <row r="1407" spans="2:7">
      <c r="B1407" s="225" t="str">
        <f>IFERROR(VLOOKUP(C1407,'Drawing Number'!$B$25:$G$151,6,FALSE),"")</f>
        <v>109</v>
      </c>
      <c r="C1407" s="225" t="s">
        <v>2136</v>
      </c>
      <c r="D1407" s="225">
        <v>1403</v>
      </c>
      <c r="E1407" s="239" t="s">
        <v>2074</v>
      </c>
      <c r="F1407" s="225" t="s">
        <v>2144</v>
      </c>
      <c r="G1407" s="226"/>
    </row>
    <row r="1408" spans="2:7">
      <c r="B1408" s="225" t="str">
        <f>IFERROR(VLOOKUP(C1408,'Drawing Number'!$B$25:$G$151,6,FALSE),"")</f>
        <v>109</v>
      </c>
      <c r="C1408" s="225" t="s">
        <v>2136</v>
      </c>
      <c r="D1408" s="225">
        <v>1404</v>
      </c>
      <c r="E1408" s="239" t="s">
        <v>2075</v>
      </c>
      <c r="F1408" s="225" t="s">
        <v>2144</v>
      </c>
      <c r="G1408" s="226"/>
    </row>
    <row r="1409" spans="2:7">
      <c r="B1409" s="225" t="str">
        <f>IFERROR(VLOOKUP(C1409,'Drawing Number'!$B$25:$G$151,6,FALSE),"")</f>
        <v>109</v>
      </c>
      <c r="C1409" s="225" t="s">
        <v>2136</v>
      </c>
      <c r="D1409" s="225">
        <v>1405</v>
      </c>
      <c r="E1409" s="239" t="s">
        <v>2076</v>
      </c>
      <c r="F1409" s="225" t="s">
        <v>2144</v>
      </c>
      <c r="G1409" s="226"/>
    </row>
    <row r="1410" spans="2:7">
      <c r="B1410" s="225" t="str">
        <f>IFERROR(VLOOKUP(C1410,'Drawing Number'!$B$25:$G$151,6,FALSE),"")</f>
        <v>109</v>
      </c>
      <c r="C1410" s="225" t="s">
        <v>2136</v>
      </c>
      <c r="D1410" s="225">
        <v>1406</v>
      </c>
      <c r="E1410" s="239" t="s">
        <v>2077</v>
      </c>
      <c r="F1410" s="225" t="s">
        <v>2144</v>
      </c>
      <c r="G1410" s="226"/>
    </row>
    <row r="1411" spans="2:7">
      <c r="B1411" s="225" t="str">
        <f>IFERROR(VLOOKUP(C1411,'Drawing Number'!$B$25:$G$151,6,FALSE),"")</f>
        <v>109</v>
      </c>
      <c r="C1411" s="225" t="s">
        <v>2136</v>
      </c>
      <c r="D1411" s="225">
        <v>1407</v>
      </c>
      <c r="E1411" s="239" t="s">
        <v>2078</v>
      </c>
      <c r="F1411" s="225" t="s">
        <v>2144</v>
      </c>
      <c r="G1411" s="226"/>
    </row>
    <row r="1412" spans="2:7">
      <c r="B1412" s="225" t="str">
        <f>IFERROR(VLOOKUP(C1412,'Drawing Number'!$B$25:$G$151,6,FALSE),"")</f>
        <v>109</v>
      </c>
      <c r="C1412" s="225" t="s">
        <v>2136</v>
      </c>
      <c r="D1412" s="225">
        <v>1408</v>
      </c>
      <c r="E1412" s="239" t="s">
        <v>2079</v>
      </c>
      <c r="F1412" s="225" t="s">
        <v>2144</v>
      </c>
      <c r="G1412" s="226"/>
    </row>
    <row r="1413" spans="2:7">
      <c r="B1413" s="225" t="str">
        <f>IFERROR(VLOOKUP(C1413,'Drawing Number'!$B$25:$G$151,6,FALSE),"")</f>
        <v>109</v>
      </c>
      <c r="C1413" s="225" t="s">
        <v>2136</v>
      </c>
      <c r="D1413" s="225">
        <v>1409</v>
      </c>
      <c r="E1413" s="239" t="s">
        <v>2080</v>
      </c>
      <c r="F1413" s="225" t="s">
        <v>2144</v>
      </c>
      <c r="G1413" s="226"/>
    </row>
    <row r="1414" spans="2:7">
      <c r="B1414" s="225" t="str">
        <f>IFERROR(VLOOKUP(C1414,'Drawing Number'!$B$25:$G$151,6,FALSE),"")</f>
        <v>109</v>
      </c>
      <c r="C1414" s="225" t="s">
        <v>2136</v>
      </c>
      <c r="D1414" s="225">
        <v>1410</v>
      </c>
      <c r="E1414" s="239" t="s">
        <v>2081</v>
      </c>
      <c r="F1414" s="225" t="s">
        <v>2144</v>
      </c>
      <c r="G1414" s="226"/>
    </row>
    <row r="1415" spans="2:7">
      <c r="B1415" s="225" t="str">
        <f>IFERROR(VLOOKUP(C1415,'Drawing Number'!$B$25:$G$151,6,FALSE),"")</f>
        <v>109</v>
      </c>
      <c r="C1415" s="225" t="s">
        <v>2136</v>
      </c>
      <c r="D1415" s="225">
        <v>1411</v>
      </c>
      <c r="E1415" s="239" t="s">
        <v>2082</v>
      </c>
      <c r="F1415" s="225" t="s">
        <v>2144</v>
      </c>
      <c r="G1415" s="226"/>
    </row>
    <row r="1416" spans="2:7">
      <c r="B1416" s="225" t="str">
        <f>IFERROR(VLOOKUP(C1416,'Drawing Number'!$B$25:$G$151,6,FALSE),"")</f>
        <v>109</v>
      </c>
      <c r="C1416" s="225" t="s">
        <v>2136</v>
      </c>
      <c r="D1416" s="225">
        <v>1412</v>
      </c>
      <c r="E1416" s="239" t="s">
        <v>2083</v>
      </c>
      <c r="F1416" s="225" t="s">
        <v>2144</v>
      </c>
      <c r="G1416" s="226"/>
    </row>
    <row r="1417" spans="2:7">
      <c r="B1417" s="225" t="str">
        <f>IFERROR(VLOOKUP(C1417,'Drawing Number'!$B$25:$G$151,6,FALSE),"")</f>
        <v>109</v>
      </c>
      <c r="C1417" s="225" t="s">
        <v>2136</v>
      </c>
      <c r="D1417" s="225">
        <v>1413</v>
      </c>
      <c r="E1417" s="239" t="s">
        <v>2084</v>
      </c>
      <c r="F1417" s="225" t="s">
        <v>2144</v>
      </c>
      <c r="G1417" s="226"/>
    </row>
    <row r="1418" spans="2:7">
      <c r="B1418" s="225" t="str">
        <f>IFERROR(VLOOKUP(C1418,'Drawing Number'!$B$25:$G$151,6,FALSE),"")</f>
        <v>109</v>
      </c>
      <c r="C1418" s="225" t="s">
        <v>2136</v>
      </c>
      <c r="D1418" s="225">
        <v>1414</v>
      </c>
      <c r="E1418" s="239" t="s">
        <v>2085</v>
      </c>
      <c r="F1418" s="225" t="s">
        <v>2144</v>
      </c>
      <c r="G1418" s="226"/>
    </row>
    <row r="1419" spans="2:7">
      <c r="B1419" s="225" t="str">
        <f>IFERROR(VLOOKUP(C1419,'Drawing Number'!$B$25:$G$151,6,FALSE),"")</f>
        <v>109</v>
      </c>
      <c r="C1419" s="225" t="s">
        <v>2136</v>
      </c>
      <c r="D1419" s="225">
        <v>1415</v>
      </c>
      <c r="E1419" s="239" t="s">
        <v>2086</v>
      </c>
      <c r="F1419" s="225" t="s">
        <v>2144</v>
      </c>
      <c r="G1419" s="226"/>
    </row>
    <row r="1420" spans="2:7">
      <c r="B1420" s="225" t="str">
        <f>IFERROR(VLOOKUP(C1420,'Drawing Number'!$B$25:$G$151,6,FALSE),"")</f>
        <v>109</v>
      </c>
      <c r="C1420" s="225" t="s">
        <v>2136</v>
      </c>
      <c r="D1420" s="225">
        <v>1416</v>
      </c>
      <c r="E1420" s="239" t="s">
        <v>1943</v>
      </c>
      <c r="F1420" s="225" t="s">
        <v>2144</v>
      </c>
      <c r="G1420" s="226"/>
    </row>
    <row r="1421" spans="2:7">
      <c r="B1421" s="225" t="str">
        <f>IFERROR(VLOOKUP(C1421,'Drawing Number'!$B$25:$G$151,6,FALSE),"")</f>
        <v>109</v>
      </c>
      <c r="C1421" s="225" t="s">
        <v>2136</v>
      </c>
      <c r="D1421" s="225">
        <v>1417</v>
      </c>
      <c r="E1421" s="239" t="s">
        <v>1944</v>
      </c>
      <c r="F1421" s="225" t="s">
        <v>2144</v>
      </c>
      <c r="G1421" s="226"/>
    </row>
    <row r="1422" spans="2:7">
      <c r="B1422" s="225" t="str">
        <f>IFERROR(VLOOKUP(C1422,'Drawing Number'!$B$25:$G$151,6,FALSE),"")</f>
        <v>109</v>
      </c>
      <c r="C1422" s="225" t="s">
        <v>2136</v>
      </c>
      <c r="D1422" s="225">
        <v>1418</v>
      </c>
      <c r="E1422" s="239" t="s">
        <v>2087</v>
      </c>
      <c r="F1422" s="225" t="s">
        <v>2144</v>
      </c>
      <c r="G1422" s="226"/>
    </row>
    <row r="1423" spans="2:7">
      <c r="B1423" s="225" t="str">
        <f>IFERROR(VLOOKUP(C1423,'Drawing Number'!$B$25:$G$151,6,FALSE),"")</f>
        <v>109</v>
      </c>
      <c r="C1423" s="225" t="s">
        <v>2136</v>
      </c>
      <c r="D1423" s="225">
        <v>1419</v>
      </c>
      <c r="E1423" s="239" t="s">
        <v>2088</v>
      </c>
      <c r="F1423" s="225" t="s">
        <v>2144</v>
      </c>
      <c r="G1423" s="226"/>
    </row>
    <row r="1424" spans="2:7">
      <c r="B1424" s="225" t="str">
        <f>IFERROR(VLOOKUP(C1424,'Drawing Number'!$B$25:$G$151,6,FALSE),"")</f>
        <v>109</v>
      </c>
      <c r="C1424" s="225" t="s">
        <v>2136</v>
      </c>
      <c r="D1424" s="225">
        <v>1420</v>
      </c>
      <c r="E1424" s="239" t="s">
        <v>2089</v>
      </c>
      <c r="F1424" s="225" t="s">
        <v>2144</v>
      </c>
      <c r="G1424" s="226"/>
    </row>
    <row r="1425" spans="2:7">
      <c r="B1425" s="225" t="str">
        <f>IFERROR(VLOOKUP(C1425,'Drawing Number'!$B$25:$G$151,6,FALSE),"")</f>
        <v>109</v>
      </c>
      <c r="C1425" s="225" t="s">
        <v>2136</v>
      </c>
      <c r="D1425" s="225">
        <v>1421</v>
      </c>
      <c r="E1425" s="239" t="s">
        <v>2090</v>
      </c>
      <c r="F1425" s="225" t="s">
        <v>2144</v>
      </c>
      <c r="G1425" s="226"/>
    </row>
    <row r="1426" spans="2:7">
      <c r="B1426" s="225" t="str">
        <f>IFERROR(VLOOKUP(C1426,'Drawing Number'!$B$25:$G$151,6,FALSE),"")</f>
        <v>109</v>
      </c>
      <c r="C1426" s="225" t="s">
        <v>2136</v>
      </c>
      <c r="D1426" s="225">
        <v>1422</v>
      </c>
      <c r="E1426" s="245" t="s">
        <v>2091</v>
      </c>
      <c r="F1426" s="225" t="s">
        <v>2144</v>
      </c>
      <c r="G1426" s="236" t="s">
        <v>2142</v>
      </c>
    </row>
    <row r="1427" spans="2:7">
      <c r="B1427" s="225" t="str">
        <f>IFERROR(VLOOKUP(C1427,'Drawing Number'!$B$25:$G$151,6,FALSE),"")</f>
        <v>109</v>
      </c>
      <c r="C1427" s="225" t="s">
        <v>2136</v>
      </c>
      <c r="D1427" s="225">
        <v>1423</v>
      </c>
      <c r="E1427" s="239" t="s">
        <v>2092</v>
      </c>
      <c r="F1427" s="225" t="s">
        <v>2144</v>
      </c>
      <c r="G1427" s="226"/>
    </row>
    <row r="1428" spans="2:7">
      <c r="B1428" s="225" t="str">
        <f>IFERROR(VLOOKUP(C1428,'Drawing Number'!$B$25:$G$151,6,FALSE),"")</f>
        <v>109</v>
      </c>
      <c r="C1428" s="225" t="s">
        <v>2136</v>
      </c>
      <c r="D1428" s="225">
        <v>1424</v>
      </c>
      <c r="E1428" s="239" t="s">
        <v>2093</v>
      </c>
      <c r="F1428" s="225" t="s">
        <v>2144</v>
      </c>
      <c r="G1428" s="226"/>
    </row>
    <row r="1429" spans="2:7">
      <c r="B1429" s="225" t="str">
        <f>IFERROR(VLOOKUP(C1429,'Drawing Number'!$B$25:$G$151,6,FALSE),"")</f>
        <v>109</v>
      </c>
      <c r="C1429" s="225" t="s">
        <v>2136</v>
      </c>
      <c r="D1429" s="225">
        <v>1425</v>
      </c>
      <c r="E1429" s="239" t="s">
        <v>2094</v>
      </c>
      <c r="F1429" s="225" t="s">
        <v>2144</v>
      </c>
      <c r="G1429" s="226"/>
    </row>
    <row r="1430" spans="2:7">
      <c r="B1430" s="225" t="str">
        <f>IFERROR(VLOOKUP(C1430,'Drawing Number'!$B$25:$G$151,6,FALSE),"")</f>
        <v>109</v>
      </c>
      <c r="C1430" s="225" t="s">
        <v>2136</v>
      </c>
      <c r="D1430" s="225">
        <v>1426</v>
      </c>
      <c r="E1430" s="239" t="s">
        <v>2095</v>
      </c>
      <c r="F1430" s="225" t="s">
        <v>2144</v>
      </c>
      <c r="G1430" s="226"/>
    </row>
    <row r="1431" spans="2:7">
      <c r="B1431" s="225" t="str">
        <f>IFERROR(VLOOKUP(C1431,'Drawing Number'!$B$25:$G$151,6,FALSE),"")</f>
        <v>109</v>
      </c>
      <c r="C1431" s="225" t="s">
        <v>2136</v>
      </c>
      <c r="D1431" s="225">
        <v>1427</v>
      </c>
      <c r="E1431" s="239" t="s">
        <v>2096</v>
      </c>
      <c r="F1431" s="225" t="s">
        <v>2144</v>
      </c>
      <c r="G1431" s="226"/>
    </row>
    <row r="1432" spans="2:7">
      <c r="B1432" s="225" t="str">
        <f>IFERROR(VLOOKUP(C1432,'Drawing Number'!$B$25:$G$151,6,FALSE),"")</f>
        <v>109</v>
      </c>
      <c r="C1432" s="225" t="s">
        <v>2136</v>
      </c>
      <c r="D1432" s="225">
        <v>1428</v>
      </c>
      <c r="E1432" s="239" t="s">
        <v>2097</v>
      </c>
      <c r="F1432" s="225" t="s">
        <v>2144</v>
      </c>
      <c r="G1432" s="226"/>
    </row>
    <row r="1433" spans="2:7">
      <c r="B1433" s="225" t="str">
        <f>IFERROR(VLOOKUP(C1433,'Drawing Number'!$B$25:$G$151,6,FALSE),"")</f>
        <v>109</v>
      </c>
      <c r="C1433" s="225" t="s">
        <v>2136</v>
      </c>
      <c r="D1433" s="225">
        <v>1429</v>
      </c>
      <c r="E1433" s="239" t="s">
        <v>2098</v>
      </c>
      <c r="F1433" s="225" t="s">
        <v>2144</v>
      </c>
      <c r="G1433" s="226"/>
    </row>
    <row r="1434" spans="2:7">
      <c r="B1434" s="225" t="str">
        <f>IFERROR(VLOOKUP(C1434,'Drawing Number'!$B$25:$G$151,6,FALSE),"")</f>
        <v>109</v>
      </c>
      <c r="C1434" s="225" t="s">
        <v>2136</v>
      </c>
      <c r="D1434" s="225">
        <v>1430</v>
      </c>
      <c r="E1434" s="239" t="s">
        <v>2099</v>
      </c>
      <c r="F1434" s="225" t="s">
        <v>2144</v>
      </c>
      <c r="G1434" s="226"/>
    </row>
    <row r="1435" spans="2:7">
      <c r="B1435" s="225" t="str">
        <f>IFERROR(VLOOKUP(C1435,'Drawing Number'!$B$25:$G$151,6,FALSE),"")</f>
        <v>109</v>
      </c>
      <c r="C1435" s="225" t="s">
        <v>2136</v>
      </c>
      <c r="D1435" s="225">
        <v>1431</v>
      </c>
      <c r="E1435" s="245" t="s">
        <v>2100</v>
      </c>
      <c r="F1435" s="225" t="s">
        <v>2144</v>
      </c>
      <c r="G1435" s="236" t="s">
        <v>2142</v>
      </c>
    </row>
    <row r="1436" spans="2:7">
      <c r="B1436" s="225" t="str">
        <f>IFERROR(VLOOKUP(C1436,'Drawing Number'!$B$25:$G$151,6,FALSE),"")</f>
        <v>109</v>
      </c>
      <c r="C1436" s="225" t="s">
        <v>2136</v>
      </c>
      <c r="D1436" s="225">
        <v>1432</v>
      </c>
      <c r="E1436" s="245" t="s">
        <v>2101</v>
      </c>
      <c r="F1436" s="225" t="s">
        <v>2144</v>
      </c>
      <c r="G1436" s="236" t="s">
        <v>2142</v>
      </c>
    </row>
    <row r="1437" spans="2:7">
      <c r="B1437" s="225" t="str">
        <f>IFERROR(VLOOKUP(C1437,'Drawing Number'!$B$25:$G$151,6,FALSE),"")</f>
        <v>109</v>
      </c>
      <c r="C1437" s="225" t="s">
        <v>2136</v>
      </c>
      <c r="D1437" s="225">
        <v>1433</v>
      </c>
      <c r="E1437" s="239" t="s">
        <v>2102</v>
      </c>
      <c r="F1437" s="225" t="s">
        <v>2144</v>
      </c>
      <c r="G1437" s="226"/>
    </row>
    <row r="1438" spans="2:7">
      <c r="B1438" s="225" t="str">
        <f>IFERROR(VLOOKUP(C1438,'Drawing Number'!$B$25:$G$151,6,FALSE),"")</f>
        <v>109</v>
      </c>
      <c r="C1438" s="225" t="s">
        <v>2136</v>
      </c>
      <c r="D1438" s="225">
        <v>1434</v>
      </c>
      <c r="E1438" s="239" t="s">
        <v>2103</v>
      </c>
      <c r="F1438" s="225" t="s">
        <v>2144</v>
      </c>
      <c r="G1438" s="226"/>
    </row>
    <row r="1439" spans="2:7">
      <c r="B1439" s="225" t="str">
        <f>IFERROR(VLOOKUP(C1439,'Drawing Number'!$B$25:$G$151,6,FALSE),"")</f>
        <v>109</v>
      </c>
      <c r="C1439" s="225" t="s">
        <v>2136</v>
      </c>
      <c r="D1439" s="225">
        <v>1435</v>
      </c>
      <c r="E1439" s="239" t="s">
        <v>2104</v>
      </c>
      <c r="F1439" s="225" t="s">
        <v>2144</v>
      </c>
      <c r="G1439" s="226"/>
    </row>
    <row r="1440" spans="2:7">
      <c r="B1440" s="225" t="str">
        <f>IFERROR(VLOOKUP(C1440,'Drawing Number'!$B$25:$G$151,6,FALSE),"")</f>
        <v>109</v>
      </c>
      <c r="C1440" s="225" t="s">
        <v>2136</v>
      </c>
      <c r="D1440" s="225">
        <v>1436</v>
      </c>
      <c r="E1440" s="239" t="s">
        <v>2105</v>
      </c>
      <c r="F1440" s="225" t="s">
        <v>2144</v>
      </c>
      <c r="G1440" s="226"/>
    </row>
    <row r="1441" spans="2:7">
      <c r="B1441" s="225" t="str">
        <f>IFERROR(VLOOKUP(C1441,'Drawing Number'!$B$25:$G$151,6,FALSE),"")</f>
        <v>109</v>
      </c>
      <c r="C1441" s="225" t="s">
        <v>2136</v>
      </c>
      <c r="D1441" s="225">
        <v>1437</v>
      </c>
      <c r="E1441" s="239" t="s">
        <v>2106</v>
      </c>
      <c r="F1441" s="225" t="s">
        <v>2144</v>
      </c>
      <c r="G1441" s="226"/>
    </row>
    <row r="1442" spans="2:7">
      <c r="B1442" s="225" t="str">
        <f>IFERROR(VLOOKUP(C1442,'Drawing Number'!$B$25:$G$151,6,FALSE),"")</f>
        <v>109</v>
      </c>
      <c r="C1442" s="225" t="s">
        <v>2136</v>
      </c>
      <c r="D1442" s="225">
        <v>1438</v>
      </c>
      <c r="E1442" s="239" t="s">
        <v>2107</v>
      </c>
      <c r="F1442" s="225" t="s">
        <v>2144</v>
      </c>
      <c r="G1442" s="226"/>
    </row>
    <row r="1443" spans="2:7">
      <c r="B1443" s="225" t="str">
        <f>IFERROR(VLOOKUP(C1443,'Drawing Number'!$B$25:$G$151,6,FALSE),"")</f>
        <v>109</v>
      </c>
      <c r="C1443" s="225" t="s">
        <v>2136</v>
      </c>
      <c r="D1443" s="225">
        <v>1439</v>
      </c>
      <c r="E1443" s="245" t="s">
        <v>2108</v>
      </c>
      <c r="F1443" s="225" t="s">
        <v>2144</v>
      </c>
      <c r="G1443" s="236" t="s">
        <v>2142</v>
      </c>
    </row>
    <row r="1444" spans="2:7">
      <c r="B1444" s="225" t="str">
        <f>IFERROR(VLOOKUP(C1444,'Drawing Number'!$B$25:$G$151,6,FALSE),"")</f>
        <v>109</v>
      </c>
      <c r="C1444" s="225" t="s">
        <v>2136</v>
      </c>
      <c r="D1444" s="225">
        <v>1440</v>
      </c>
      <c r="E1444" s="245" t="s">
        <v>2109</v>
      </c>
      <c r="F1444" s="225" t="s">
        <v>2144</v>
      </c>
      <c r="G1444" s="236" t="s">
        <v>2142</v>
      </c>
    </row>
    <row r="1445" spans="2:7">
      <c r="B1445" s="225" t="str">
        <f>IFERROR(VLOOKUP(C1445,'Drawing Number'!$B$25:$G$151,6,FALSE),"")</f>
        <v>109</v>
      </c>
      <c r="C1445" s="225" t="s">
        <v>2136</v>
      </c>
      <c r="D1445" s="225">
        <v>1441</v>
      </c>
      <c r="E1445" s="245" t="s">
        <v>2110</v>
      </c>
      <c r="F1445" s="225" t="s">
        <v>2144</v>
      </c>
      <c r="G1445" s="236" t="s">
        <v>2142</v>
      </c>
    </row>
    <row r="1446" spans="2:7">
      <c r="B1446" s="225" t="str">
        <f>IFERROR(VLOOKUP(C1446,'Drawing Number'!$B$25:$G$151,6,FALSE),"")</f>
        <v>109</v>
      </c>
      <c r="C1446" s="225" t="s">
        <v>2136</v>
      </c>
      <c r="D1446" s="225">
        <v>1442</v>
      </c>
      <c r="E1446" s="245" t="s">
        <v>2111</v>
      </c>
      <c r="F1446" s="225" t="s">
        <v>2144</v>
      </c>
      <c r="G1446" s="236" t="s">
        <v>2142</v>
      </c>
    </row>
    <row r="1447" spans="2:7">
      <c r="B1447" s="225" t="str">
        <f>IFERROR(VLOOKUP(C1447,'Drawing Number'!$B$25:$G$151,6,FALSE),"")</f>
        <v>109</v>
      </c>
      <c r="C1447" s="225" t="s">
        <v>2136</v>
      </c>
      <c r="D1447" s="225">
        <v>1443</v>
      </c>
      <c r="E1447" s="239" t="s">
        <v>2112</v>
      </c>
      <c r="F1447" s="225" t="s">
        <v>2144</v>
      </c>
      <c r="G1447" s="226"/>
    </row>
    <row r="1448" spans="2:7">
      <c r="B1448" s="225" t="str">
        <f>IFERROR(VLOOKUP(C1448,'Drawing Number'!$B$25:$G$151,6,FALSE),"")</f>
        <v>109</v>
      </c>
      <c r="C1448" s="225" t="s">
        <v>2136</v>
      </c>
      <c r="D1448" s="225">
        <v>1444</v>
      </c>
      <c r="E1448" s="239" t="s">
        <v>2113</v>
      </c>
      <c r="F1448" s="225" t="s">
        <v>2144</v>
      </c>
      <c r="G1448" s="226"/>
    </row>
    <row r="1449" spans="2:7">
      <c r="B1449" s="225" t="str">
        <f>IFERROR(VLOOKUP(C1449,'Drawing Number'!$B$25:$G$151,6,FALSE),"")</f>
        <v>109</v>
      </c>
      <c r="C1449" s="225" t="s">
        <v>2136</v>
      </c>
      <c r="D1449" s="225">
        <v>1445</v>
      </c>
      <c r="E1449" s="239" t="s">
        <v>2140</v>
      </c>
      <c r="F1449" s="225" t="s">
        <v>2144</v>
      </c>
      <c r="G1449" s="226"/>
    </row>
    <row r="1450" spans="2:7">
      <c r="B1450" s="225" t="str">
        <f>IFERROR(VLOOKUP(C1450,'Drawing Number'!$B$25:$G$151,6,FALSE),"")</f>
        <v>109</v>
      </c>
      <c r="C1450" s="225" t="s">
        <v>2136</v>
      </c>
      <c r="D1450" s="225">
        <v>1446</v>
      </c>
      <c r="E1450" s="239" t="s">
        <v>2141</v>
      </c>
      <c r="F1450" s="225" t="s">
        <v>2144</v>
      </c>
      <c r="G1450" s="226"/>
    </row>
    <row r="1451" spans="2:7">
      <c r="B1451" s="225" t="str">
        <f>IFERROR(VLOOKUP(C1451,'Drawing Number'!$B$25:$G$151,6,FALSE),"")</f>
        <v>109</v>
      </c>
      <c r="C1451" s="225" t="s">
        <v>2136</v>
      </c>
      <c r="D1451" s="225">
        <v>1447</v>
      </c>
      <c r="E1451" s="245" t="s">
        <v>2114</v>
      </c>
      <c r="F1451" s="225" t="s">
        <v>2144</v>
      </c>
      <c r="G1451" s="236" t="s">
        <v>2139</v>
      </c>
    </row>
    <row r="1452" spans="2:7">
      <c r="B1452" s="225" t="str">
        <f>IFERROR(VLOOKUP(C1452,'Drawing Number'!$B$25:$G$151,6,FALSE),"")</f>
        <v>109</v>
      </c>
      <c r="C1452" s="225" t="s">
        <v>2136</v>
      </c>
      <c r="D1452" s="225">
        <v>1448</v>
      </c>
      <c r="E1452" s="239" t="s">
        <v>2115</v>
      </c>
      <c r="F1452" s="225" t="s">
        <v>2144</v>
      </c>
      <c r="G1452" s="226"/>
    </row>
    <row r="1453" spans="2:7">
      <c r="B1453" s="225" t="str">
        <f>IFERROR(VLOOKUP(C1453,'Drawing Number'!$B$25:$G$151,6,FALSE),"")</f>
        <v>109</v>
      </c>
      <c r="C1453" s="225" t="s">
        <v>2136</v>
      </c>
      <c r="D1453" s="225">
        <v>1449</v>
      </c>
      <c r="E1453" s="239" t="s">
        <v>2116</v>
      </c>
      <c r="F1453" s="225" t="s">
        <v>2144</v>
      </c>
      <c r="G1453" s="226"/>
    </row>
    <row r="1454" spans="2:7">
      <c r="B1454" s="225" t="str">
        <f>IFERROR(VLOOKUP(C1454,'Drawing Number'!$B$25:$G$151,6,FALSE),"")</f>
        <v>109</v>
      </c>
      <c r="C1454" s="225" t="s">
        <v>2136</v>
      </c>
      <c r="D1454" s="225">
        <v>1450</v>
      </c>
      <c r="E1454" s="239" t="s">
        <v>2117</v>
      </c>
      <c r="F1454" s="225" t="s">
        <v>2144</v>
      </c>
      <c r="G1454" s="226"/>
    </row>
    <row r="1455" spans="2:7">
      <c r="B1455" s="225" t="str">
        <f>IFERROR(VLOOKUP(C1455,'Drawing Number'!$B$25:$G$151,6,FALSE),"")</f>
        <v>109</v>
      </c>
      <c r="C1455" s="225" t="s">
        <v>2136</v>
      </c>
      <c r="D1455" s="225">
        <v>1451</v>
      </c>
      <c r="E1455" s="245" t="s">
        <v>2118</v>
      </c>
      <c r="F1455" s="225" t="s">
        <v>2144</v>
      </c>
      <c r="G1455" s="236" t="s">
        <v>2139</v>
      </c>
    </row>
    <row r="1456" spans="2:7">
      <c r="B1456" s="225" t="str">
        <f>IFERROR(VLOOKUP(C1456,'Drawing Number'!$B$25:$G$151,6,FALSE),"")</f>
        <v>109</v>
      </c>
      <c r="C1456" s="225" t="s">
        <v>2136</v>
      </c>
      <c r="D1456" s="225">
        <v>1452</v>
      </c>
      <c r="E1456" s="245" t="s">
        <v>2119</v>
      </c>
      <c r="F1456" s="225" t="s">
        <v>2144</v>
      </c>
      <c r="G1456" s="236" t="s">
        <v>2139</v>
      </c>
    </row>
    <row r="1457" spans="2:7">
      <c r="B1457" s="225" t="str">
        <f>IFERROR(VLOOKUP(C1457,'Drawing Number'!$B$25:$G$151,6,FALSE),"")</f>
        <v>109</v>
      </c>
      <c r="C1457" s="225" t="s">
        <v>2136</v>
      </c>
      <c r="D1457" s="225">
        <v>1453</v>
      </c>
      <c r="E1457" s="245" t="s">
        <v>2120</v>
      </c>
      <c r="F1457" s="225" t="s">
        <v>2144</v>
      </c>
      <c r="G1457" s="236" t="s">
        <v>2139</v>
      </c>
    </row>
    <row r="1458" spans="2:7">
      <c r="B1458" s="225" t="str">
        <f>IFERROR(VLOOKUP(C1458,'Drawing Number'!$B$25:$G$151,6,FALSE),"")</f>
        <v>109</v>
      </c>
      <c r="C1458" s="225" t="s">
        <v>2136</v>
      </c>
      <c r="D1458" s="225">
        <v>1454</v>
      </c>
      <c r="E1458" s="239" t="s">
        <v>2121</v>
      </c>
      <c r="F1458" s="225" t="s">
        <v>2144</v>
      </c>
      <c r="G1458" s="226"/>
    </row>
    <row r="1459" spans="2:7">
      <c r="B1459" s="225" t="str">
        <f>IFERROR(VLOOKUP(C1459,'Drawing Number'!$B$25:$G$151,6,FALSE),"")</f>
        <v>109</v>
      </c>
      <c r="C1459" s="225" t="s">
        <v>2136</v>
      </c>
      <c r="D1459" s="225">
        <v>1455</v>
      </c>
      <c r="E1459" s="239" t="s">
        <v>2122</v>
      </c>
      <c r="F1459" s="225" t="s">
        <v>2144</v>
      </c>
      <c r="G1459" s="226"/>
    </row>
    <row r="1460" spans="2:7">
      <c r="B1460" s="225" t="str">
        <f>IFERROR(VLOOKUP(C1460,'Drawing Number'!$B$25:$G$151,6,FALSE),"")</f>
        <v>109</v>
      </c>
      <c r="C1460" s="225" t="s">
        <v>2136</v>
      </c>
      <c r="D1460" s="225">
        <v>1456</v>
      </c>
      <c r="E1460" s="239" t="s">
        <v>2123</v>
      </c>
      <c r="F1460" s="225" t="s">
        <v>2144</v>
      </c>
      <c r="G1460" s="226"/>
    </row>
    <row r="1461" spans="2:7">
      <c r="B1461" s="225" t="str">
        <f>IFERROR(VLOOKUP(C1461,'Drawing Number'!$B$25:$G$151,6,FALSE),"")</f>
        <v>109</v>
      </c>
      <c r="C1461" s="225" t="s">
        <v>2136</v>
      </c>
      <c r="D1461" s="225">
        <v>1457</v>
      </c>
      <c r="E1461" s="239" t="s">
        <v>2124</v>
      </c>
      <c r="F1461" s="225" t="s">
        <v>2144</v>
      </c>
      <c r="G1461" s="226"/>
    </row>
    <row r="1462" spans="2:7">
      <c r="B1462" s="225" t="str">
        <f>IFERROR(VLOOKUP(C1462,'Drawing Number'!$B$25:$G$151,6,FALSE),"")</f>
        <v>109</v>
      </c>
      <c r="C1462" s="225" t="s">
        <v>2136</v>
      </c>
      <c r="D1462" s="225">
        <v>1458</v>
      </c>
      <c r="E1462" s="245" t="s">
        <v>2125</v>
      </c>
      <c r="F1462" s="225" t="s">
        <v>2144</v>
      </c>
      <c r="G1462" s="236" t="s">
        <v>2139</v>
      </c>
    </row>
    <row r="1463" spans="2:7">
      <c r="B1463" s="225" t="str">
        <f>IFERROR(VLOOKUP(C1463,'Drawing Number'!$B$25:$G$151,6,FALSE),"")</f>
        <v>109</v>
      </c>
      <c r="C1463" s="225" t="s">
        <v>2136</v>
      </c>
      <c r="D1463" s="225">
        <v>1459</v>
      </c>
      <c r="E1463" s="245" t="s">
        <v>2126</v>
      </c>
      <c r="F1463" s="225" t="s">
        <v>2144</v>
      </c>
      <c r="G1463" s="236" t="s">
        <v>2139</v>
      </c>
    </row>
    <row r="1464" spans="2:7">
      <c r="B1464" s="225" t="str">
        <f>IFERROR(VLOOKUP(C1464,'Drawing Number'!$B$25:$G$151,6,FALSE),"")</f>
        <v>109</v>
      </c>
      <c r="C1464" s="225" t="s">
        <v>2136</v>
      </c>
      <c r="D1464" s="225">
        <v>1460</v>
      </c>
      <c r="E1464" s="239" t="s">
        <v>2127</v>
      </c>
      <c r="F1464" s="225" t="s">
        <v>2144</v>
      </c>
      <c r="G1464" s="226"/>
    </row>
    <row r="1465" spans="2:7">
      <c r="B1465" s="225" t="str">
        <f>IFERROR(VLOOKUP(C1465,'Drawing Number'!$B$25:$G$151,6,FALSE),"")</f>
        <v>109</v>
      </c>
      <c r="C1465" s="225" t="s">
        <v>2136</v>
      </c>
      <c r="D1465" s="225">
        <v>1461</v>
      </c>
      <c r="E1465" s="239" t="s">
        <v>2128</v>
      </c>
      <c r="F1465" s="225" t="s">
        <v>2144</v>
      </c>
      <c r="G1465" s="226"/>
    </row>
    <row r="1466" spans="2:7">
      <c r="B1466" s="225" t="str">
        <f>IFERROR(VLOOKUP(C1466,'Drawing Number'!$B$25:$G$151,6,FALSE),"")</f>
        <v>109</v>
      </c>
      <c r="C1466" s="225" t="s">
        <v>2136</v>
      </c>
      <c r="D1466" s="225">
        <v>1462</v>
      </c>
      <c r="E1466" s="245" t="s">
        <v>2129</v>
      </c>
      <c r="F1466" s="225" t="s">
        <v>2144</v>
      </c>
      <c r="G1466" s="236" t="s">
        <v>2139</v>
      </c>
    </row>
    <row r="1467" spans="2:7">
      <c r="B1467" s="225" t="str">
        <f>IFERROR(VLOOKUP(C1467,'Drawing Number'!$B$25:$G$151,6,FALSE),"")</f>
        <v>109</v>
      </c>
      <c r="C1467" s="225" t="s">
        <v>2136</v>
      </c>
      <c r="D1467" s="225">
        <v>1463</v>
      </c>
      <c r="E1467" s="245" t="s">
        <v>2130</v>
      </c>
      <c r="F1467" s="225" t="s">
        <v>2144</v>
      </c>
      <c r="G1467" s="236" t="s">
        <v>2139</v>
      </c>
    </row>
    <row r="1468" spans="2:7">
      <c r="B1468" s="225" t="str">
        <f>IFERROR(VLOOKUP(C1468,'Drawing Number'!$B$25:$G$151,6,FALSE),"")</f>
        <v>109</v>
      </c>
      <c r="C1468" s="225" t="s">
        <v>2136</v>
      </c>
      <c r="D1468" s="225">
        <v>1464</v>
      </c>
      <c r="E1468" s="245" t="s">
        <v>2131</v>
      </c>
      <c r="F1468" s="225" t="s">
        <v>2144</v>
      </c>
      <c r="G1468" s="236" t="s">
        <v>2139</v>
      </c>
    </row>
    <row r="1469" spans="2:7">
      <c r="B1469" s="225" t="str">
        <f>IFERROR(VLOOKUP(C1469,'Drawing Number'!$B$25:$G$151,6,FALSE),"")</f>
        <v>109</v>
      </c>
      <c r="C1469" s="225" t="s">
        <v>2136</v>
      </c>
      <c r="D1469" s="225">
        <v>1465</v>
      </c>
      <c r="E1469" s="245" t="s">
        <v>2132</v>
      </c>
      <c r="F1469" s="225" t="s">
        <v>2144</v>
      </c>
      <c r="G1469" s="236" t="s">
        <v>2139</v>
      </c>
    </row>
    <row r="1470" spans="2:7">
      <c r="B1470" s="225" t="str">
        <f>IFERROR(VLOOKUP(C1470,'Drawing Number'!$B$25:$G$151,6,FALSE),"")</f>
        <v>109</v>
      </c>
      <c r="C1470" s="225" t="s">
        <v>2136</v>
      </c>
      <c r="D1470" s="225">
        <v>1466</v>
      </c>
      <c r="E1470" s="245" t="s">
        <v>2133</v>
      </c>
      <c r="F1470" s="225" t="s">
        <v>2144</v>
      </c>
      <c r="G1470" s="236" t="s">
        <v>2139</v>
      </c>
    </row>
    <row r="1471" spans="2:7">
      <c r="B1471" s="225" t="str">
        <f>IFERROR(VLOOKUP(C1471,'Drawing Number'!$B$25:$G$151,6,FALSE),"")</f>
        <v>109</v>
      </c>
      <c r="C1471" s="225" t="s">
        <v>2136</v>
      </c>
      <c r="D1471" s="225">
        <v>1467</v>
      </c>
      <c r="E1471" s="245" t="s">
        <v>2134</v>
      </c>
      <c r="F1471" s="225" t="s">
        <v>2144</v>
      </c>
      <c r="G1471" s="236" t="s">
        <v>2139</v>
      </c>
    </row>
    <row r="1472" spans="2:7">
      <c r="B1472" s="225" t="str">
        <f>IFERROR(VLOOKUP(C1472,'Drawing Number'!$B$25:$G$151,6,FALSE),"")</f>
        <v>109</v>
      </c>
      <c r="C1472" s="225" t="s">
        <v>2136</v>
      </c>
      <c r="D1472" s="225">
        <v>1468</v>
      </c>
      <c r="E1472" s="245" t="s">
        <v>2135</v>
      </c>
      <c r="F1472" s="225" t="s">
        <v>2144</v>
      </c>
      <c r="G1472" s="236" t="s">
        <v>2139</v>
      </c>
    </row>
    <row r="1473" spans="2:7">
      <c r="B1473" s="225" t="str">
        <f>IFERROR(VLOOKUP(C1473,'Drawing Number'!$B$25:$G$151,6,FALSE),"")</f>
        <v>100</v>
      </c>
      <c r="C1473" s="229" t="s">
        <v>705</v>
      </c>
      <c r="D1473" s="225">
        <v>1469</v>
      </c>
      <c r="E1473" s="246" t="s">
        <v>1677</v>
      </c>
      <c r="F1473" s="225" t="s">
        <v>2144</v>
      </c>
      <c r="G1473" s="236" t="s">
        <v>2139</v>
      </c>
    </row>
    <row r="1474" spans="2:7">
      <c r="B1474" s="225" t="str">
        <f>IFERROR(VLOOKUP(C1474,'Drawing Number'!$B$25:$G$151,6,FALSE),"")</f>
        <v>100</v>
      </c>
      <c r="C1474" s="229" t="s">
        <v>705</v>
      </c>
      <c r="D1474" s="225">
        <v>1470</v>
      </c>
      <c r="E1474" s="247" t="s">
        <v>1678</v>
      </c>
      <c r="F1474" s="225" t="s">
        <v>2144</v>
      </c>
      <c r="G1474" s="226"/>
    </row>
    <row r="1475" spans="2:7">
      <c r="B1475" s="225" t="str">
        <f>IFERROR(VLOOKUP(C1475,'Drawing Number'!$B$25:$G$151,6,FALSE),"")</f>
        <v>100</v>
      </c>
      <c r="C1475" s="229" t="s">
        <v>705</v>
      </c>
      <c r="D1475" s="225">
        <v>1471</v>
      </c>
      <c r="E1475" s="236" t="s">
        <v>669</v>
      </c>
      <c r="F1475" s="225" t="s">
        <v>2144</v>
      </c>
      <c r="G1475" s="226"/>
    </row>
    <row r="1476" spans="2:7">
      <c r="B1476" s="225" t="str">
        <f>IFERROR(VLOOKUP(C1476,'Drawing Number'!$B$25:$G$151,6,FALSE),"")</f>
        <v>100</v>
      </c>
      <c r="C1476" s="229" t="s">
        <v>705</v>
      </c>
      <c r="D1476" s="225">
        <v>1472</v>
      </c>
      <c r="E1476" s="236" t="s">
        <v>670</v>
      </c>
      <c r="F1476" s="225" t="s">
        <v>2144</v>
      </c>
      <c r="G1476" s="226"/>
    </row>
    <row r="1477" spans="2:7">
      <c r="B1477" s="225" t="str">
        <f>IFERROR(VLOOKUP(C1477,'Drawing Number'!$B$25:$G$151,6,FALSE),"")</f>
        <v>100</v>
      </c>
      <c r="C1477" s="229" t="s">
        <v>705</v>
      </c>
      <c r="D1477" s="225">
        <v>1473</v>
      </c>
      <c r="E1477" s="236" t="s">
        <v>671</v>
      </c>
      <c r="F1477" s="225" t="s">
        <v>2144</v>
      </c>
      <c r="G1477" s="226"/>
    </row>
    <row r="1478" spans="2:7">
      <c r="B1478" s="225" t="str">
        <f>IFERROR(VLOOKUP(C1478,'Drawing Number'!$B$25:$G$151,6,FALSE),"")</f>
        <v>100</v>
      </c>
      <c r="C1478" s="229" t="s">
        <v>705</v>
      </c>
      <c r="D1478" s="225">
        <v>1474</v>
      </c>
      <c r="E1478" s="236" t="s">
        <v>672</v>
      </c>
      <c r="F1478" s="225" t="s">
        <v>2144</v>
      </c>
      <c r="G1478" s="226"/>
    </row>
    <row r="1479" spans="2:7">
      <c r="B1479" s="225" t="str">
        <f>IFERROR(VLOOKUP(C1479,'Drawing Number'!$B$25:$G$151,6,FALSE),"")</f>
        <v>100</v>
      </c>
      <c r="C1479" s="229" t="s">
        <v>705</v>
      </c>
      <c r="D1479" s="225">
        <v>1475</v>
      </c>
      <c r="E1479" s="236" t="s">
        <v>673</v>
      </c>
      <c r="F1479" s="225" t="s">
        <v>2144</v>
      </c>
      <c r="G1479" s="226"/>
    </row>
    <row r="1480" spans="2:7">
      <c r="B1480" s="225" t="str">
        <f>IFERROR(VLOOKUP(C1480,'Drawing Number'!$B$25:$G$151,6,FALSE),"")</f>
        <v>100</v>
      </c>
      <c r="C1480" s="229" t="s">
        <v>705</v>
      </c>
      <c r="D1480" s="225">
        <v>1476</v>
      </c>
      <c r="E1480" s="236" t="s">
        <v>674</v>
      </c>
      <c r="F1480" s="225" t="s">
        <v>2144</v>
      </c>
      <c r="G1480" s="226"/>
    </row>
    <row r="1481" spans="2:7">
      <c r="B1481" s="225" t="str">
        <f>IFERROR(VLOOKUP(C1481,'Drawing Number'!$B$25:$G$151,6,FALSE),"")</f>
        <v>100</v>
      </c>
      <c r="C1481" s="229" t="s">
        <v>705</v>
      </c>
      <c r="D1481" s="225">
        <v>1477</v>
      </c>
      <c r="E1481" s="236" t="s">
        <v>675</v>
      </c>
      <c r="F1481" s="225" t="s">
        <v>2144</v>
      </c>
      <c r="G1481" s="2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R56"/>
  <sheetViews>
    <sheetView tabSelected="1" zoomScale="70" zoomScaleNormal="70" workbookViewId="0">
      <selection activeCell="C29" sqref="C29"/>
    </sheetView>
  </sheetViews>
  <sheetFormatPr defaultRowHeight="21"/>
  <cols>
    <col min="1" max="1" width="6.42578125" style="4" customWidth="1"/>
    <col min="2" max="2" width="6.140625" style="4" customWidth="1"/>
    <col min="3" max="3" width="41.5703125" style="4" customWidth="1"/>
    <col min="4" max="4" width="37.42578125" style="4" customWidth="1"/>
    <col min="5" max="5" width="10.42578125" style="4" customWidth="1"/>
    <col min="6" max="6" width="22.7109375" style="4" customWidth="1"/>
    <col min="7" max="7" width="66.5703125" style="4" customWidth="1"/>
    <col min="8" max="8" width="38" style="4" customWidth="1"/>
    <col min="9" max="9" width="17.28515625" style="4" bestFit="1" customWidth="1"/>
    <col min="10" max="12" width="9.140625" style="4"/>
    <col min="13" max="13" width="4.28515625" style="90" customWidth="1"/>
    <col min="14" max="14" width="23.42578125" style="90" customWidth="1"/>
    <col min="15" max="15" width="20.5703125" style="90" bestFit="1" customWidth="1"/>
    <col min="16" max="16" width="22.7109375" style="90" bestFit="1" customWidth="1"/>
    <col min="17" max="17" width="36.7109375" style="90" bestFit="1" customWidth="1"/>
    <col min="18" max="18" width="19.7109375" style="90" bestFit="1" customWidth="1"/>
    <col min="19" max="16384" width="9.140625" style="4"/>
  </cols>
  <sheetData>
    <row r="1" spans="2:11" ht="21.75" thickBot="1"/>
    <row r="2" spans="2:11" s="130" customFormat="1" ht="24">
      <c r="B2" s="131"/>
      <c r="C2" s="132"/>
      <c r="D2" s="155" t="s">
        <v>428</v>
      </c>
      <c r="E2" s="133" t="s">
        <v>442</v>
      </c>
      <c r="F2" s="176"/>
      <c r="G2" s="177"/>
      <c r="H2" s="135" t="s">
        <v>429</v>
      </c>
      <c r="I2" s="165" t="s">
        <v>553</v>
      </c>
      <c r="J2" s="134"/>
      <c r="K2" s="169"/>
    </row>
    <row r="3" spans="2:11" s="130" customFormat="1">
      <c r="B3" s="137"/>
      <c r="C3" s="138"/>
      <c r="D3" s="157" t="s">
        <v>430</v>
      </c>
      <c r="E3" s="139" t="s">
        <v>440</v>
      </c>
      <c r="F3" s="140"/>
      <c r="G3" s="178"/>
      <c r="H3" s="143" t="s">
        <v>431</v>
      </c>
      <c r="I3" s="166" t="s">
        <v>443</v>
      </c>
      <c r="J3" s="142"/>
      <c r="K3" s="170"/>
    </row>
    <row r="4" spans="2:11" s="130" customFormat="1">
      <c r="B4" s="137"/>
      <c r="C4" s="138"/>
      <c r="D4" s="157" t="s">
        <v>432</v>
      </c>
      <c r="E4" s="145">
        <v>3</v>
      </c>
      <c r="F4" s="141"/>
      <c r="G4" s="178"/>
      <c r="H4" s="143" t="s">
        <v>433</v>
      </c>
      <c r="I4" s="166">
        <v>4</v>
      </c>
      <c r="J4" s="142"/>
      <c r="K4" s="170"/>
    </row>
    <row r="5" spans="2:11" s="130" customFormat="1" ht="22.5">
      <c r="B5" s="137"/>
      <c r="C5" s="146"/>
      <c r="D5" s="157" t="s">
        <v>434</v>
      </c>
      <c r="E5" s="145" t="s">
        <v>440</v>
      </c>
      <c r="F5" s="141"/>
      <c r="G5" s="178"/>
      <c r="H5" s="143" t="s">
        <v>435</v>
      </c>
      <c r="I5" s="167">
        <v>42963</v>
      </c>
      <c r="J5" s="142"/>
      <c r="K5" s="170"/>
    </row>
    <row r="6" spans="2:11" s="130" customFormat="1" ht="21.75" thickBot="1">
      <c r="B6" s="148"/>
      <c r="C6" s="149"/>
      <c r="D6" s="159" t="s">
        <v>436</v>
      </c>
      <c r="E6" s="150" t="s">
        <v>440</v>
      </c>
      <c r="F6" s="151"/>
      <c r="G6" s="179"/>
      <c r="H6" s="153" t="s">
        <v>437</v>
      </c>
      <c r="I6" s="168" t="s">
        <v>438</v>
      </c>
      <c r="J6" s="152"/>
      <c r="K6" s="171"/>
    </row>
    <row r="8" spans="2:11" ht="22.5">
      <c r="C8" s="1" t="s">
        <v>501</v>
      </c>
      <c r="D8" s="2"/>
      <c r="E8" s="3"/>
      <c r="F8" s="3"/>
      <c r="G8" s="2"/>
      <c r="H8" s="3"/>
      <c r="I8" s="3"/>
      <c r="K8" s="5"/>
    </row>
    <row r="9" spans="2:11">
      <c r="C9" s="3" t="s">
        <v>559</v>
      </c>
      <c r="D9" s="2"/>
      <c r="E9" s="3"/>
      <c r="F9" s="3"/>
      <c r="G9" s="2"/>
      <c r="H9" s="3"/>
      <c r="I9" s="3"/>
      <c r="K9" s="5"/>
    </row>
    <row r="10" spans="2:11">
      <c r="C10" s="4" t="s">
        <v>629</v>
      </c>
      <c r="D10" s="2"/>
      <c r="E10" s="3"/>
      <c r="F10" s="3"/>
      <c r="G10" s="2"/>
      <c r="H10" s="3"/>
      <c r="I10" s="3"/>
      <c r="K10" s="5"/>
    </row>
    <row r="11" spans="2:11">
      <c r="C11" s="3" t="s">
        <v>214</v>
      </c>
      <c r="D11" s="2"/>
      <c r="E11" s="3"/>
      <c r="F11" s="3"/>
      <c r="G11" s="2"/>
      <c r="H11" s="3"/>
      <c r="I11" s="3"/>
      <c r="K11" s="5"/>
    </row>
    <row r="12" spans="2:11">
      <c r="C12" s="3"/>
      <c r="D12" s="2"/>
      <c r="E12" s="3"/>
      <c r="F12" s="3"/>
      <c r="G12" s="2"/>
      <c r="H12" s="3"/>
      <c r="I12" s="3"/>
      <c r="K12" s="5"/>
    </row>
    <row r="13" spans="2:11">
      <c r="C13" s="3" t="s">
        <v>159</v>
      </c>
      <c r="D13" s="2"/>
      <c r="E13" s="3"/>
      <c r="F13" s="3"/>
      <c r="G13" s="2"/>
      <c r="H13" s="3"/>
      <c r="I13" s="3"/>
      <c r="K13" s="5"/>
    </row>
    <row r="14" spans="2:11">
      <c r="C14" s="6" t="s">
        <v>560</v>
      </c>
      <c r="D14" s="6" t="s">
        <v>561</v>
      </c>
      <c r="E14" s="7"/>
      <c r="F14" s="7"/>
      <c r="G14" s="2"/>
      <c r="H14" s="6"/>
      <c r="I14" s="3"/>
      <c r="K14" s="5"/>
    </row>
    <row r="15" spans="2:11">
      <c r="C15" s="6" t="s">
        <v>567</v>
      </c>
      <c r="D15" s="6" t="s">
        <v>568</v>
      </c>
      <c r="E15" s="7"/>
      <c r="F15" s="7"/>
      <c r="G15" s="2"/>
      <c r="H15" s="6"/>
      <c r="I15" s="3"/>
      <c r="K15" s="5"/>
    </row>
    <row r="16" spans="2:11">
      <c r="C16" s="6" t="s">
        <v>566</v>
      </c>
      <c r="D16" s="6" t="s">
        <v>569</v>
      </c>
      <c r="E16" s="6"/>
      <c r="F16" s="6"/>
      <c r="H16" s="6"/>
      <c r="I16" s="3"/>
      <c r="K16" s="5"/>
    </row>
    <row r="17" spans="2:11">
      <c r="C17" s="6" t="s">
        <v>563</v>
      </c>
      <c r="D17" s="6" t="s">
        <v>562</v>
      </c>
      <c r="E17" s="6"/>
      <c r="F17" s="6"/>
      <c r="H17" s="6"/>
      <c r="I17" s="3"/>
      <c r="K17" s="5"/>
    </row>
    <row r="18" spans="2:11">
      <c r="C18" s="6" t="s">
        <v>573</v>
      </c>
      <c r="D18" s="6" t="s">
        <v>570</v>
      </c>
      <c r="E18" s="6"/>
      <c r="F18" s="6"/>
      <c r="H18" s="6"/>
      <c r="I18" s="3"/>
      <c r="K18" s="5"/>
    </row>
    <row r="19" spans="2:11">
      <c r="C19" s="6" t="s">
        <v>572</v>
      </c>
      <c r="D19" s="6" t="s">
        <v>571</v>
      </c>
      <c r="E19" s="6"/>
      <c r="F19" s="6"/>
      <c r="H19" s="6"/>
      <c r="I19" s="3"/>
      <c r="K19" s="5"/>
    </row>
    <row r="20" spans="2:11">
      <c r="C20" s="6" t="s">
        <v>574</v>
      </c>
      <c r="D20" s="6" t="s">
        <v>575</v>
      </c>
      <c r="E20" s="6"/>
      <c r="F20" s="6"/>
      <c r="H20" s="6"/>
      <c r="I20" s="3"/>
      <c r="K20" s="5"/>
    </row>
    <row r="21" spans="2:11">
      <c r="C21" s="6" t="s">
        <v>630</v>
      </c>
      <c r="D21" s="6" t="s">
        <v>631</v>
      </c>
      <c r="E21" s="6"/>
      <c r="F21" s="6"/>
      <c r="H21" s="6"/>
      <c r="I21" s="3"/>
      <c r="K21" s="5"/>
    </row>
    <row r="22" spans="2:11">
      <c r="C22" s="6"/>
      <c r="D22" s="6"/>
      <c r="E22" s="6"/>
      <c r="F22" s="6"/>
      <c r="H22" s="6"/>
      <c r="I22" s="3"/>
      <c r="K22" s="5"/>
    </row>
    <row r="23" spans="2:11" ht="21.75" thickBot="1">
      <c r="C23" s="3"/>
      <c r="D23" s="2"/>
      <c r="E23" s="3"/>
      <c r="F23" s="3"/>
      <c r="G23" s="2"/>
      <c r="H23" s="3"/>
      <c r="I23" s="3"/>
      <c r="K23" s="5"/>
    </row>
    <row r="24" spans="2:11" ht="22.5">
      <c r="B24" s="91" t="s">
        <v>283</v>
      </c>
      <c r="C24" s="92"/>
      <c r="D24" s="93"/>
      <c r="E24" s="94"/>
      <c r="F24" s="94"/>
      <c r="G24" s="94"/>
      <c r="H24" s="95"/>
      <c r="I24" s="26"/>
      <c r="J24" s="26"/>
      <c r="K24" s="5"/>
    </row>
    <row r="25" spans="2:11">
      <c r="B25" s="96"/>
      <c r="C25" s="97" t="s">
        <v>215</v>
      </c>
      <c r="D25" s="98"/>
      <c r="E25" s="99"/>
      <c r="F25" s="119"/>
      <c r="G25" s="100" t="s">
        <v>216</v>
      </c>
      <c r="H25" s="101"/>
      <c r="I25" s="102"/>
      <c r="J25" s="26"/>
      <c r="K25" s="5"/>
    </row>
    <row r="26" spans="2:11">
      <c r="B26" s="103"/>
      <c r="C26" s="104" t="s">
        <v>284</v>
      </c>
      <c r="D26" s="104" t="s">
        <v>217</v>
      </c>
      <c r="E26" s="122" t="s">
        <v>400</v>
      </c>
      <c r="F26" s="120"/>
      <c r="G26" s="104" t="s">
        <v>218</v>
      </c>
      <c r="H26" s="105" t="s">
        <v>217</v>
      </c>
      <c r="I26" s="102"/>
      <c r="J26" s="26"/>
      <c r="K26" s="5"/>
    </row>
    <row r="27" spans="2:11">
      <c r="B27" s="106" t="s">
        <v>21</v>
      </c>
      <c r="C27" s="107" t="s">
        <v>219</v>
      </c>
      <c r="D27" s="108"/>
      <c r="E27" s="119" t="s">
        <v>220</v>
      </c>
      <c r="F27" s="109"/>
      <c r="G27" s="107"/>
      <c r="H27" s="110"/>
      <c r="I27" s="102"/>
      <c r="J27" s="26"/>
      <c r="K27" s="5"/>
    </row>
    <row r="28" spans="2:11">
      <c r="B28" s="106" t="s">
        <v>194</v>
      </c>
      <c r="C28" s="107" t="s">
        <v>221</v>
      </c>
      <c r="D28" s="108"/>
      <c r="E28" s="119" t="s">
        <v>222</v>
      </c>
      <c r="F28" s="109"/>
      <c r="G28" s="109" t="s">
        <v>222</v>
      </c>
      <c r="H28" s="101" t="s">
        <v>222</v>
      </c>
      <c r="I28" s="102"/>
      <c r="J28" s="26"/>
      <c r="K28" s="5"/>
    </row>
    <row r="29" spans="2:11">
      <c r="B29" s="106" t="s">
        <v>22</v>
      </c>
      <c r="C29" s="107" t="s">
        <v>223</v>
      </c>
      <c r="D29" s="108"/>
      <c r="E29" s="119"/>
      <c r="F29" s="109"/>
      <c r="G29" s="107" t="s">
        <v>224</v>
      </c>
      <c r="H29" s="111" t="s">
        <v>225</v>
      </c>
      <c r="I29" s="102"/>
      <c r="J29" s="26"/>
      <c r="K29" s="5"/>
    </row>
    <row r="30" spans="2:11">
      <c r="B30" s="106" t="s">
        <v>226</v>
      </c>
      <c r="C30" s="107" t="s">
        <v>223</v>
      </c>
      <c r="D30" s="108" t="s">
        <v>227</v>
      </c>
      <c r="E30" s="119"/>
      <c r="F30" s="109"/>
      <c r="G30" s="107"/>
      <c r="H30" s="110"/>
      <c r="I30" s="102"/>
      <c r="J30" s="26"/>
      <c r="K30" s="5"/>
    </row>
    <row r="31" spans="2:11">
      <c r="B31" s="106" t="s">
        <v>23</v>
      </c>
      <c r="C31" s="107" t="s">
        <v>228</v>
      </c>
      <c r="D31" s="108"/>
      <c r="E31" s="119" t="s">
        <v>229</v>
      </c>
      <c r="F31" s="109"/>
      <c r="G31" s="107"/>
      <c r="H31" s="110"/>
      <c r="I31" s="102"/>
      <c r="J31" s="26"/>
      <c r="K31" s="5"/>
    </row>
    <row r="32" spans="2:11">
      <c r="B32" s="106" t="s">
        <v>24</v>
      </c>
      <c r="C32" s="107" t="s">
        <v>230</v>
      </c>
      <c r="D32" s="108" t="s">
        <v>231</v>
      </c>
      <c r="E32" s="119"/>
      <c r="F32" s="109"/>
      <c r="G32" s="107"/>
      <c r="H32" s="110"/>
      <c r="I32" s="102"/>
      <c r="J32" s="26"/>
      <c r="K32" s="5"/>
    </row>
    <row r="33" spans="2:11">
      <c r="B33" s="106" t="s">
        <v>25</v>
      </c>
      <c r="C33" s="107" t="s">
        <v>223</v>
      </c>
      <c r="D33" s="108"/>
      <c r="E33" s="119" t="s">
        <v>232</v>
      </c>
      <c r="F33" s="109"/>
      <c r="G33" s="107"/>
      <c r="H33" s="110"/>
      <c r="I33" s="102"/>
      <c r="J33" s="26"/>
      <c r="K33" s="5"/>
    </row>
    <row r="34" spans="2:11">
      <c r="B34" s="106" t="s">
        <v>233</v>
      </c>
      <c r="C34" s="107" t="s">
        <v>565</v>
      </c>
      <c r="D34" s="108"/>
      <c r="E34" s="119"/>
      <c r="F34" s="109"/>
      <c r="G34" s="107"/>
      <c r="H34" s="110" t="s">
        <v>234</v>
      </c>
      <c r="I34" s="102"/>
      <c r="J34" s="26"/>
      <c r="K34" s="5"/>
    </row>
    <row r="35" spans="2:11">
      <c r="B35" s="106" t="s">
        <v>26</v>
      </c>
      <c r="C35" s="107" t="s">
        <v>235</v>
      </c>
      <c r="D35" s="108"/>
      <c r="E35" s="119" t="s">
        <v>236</v>
      </c>
      <c r="F35" s="109"/>
      <c r="G35" s="107"/>
      <c r="H35" s="110"/>
      <c r="I35" s="102"/>
      <c r="J35" s="26"/>
      <c r="K35" s="5"/>
    </row>
    <row r="36" spans="2:11">
      <c r="B36" s="106" t="s">
        <v>199</v>
      </c>
      <c r="C36" s="107" t="s">
        <v>237</v>
      </c>
      <c r="D36" s="108" t="s">
        <v>238</v>
      </c>
      <c r="E36" s="119"/>
      <c r="F36" s="109"/>
      <c r="G36" s="107"/>
      <c r="H36" s="110"/>
      <c r="I36" s="102"/>
      <c r="J36" s="26"/>
      <c r="K36" s="5"/>
    </row>
    <row r="37" spans="2:11">
      <c r="B37" s="106" t="s">
        <v>239</v>
      </c>
      <c r="C37" s="107" t="s">
        <v>240</v>
      </c>
      <c r="D37" s="108" t="s">
        <v>241</v>
      </c>
      <c r="E37" s="119"/>
      <c r="F37" s="109"/>
      <c r="G37" s="107" t="s">
        <v>242</v>
      </c>
      <c r="H37" s="110"/>
      <c r="I37" s="102"/>
      <c r="J37" s="26"/>
      <c r="K37" s="5"/>
    </row>
    <row r="38" spans="2:11">
      <c r="B38" s="106" t="s">
        <v>27</v>
      </c>
      <c r="C38" s="107" t="s">
        <v>243</v>
      </c>
      <c r="D38" s="108"/>
      <c r="E38" s="119" t="s">
        <v>244</v>
      </c>
      <c r="F38" s="109"/>
      <c r="G38" s="107"/>
      <c r="H38" s="110" t="s">
        <v>245</v>
      </c>
      <c r="I38" s="3"/>
      <c r="K38" s="5"/>
    </row>
    <row r="39" spans="2:11">
      <c r="B39" s="106" t="s">
        <v>28</v>
      </c>
      <c r="C39" s="107" t="s">
        <v>246</v>
      </c>
      <c r="D39" s="108" t="s">
        <v>247</v>
      </c>
      <c r="E39" s="119"/>
      <c r="F39" s="109"/>
      <c r="G39" s="107"/>
      <c r="H39" s="110" t="s">
        <v>248</v>
      </c>
      <c r="I39" s="3"/>
      <c r="K39" s="5"/>
    </row>
    <row r="40" spans="2:11">
      <c r="B40" s="106" t="s">
        <v>249</v>
      </c>
      <c r="C40" s="107" t="s">
        <v>223</v>
      </c>
      <c r="D40" s="108"/>
      <c r="E40" s="119" t="s">
        <v>222</v>
      </c>
      <c r="F40" s="109"/>
      <c r="G40" s="109" t="s">
        <v>222</v>
      </c>
      <c r="H40" s="101" t="s">
        <v>222</v>
      </c>
      <c r="I40" s="3"/>
      <c r="K40" s="5"/>
    </row>
    <row r="41" spans="2:11">
      <c r="B41" s="106" t="s">
        <v>250</v>
      </c>
      <c r="C41" s="107" t="s">
        <v>223</v>
      </c>
      <c r="D41" s="108"/>
      <c r="E41" s="119" t="s">
        <v>251</v>
      </c>
      <c r="F41" s="109"/>
      <c r="G41" s="107"/>
      <c r="H41" s="111" t="s">
        <v>252</v>
      </c>
      <c r="I41" s="18"/>
      <c r="J41" s="26"/>
      <c r="K41" s="112"/>
    </row>
    <row r="42" spans="2:11" ht="22.5">
      <c r="B42" s="106" t="s">
        <v>29</v>
      </c>
      <c r="C42" s="107" t="s">
        <v>253</v>
      </c>
      <c r="D42" s="108"/>
      <c r="E42" s="119" t="s">
        <v>254</v>
      </c>
      <c r="F42" s="109"/>
      <c r="G42" s="107"/>
      <c r="H42" s="110"/>
      <c r="I42" s="18"/>
      <c r="J42" s="113"/>
      <c r="K42" s="112"/>
    </row>
    <row r="43" spans="2:11">
      <c r="B43" s="106" t="s">
        <v>255</v>
      </c>
      <c r="C43" s="107" t="s">
        <v>256</v>
      </c>
      <c r="D43" s="108" t="s">
        <v>257</v>
      </c>
      <c r="E43" s="119"/>
      <c r="F43" s="109"/>
      <c r="G43" s="107"/>
      <c r="H43" s="110"/>
      <c r="I43" s="18"/>
      <c r="J43" s="18"/>
      <c r="K43" s="112"/>
    </row>
    <row r="44" spans="2:11">
      <c r="B44" s="106" t="s">
        <v>201</v>
      </c>
      <c r="C44" s="107" t="s">
        <v>258</v>
      </c>
      <c r="D44" s="108"/>
      <c r="E44" s="119" t="s">
        <v>259</v>
      </c>
      <c r="F44" s="109"/>
      <c r="G44" s="107"/>
      <c r="H44" s="110"/>
      <c r="I44" s="18"/>
      <c r="J44" s="18"/>
      <c r="K44" s="112"/>
    </row>
    <row r="45" spans="2:11">
      <c r="B45" s="106" t="s">
        <v>32</v>
      </c>
      <c r="C45" s="107" t="s">
        <v>564</v>
      </c>
      <c r="D45" s="108" t="s">
        <v>260</v>
      </c>
      <c r="E45" s="119"/>
      <c r="F45" s="109"/>
      <c r="G45" s="107" t="s">
        <v>261</v>
      </c>
      <c r="H45" s="110"/>
      <c r="I45" s="18"/>
      <c r="J45" s="18"/>
      <c r="K45" s="112"/>
    </row>
    <row r="46" spans="2:11">
      <c r="B46" s="106" t="s">
        <v>206</v>
      </c>
      <c r="C46" s="107" t="s">
        <v>262</v>
      </c>
      <c r="D46" s="108"/>
      <c r="E46" s="119"/>
      <c r="F46" s="109"/>
      <c r="G46" s="107" t="s">
        <v>263</v>
      </c>
      <c r="H46" s="110"/>
      <c r="I46" s="18"/>
      <c r="J46" s="18"/>
      <c r="K46" s="112"/>
    </row>
    <row r="47" spans="2:11">
      <c r="B47" s="106" t="s">
        <v>264</v>
      </c>
      <c r="C47" s="107" t="s">
        <v>265</v>
      </c>
      <c r="D47" s="108"/>
      <c r="E47" s="119" t="s">
        <v>266</v>
      </c>
      <c r="F47" s="109"/>
      <c r="G47" s="107" t="s">
        <v>266</v>
      </c>
      <c r="H47" s="110" t="s">
        <v>266</v>
      </c>
      <c r="I47" s="18"/>
      <c r="J47" s="18"/>
      <c r="K47" s="112"/>
    </row>
    <row r="48" spans="2:11">
      <c r="B48" s="106" t="s">
        <v>33</v>
      </c>
      <c r="C48" s="107" t="s">
        <v>267</v>
      </c>
      <c r="D48" s="108"/>
      <c r="E48" s="119"/>
      <c r="F48" s="109"/>
      <c r="G48" s="107" t="s">
        <v>268</v>
      </c>
      <c r="H48" s="110"/>
      <c r="I48" s="18"/>
      <c r="J48" s="18"/>
      <c r="K48" s="112"/>
    </row>
    <row r="49" spans="2:18">
      <c r="B49" s="106" t="s">
        <v>269</v>
      </c>
      <c r="C49" s="107" t="s">
        <v>270</v>
      </c>
      <c r="D49" s="108"/>
      <c r="E49" s="119" t="s">
        <v>271</v>
      </c>
      <c r="F49" s="109"/>
      <c r="G49" s="107"/>
      <c r="H49" s="110"/>
      <c r="I49" s="18"/>
      <c r="J49" s="18"/>
      <c r="K49" s="112"/>
    </row>
    <row r="50" spans="2:18">
      <c r="B50" s="106" t="s">
        <v>272</v>
      </c>
      <c r="C50" s="107" t="s">
        <v>632</v>
      </c>
      <c r="D50" s="108" t="s">
        <v>273</v>
      </c>
      <c r="E50" s="119" t="s">
        <v>274</v>
      </c>
      <c r="F50" s="109"/>
      <c r="G50" s="109" t="s">
        <v>274</v>
      </c>
      <c r="H50" s="101" t="s">
        <v>274</v>
      </c>
      <c r="I50" s="18"/>
      <c r="J50" s="18"/>
      <c r="K50" s="112"/>
    </row>
    <row r="51" spans="2:18">
      <c r="B51" s="106" t="s">
        <v>275</v>
      </c>
      <c r="C51" s="107" t="s">
        <v>276</v>
      </c>
      <c r="D51" s="108" t="s">
        <v>277</v>
      </c>
      <c r="E51" s="119"/>
      <c r="F51" s="109"/>
      <c r="G51" s="107" t="s">
        <v>278</v>
      </c>
      <c r="H51" s="110"/>
      <c r="I51" s="18"/>
      <c r="J51" s="18"/>
      <c r="K51" s="112"/>
    </row>
    <row r="52" spans="2:18" ht="21.75" thickBot="1">
      <c r="B52" s="114" t="s">
        <v>279</v>
      </c>
      <c r="C52" s="115" t="s">
        <v>280</v>
      </c>
      <c r="D52" s="116" t="s">
        <v>281</v>
      </c>
      <c r="E52" s="121"/>
      <c r="F52" s="117"/>
      <c r="G52" s="115" t="s">
        <v>282</v>
      </c>
      <c r="H52" s="118"/>
      <c r="I52" s="18"/>
      <c r="J52" s="18"/>
      <c r="K52" s="112"/>
    </row>
    <row r="53" spans="2:18">
      <c r="C53" s="18"/>
      <c r="D53" s="25"/>
      <c r="E53" s="18"/>
      <c r="F53" s="18"/>
      <c r="G53" s="25"/>
      <c r="H53" s="18"/>
      <c r="I53" s="18"/>
      <c r="J53" s="18"/>
      <c r="K53" s="112"/>
    </row>
    <row r="54" spans="2:18">
      <c r="C54" s="3"/>
      <c r="D54" s="2"/>
      <c r="E54" s="3"/>
      <c r="F54" s="3"/>
      <c r="G54" s="2"/>
      <c r="H54" s="18"/>
      <c r="I54" s="3"/>
      <c r="K54" s="5"/>
      <c r="M54" s="4"/>
      <c r="N54" s="4"/>
      <c r="O54" s="4"/>
      <c r="P54" s="4"/>
      <c r="Q54" s="4"/>
      <c r="R54" s="4"/>
    </row>
    <row r="55" spans="2:18">
      <c r="H55" s="26"/>
    </row>
    <row r="56" spans="2:18">
      <c r="H56" s="26"/>
    </row>
  </sheetData>
  <phoneticPr fontId="0" type="noConversion"/>
  <pageMargins left="0" right="0" top="0" bottom="0" header="0" footer="0"/>
  <pageSetup scale="31"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F23"/>
  <sheetViews>
    <sheetView workbookViewId="0">
      <selection activeCell="E32" sqref="E32"/>
    </sheetView>
  </sheetViews>
  <sheetFormatPr defaultRowHeight="13.5"/>
  <cols>
    <col min="1" max="1" width="9.140625" style="199"/>
    <col min="2" max="2" width="19.5703125" style="199" bestFit="1" customWidth="1"/>
    <col min="3" max="3" width="31.5703125" style="199" bestFit="1" customWidth="1"/>
    <col min="4" max="4" width="51.5703125" style="199" customWidth="1"/>
    <col min="5" max="5" width="26.140625" style="199" bestFit="1" customWidth="1"/>
    <col min="6" max="6" width="22.28515625" style="199" customWidth="1"/>
    <col min="7" max="16384" width="9.140625" style="199"/>
  </cols>
  <sheetData>
    <row r="1" spans="1:6">
      <c r="A1" s="198" t="s">
        <v>576</v>
      </c>
      <c r="B1" s="198" t="s">
        <v>577</v>
      </c>
      <c r="C1" s="198" t="s">
        <v>578</v>
      </c>
      <c r="D1" s="198" t="s">
        <v>579</v>
      </c>
      <c r="E1" s="198" t="s">
        <v>633</v>
      </c>
      <c r="F1" s="198" t="s">
        <v>580</v>
      </c>
    </row>
    <row r="2" spans="1:6">
      <c r="A2" s="200">
        <v>1</v>
      </c>
      <c r="B2" s="320" t="s">
        <v>581</v>
      </c>
      <c r="C2" s="320" t="s">
        <v>582</v>
      </c>
      <c r="D2" s="201" t="s">
        <v>583</v>
      </c>
      <c r="E2" s="201" t="s">
        <v>582</v>
      </c>
      <c r="F2" s="201" t="s">
        <v>584</v>
      </c>
    </row>
    <row r="3" spans="1:6">
      <c r="A3" s="200">
        <v>2</v>
      </c>
      <c r="B3" s="321"/>
      <c r="C3" s="321"/>
      <c r="D3" s="201" t="s">
        <v>585</v>
      </c>
      <c r="E3" s="201" t="s">
        <v>586</v>
      </c>
      <c r="F3" s="201" t="s">
        <v>587</v>
      </c>
    </row>
    <row r="4" spans="1:6">
      <c r="A4" s="200">
        <v>3</v>
      </c>
      <c r="B4" s="322"/>
      <c r="C4" s="322"/>
      <c r="D4" s="201" t="s">
        <v>588</v>
      </c>
      <c r="E4" s="201" t="s">
        <v>589</v>
      </c>
      <c r="F4" s="201" t="s">
        <v>587</v>
      </c>
    </row>
    <row r="5" spans="1:6">
      <c r="A5" s="200">
        <v>4</v>
      </c>
      <c r="B5" s="323" t="s">
        <v>590</v>
      </c>
      <c r="C5" s="320" t="s">
        <v>591</v>
      </c>
      <c r="D5" s="201" t="s">
        <v>583</v>
      </c>
      <c r="E5" s="201" t="s">
        <v>592</v>
      </c>
      <c r="F5" s="201" t="s">
        <v>584</v>
      </c>
    </row>
    <row r="6" spans="1:6">
      <c r="A6" s="200">
        <v>5</v>
      </c>
      <c r="B6" s="324"/>
      <c r="C6" s="321"/>
      <c r="D6" s="201" t="s">
        <v>593</v>
      </c>
      <c r="E6" s="201" t="s">
        <v>594</v>
      </c>
      <c r="F6" s="201" t="s">
        <v>587</v>
      </c>
    </row>
    <row r="7" spans="1:6">
      <c r="A7" s="200">
        <v>6</v>
      </c>
      <c r="B7" s="324"/>
      <c r="C7" s="321"/>
      <c r="D7" s="201" t="s">
        <v>595</v>
      </c>
      <c r="E7" s="201" t="s">
        <v>596</v>
      </c>
      <c r="F7" s="201" t="s">
        <v>587</v>
      </c>
    </row>
    <row r="8" spans="1:6">
      <c r="A8" s="200">
        <v>7</v>
      </c>
      <c r="B8" s="324"/>
      <c r="C8" s="321"/>
      <c r="D8" s="201" t="s">
        <v>597</v>
      </c>
      <c r="E8" s="201" t="s">
        <v>598</v>
      </c>
      <c r="F8" s="201" t="s">
        <v>587</v>
      </c>
    </row>
    <row r="9" spans="1:6">
      <c r="A9" s="200">
        <v>8</v>
      </c>
      <c r="B9" s="325"/>
      <c r="C9" s="322"/>
      <c r="D9" s="201" t="s">
        <v>599</v>
      </c>
      <c r="E9" s="201" t="s">
        <v>600</v>
      </c>
      <c r="F9" s="201" t="s">
        <v>601</v>
      </c>
    </row>
    <row r="10" spans="1:6">
      <c r="A10" s="200">
        <v>9</v>
      </c>
      <c r="B10" s="320" t="s">
        <v>602</v>
      </c>
      <c r="C10" s="320" t="s">
        <v>603</v>
      </c>
      <c r="D10" s="201" t="s">
        <v>604</v>
      </c>
      <c r="E10" s="201" t="s">
        <v>605</v>
      </c>
      <c r="F10" s="201" t="s">
        <v>584</v>
      </c>
    </row>
    <row r="11" spans="1:6">
      <c r="A11" s="200">
        <v>10</v>
      </c>
      <c r="B11" s="321"/>
      <c r="C11" s="321"/>
      <c r="D11" s="201" t="s">
        <v>606</v>
      </c>
      <c r="E11" s="201" t="s">
        <v>607</v>
      </c>
      <c r="F11" s="201" t="s">
        <v>584</v>
      </c>
    </row>
    <row r="12" spans="1:6">
      <c r="A12" s="200">
        <v>11</v>
      </c>
      <c r="B12" s="321"/>
      <c r="C12" s="321"/>
      <c r="D12" s="201" t="s">
        <v>608</v>
      </c>
      <c r="E12" s="201" t="s">
        <v>609</v>
      </c>
      <c r="F12" s="201" t="s">
        <v>587</v>
      </c>
    </row>
    <row r="13" spans="1:6">
      <c r="A13" s="200">
        <v>12</v>
      </c>
      <c r="B13" s="321"/>
      <c r="C13" s="321"/>
      <c r="D13" s="201" t="s">
        <v>610</v>
      </c>
      <c r="E13" s="201" t="s">
        <v>611</v>
      </c>
      <c r="F13" s="201" t="s">
        <v>587</v>
      </c>
    </row>
    <row r="14" spans="1:6">
      <c r="A14" s="200">
        <v>13</v>
      </c>
      <c r="B14" s="321"/>
      <c r="C14" s="321"/>
      <c r="D14" s="201" t="s">
        <v>595</v>
      </c>
      <c r="E14" s="201" t="s">
        <v>612</v>
      </c>
      <c r="F14" s="201" t="s">
        <v>587</v>
      </c>
    </row>
    <row r="15" spans="1:6">
      <c r="A15" s="200">
        <v>14</v>
      </c>
      <c r="B15" s="321"/>
      <c r="C15" s="321"/>
      <c r="D15" s="201" t="s">
        <v>597</v>
      </c>
      <c r="E15" s="201" t="s">
        <v>613</v>
      </c>
      <c r="F15" s="201" t="s">
        <v>587</v>
      </c>
    </row>
    <row r="16" spans="1:6">
      <c r="A16" s="200">
        <v>15</v>
      </c>
      <c r="B16" s="322"/>
      <c r="C16" s="322"/>
      <c r="D16" s="201" t="s">
        <v>599</v>
      </c>
      <c r="E16" s="201" t="s">
        <v>614</v>
      </c>
      <c r="F16" s="201" t="s">
        <v>601</v>
      </c>
    </row>
    <row r="17" spans="1:6">
      <c r="A17" s="200">
        <v>16</v>
      </c>
      <c r="B17" s="320" t="s">
        <v>615</v>
      </c>
      <c r="C17" s="320" t="s">
        <v>616</v>
      </c>
      <c r="D17" s="201" t="s">
        <v>583</v>
      </c>
      <c r="E17" s="201" t="s">
        <v>617</v>
      </c>
      <c r="F17" s="201" t="s">
        <v>584</v>
      </c>
    </row>
    <row r="18" spans="1:6">
      <c r="A18" s="200">
        <v>17</v>
      </c>
      <c r="B18" s="321"/>
      <c r="C18" s="321"/>
      <c r="D18" s="201" t="s">
        <v>593</v>
      </c>
      <c r="E18" s="201" t="s">
        <v>618</v>
      </c>
      <c r="F18" s="201" t="s">
        <v>587</v>
      </c>
    </row>
    <row r="19" spans="1:6">
      <c r="A19" s="200">
        <v>18</v>
      </c>
      <c r="B19" s="321"/>
      <c r="C19" s="321"/>
      <c r="D19" s="201" t="s">
        <v>619</v>
      </c>
      <c r="E19" s="201" t="s">
        <v>620</v>
      </c>
      <c r="F19" s="201" t="s">
        <v>587</v>
      </c>
    </row>
    <row r="20" spans="1:6">
      <c r="A20" s="200">
        <v>19</v>
      </c>
      <c r="B20" s="321"/>
      <c r="C20" s="321"/>
      <c r="D20" s="201" t="s">
        <v>621</v>
      </c>
      <c r="E20" s="201" t="s">
        <v>622</v>
      </c>
      <c r="F20" s="201" t="s">
        <v>587</v>
      </c>
    </row>
    <row r="21" spans="1:6">
      <c r="A21" s="200">
        <v>20</v>
      </c>
      <c r="B21" s="321"/>
      <c r="C21" s="321"/>
      <c r="D21" s="201" t="s">
        <v>597</v>
      </c>
      <c r="E21" s="201" t="s">
        <v>623</v>
      </c>
      <c r="F21" s="201" t="s">
        <v>587</v>
      </c>
    </row>
    <row r="22" spans="1:6">
      <c r="A22" s="200">
        <v>21</v>
      </c>
      <c r="B22" s="321"/>
      <c r="C22" s="321"/>
      <c r="D22" s="201" t="s">
        <v>624</v>
      </c>
      <c r="E22" s="201" t="s">
        <v>625</v>
      </c>
      <c r="F22" s="201" t="s">
        <v>626</v>
      </c>
    </row>
    <row r="23" spans="1:6">
      <c r="A23" s="200">
        <v>22</v>
      </c>
      <c r="B23" s="322"/>
      <c r="C23" s="322"/>
      <c r="D23" s="201" t="s">
        <v>627</v>
      </c>
      <c r="E23" s="201" t="s">
        <v>628</v>
      </c>
      <c r="F23" s="201" t="s">
        <v>601</v>
      </c>
    </row>
  </sheetData>
  <mergeCells count="8">
    <mergeCell ref="B17:B23"/>
    <mergeCell ref="C17:C23"/>
    <mergeCell ref="B2:B4"/>
    <mergeCell ref="C2:C4"/>
    <mergeCell ref="B5:B9"/>
    <mergeCell ref="C5:C9"/>
    <mergeCell ref="B10:B16"/>
    <mergeCell ref="C10:C16"/>
  </mergeCells>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B1:C90"/>
  <sheetViews>
    <sheetView topLeftCell="A49" zoomScale="50" workbookViewId="0">
      <selection activeCell="J66" sqref="J66"/>
    </sheetView>
  </sheetViews>
  <sheetFormatPr defaultRowHeight="21"/>
  <cols>
    <col min="1" max="1" width="9.140625" style="4"/>
    <col min="2" max="2" width="4.5703125" style="3" customWidth="1"/>
    <col min="3" max="3" width="104.42578125" style="4" customWidth="1"/>
    <col min="4" max="16384" width="9.140625" style="4"/>
  </cols>
  <sheetData>
    <row r="1" spans="2:3">
      <c r="C1" s="4" t="s">
        <v>417</v>
      </c>
    </row>
    <row r="3" spans="2:3" ht="22.5">
      <c r="B3" s="8" t="s">
        <v>388</v>
      </c>
    </row>
    <row r="4" spans="2:3">
      <c r="B4" s="3" t="s">
        <v>7</v>
      </c>
      <c r="C4" s="3" t="s">
        <v>404</v>
      </c>
    </row>
    <row r="5" spans="2:3">
      <c r="B5" s="3" t="s">
        <v>8</v>
      </c>
      <c r="C5" s="3" t="s">
        <v>405</v>
      </c>
    </row>
    <row r="7" spans="2:3" ht="22.5">
      <c r="B7" s="1" t="s">
        <v>380</v>
      </c>
    </row>
    <row r="8" spans="2:3" ht="22.5">
      <c r="B8" s="1" t="s">
        <v>333</v>
      </c>
    </row>
    <row r="9" spans="2:3">
      <c r="B9" s="123" t="s">
        <v>7</v>
      </c>
      <c r="C9" s="4" t="s">
        <v>401</v>
      </c>
    </row>
    <row r="10" spans="2:3">
      <c r="B10" s="123" t="s">
        <v>8</v>
      </c>
      <c r="C10" s="4" t="s">
        <v>329</v>
      </c>
    </row>
    <row r="11" spans="2:3">
      <c r="B11" s="123" t="s">
        <v>9</v>
      </c>
      <c r="C11" s="4" t="s">
        <v>330</v>
      </c>
    </row>
    <row r="12" spans="2:3">
      <c r="B12" s="123" t="s">
        <v>10</v>
      </c>
      <c r="C12" s="4" t="s">
        <v>331</v>
      </c>
    </row>
    <row r="13" spans="2:3">
      <c r="B13" s="123" t="s">
        <v>323</v>
      </c>
      <c r="C13" s="4" t="s">
        <v>332</v>
      </c>
    </row>
    <row r="14" spans="2:3">
      <c r="B14" s="123" t="s">
        <v>324</v>
      </c>
      <c r="C14" s="4" t="s">
        <v>382</v>
      </c>
    </row>
    <row r="15" spans="2:3">
      <c r="B15" s="123" t="s">
        <v>325</v>
      </c>
      <c r="C15" s="4" t="s">
        <v>384</v>
      </c>
    </row>
    <row r="16" spans="2:3">
      <c r="B16" s="123" t="s">
        <v>326</v>
      </c>
      <c r="C16" s="4" t="s">
        <v>383</v>
      </c>
    </row>
    <row r="17" spans="2:3">
      <c r="B17" s="123" t="s">
        <v>327</v>
      </c>
      <c r="C17" s="4" t="s">
        <v>385</v>
      </c>
    </row>
    <row r="18" spans="2:3">
      <c r="B18" s="123" t="s">
        <v>392</v>
      </c>
      <c r="C18" s="4" t="s">
        <v>348</v>
      </c>
    </row>
    <row r="19" spans="2:3">
      <c r="B19" s="123"/>
    </row>
    <row r="20" spans="2:3" ht="22.5">
      <c r="B20" s="1" t="s">
        <v>334</v>
      </c>
    </row>
    <row r="21" spans="2:3">
      <c r="B21" s="123" t="s">
        <v>335</v>
      </c>
      <c r="C21" s="4" t="s">
        <v>402</v>
      </c>
    </row>
    <row r="22" spans="2:3">
      <c r="B22" s="123" t="s">
        <v>336</v>
      </c>
      <c r="C22" s="18" t="s">
        <v>347</v>
      </c>
    </row>
    <row r="23" spans="2:3">
      <c r="B23" s="123" t="s">
        <v>337</v>
      </c>
      <c r="C23" s="18" t="s">
        <v>162</v>
      </c>
    </row>
    <row r="24" spans="2:3">
      <c r="B24" s="123" t="s">
        <v>338</v>
      </c>
      <c r="C24" s="18" t="s">
        <v>163</v>
      </c>
    </row>
    <row r="25" spans="2:3">
      <c r="B25" s="123" t="s">
        <v>339</v>
      </c>
      <c r="C25" s="18" t="s">
        <v>164</v>
      </c>
    </row>
    <row r="26" spans="2:3">
      <c r="B26" s="123" t="s">
        <v>340</v>
      </c>
      <c r="C26" s="18" t="s">
        <v>353</v>
      </c>
    </row>
    <row r="27" spans="2:3">
      <c r="B27" s="123" t="s">
        <v>341</v>
      </c>
      <c r="C27" s="18" t="s">
        <v>350</v>
      </c>
    </row>
    <row r="28" spans="2:3">
      <c r="B28" s="123" t="s">
        <v>342</v>
      </c>
      <c r="C28" s="18" t="s">
        <v>351</v>
      </c>
    </row>
    <row r="29" spans="2:3">
      <c r="B29" s="123" t="s">
        <v>343</v>
      </c>
      <c r="C29" s="18" t="s">
        <v>352</v>
      </c>
    </row>
    <row r="30" spans="2:3">
      <c r="B30" s="123" t="s">
        <v>394</v>
      </c>
      <c r="C30" s="18" t="s">
        <v>349</v>
      </c>
    </row>
    <row r="31" spans="2:3">
      <c r="B31" s="123"/>
    </row>
    <row r="32" spans="2:3" ht="22.5">
      <c r="B32" s="124" t="s">
        <v>344</v>
      </c>
    </row>
    <row r="33" spans="2:3">
      <c r="B33" s="123" t="s">
        <v>345</v>
      </c>
      <c r="C33" s="16" t="s">
        <v>403</v>
      </c>
    </row>
    <row r="34" spans="2:3">
      <c r="B34" s="123" t="s">
        <v>346</v>
      </c>
      <c r="C34" s="16" t="s">
        <v>173</v>
      </c>
    </row>
    <row r="35" spans="2:3">
      <c r="B35" s="123" t="s">
        <v>396</v>
      </c>
      <c r="C35" s="16" t="s">
        <v>172</v>
      </c>
    </row>
    <row r="36" spans="2:3">
      <c r="B36" s="123"/>
      <c r="C36" s="16"/>
    </row>
    <row r="37" spans="2:3" ht="22.5">
      <c r="B37" s="326" t="s">
        <v>700</v>
      </c>
      <c r="C37" s="326"/>
    </row>
    <row r="38" spans="2:3">
      <c r="B38" s="123" t="s">
        <v>129</v>
      </c>
      <c r="C38" s="16" t="s">
        <v>705</v>
      </c>
    </row>
    <row r="39" spans="2:3">
      <c r="B39" s="123" t="s">
        <v>130</v>
      </c>
      <c r="C39" s="16" t="s">
        <v>651</v>
      </c>
    </row>
    <row r="40" spans="2:3">
      <c r="B40" s="123" t="s">
        <v>131</v>
      </c>
      <c r="C40" s="16" t="s">
        <v>652</v>
      </c>
    </row>
    <row r="41" spans="2:3">
      <c r="B41" s="123" t="s">
        <v>132</v>
      </c>
      <c r="C41" s="16" t="s">
        <v>653</v>
      </c>
    </row>
    <row r="42" spans="2:3">
      <c r="B42" s="123" t="s">
        <v>133</v>
      </c>
      <c r="C42" s="16" t="s">
        <v>654</v>
      </c>
    </row>
    <row r="43" spans="2:3">
      <c r="B43" s="123" t="s">
        <v>134</v>
      </c>
      <c r="C43" s="16" t="s">
        <v>655</v>
      </c>
    </row>
    <row r="44" spans="2:3">
      <c r="B44" s="123" t="s">
        <v>135</v>
      </c>
      <c r="C44" s="16" t="s">
        <v>661</v>
      </c>
    </row>
    <row r="45" spans="2:3">
      <c r="B45" s="123" t="s">
        <v>136</v>
      </c>
      <c r="C45" s="16" t="s">
        <v>707</v>
      </c>
    </row>
    <row r="46" spans="2:3">
      <c r="B46" s="123" t="s">
        <v>137</v>
      </c>
      <c r="C46" s="16" t="s">
        <v>660</v>
      </c>
    </row>
    <row r="47" spans="2:3">
      <c r="B47" s="123" t="s">
        <v>516</v>
      </c>
      <c r="C47" s="16" t="s">
        <v>2136</v>
      </c>
    </row>
    <row r="48" spans="2:3">
      <c r="B48" s="123" t="s">
        <v>540</v>
      </c>
      <c r="C48" s="16" t="s">
        <v>706</v>
      </c>
    </row>
    <row r="49" spans="2:3">
      <c r="B49" s="123"/>
      <c r="C49" s="16"/>
    </row>
    <row r="50" spans="2:3">
      <c r="B50" s="123"/>
    </row>
    <row r="51" spans="2:3" ht="22.5">
      <c r="B51" s="1" t="s">
        <v>285</v>
      </c>
    </row>
    <row r="52" spans="2:3" ht="22.5">
      <c r="C52" s="1" t="s">
        <v>286</v>
      </c>
    </row>
    <row r="53" spans="2:3">
      <c r="C53" s="4" t="s">
        <v>287</v>
      </c>
    </row>
    <row r="54" spans="2:3">
      <c r="C54" s="4" t="s">
        <v>288</v>
      </c>
    </row>
    <row r="55" spans="2:3">
      <c r="C55" s="4" t="s">
        <v>289</v>
      </c>
    </row>
    <row r="56" spans="2:3">
      <c r="C56" s="4" t="s">
        <v>290</v>
      </c>
    </row>
    <row r="57" spans="2:3">
      <c r="C57" s="4" t="s">
        <v>291</v>
      </c>
    </row>
    <row r="58" spans="2:3" ht="22.5">
      <c r="C58" s="1"/>
    </row>
    <row r="59" spans="2:3" ht="22.5">
      <c r="C59" s="1" t="s">
        <v>292</v>
      </c>
    </row>
    <row r="60" spans="2:3">
      <c r="C60" s="4" t="s">
        <v>293</v>
      </c>
    </row>
    <row r="61" spans="2:3">
      <c r="C61" s="4" t="s">
        <v>294</v>
      </c>
    </row>
    <row r="62" spans="2:3">
      <c r="C62" s="4" t="s">
        <v>295</v>
      </c>
    </row>
    <row r="63" spans="2:3">
      <c r="C63" s="4" t="s">
        <v>296</v>
      </c>
    </row>
    <row r="64" spans="2:3">
      <c r="C64" s="4" t="s">
        <v>297</v>
      </c>
    </row>
    <row r="65" spans="3:3">
      <c r="C65" s="4" t="s">
        <v>298</v>
      </c>
    </row>
    <row r="66" spans="3:3">
      <c r="C66" s="4" t="s">
        <v>299</v>
      </c>
    </row>
    <row r="67" spans="3:3">
      <c r="C67" s="4" t="s">
        <v>300</v>
      </c>
    </row>
    <row r="68" spans="3:3">
      <c r="C68" s="4" t="s">
        <v>301</v>
      </c>
    </row>
    <row r="69" spans="3:3">
      <c r="C69" s="4" t="s">
        <v>302</v>
      </c>
    </row>
    <row r="70" spans="3:3">
      <c r="C70" s="4" t="s">
        <v>303</v>
      </c>
    </row>
    <row r="71" spans="3:3">
      <c r="C71" s="4" t="s">
        <v>304</v>
      </c>
    </row>
    <row r="72" spans="3:3">
      <c r="C72" s="4" t="s">
        <v>305</v>
      </c>
    </row>
    <row r="73" spans="3:3">
      <c r="C73" s="4" t="s">
        <v>306</v>
      </c>
    </row>
    <row r="74" spans="3:3">
      <c r="C74" s="4" t="s">
        <v>307</v>
      </c>
    </row>
    <row r="75" spans="3:3">
      <c r="C75" s="4" t="s">
        <v>308</v>
      </c>
    </row>
    <row r="77" spans="3:3" ht="22.5">
      <c r="C77" s="1" t="s">
        <v>309</v>
      </c>
    </row>
    <row r="78" spans="3:3">
      <c r="C78" s="4" t="s">
        <v>310</v>
      </c>
    </row>
    <row r="79" spans="3:3">
      <c r="C79" s="4" t="s">
        <v>311</v>
      </c>
    </row>
    <row r="80" spans="3:3">
      <c r="C80" s="4" t="s">
        <v>312</v>
      </c>
    </row>
    <row r="81" spans="3:3">
      <c r="C81" s="4" t="s">
        <v>313</v>
      </c>
    </row>
    <row r="82" spans="3:3">
      <c r="C82" s="4" t="s">
        <v>314</v>
      </c>
    </row>
    <row r="83" spans="3:3">
      <c r="C83" s="4" t="s">
        <v>315</v>
      </c>
    </row>
    <row r="84" spans="3:3">
      <c r="C84" s="4" t="s">
        <v>316</v>
      </c>
    </row>
    <row r="85" spans="3:3">
      <c r="C85" s="4" t="s">
        <v>317</v>
      </c>
    </row>
    <row r="86" spans="3:3">
      <c r="C86" s="4" t="s">
        <v>318</v>
      </c>
    </row>
    <row r="87" spans="3:3">
      <c r="C87" s="4" t="s">
        <v>319</v>
      </c>
    </row>
    <row r="88" spans="3:3">
      <c r="C88" s="4" t="s">
        <v>320</v>
      </c>
    </row>
    <row r="89" spans="3:3">
      <c r="C89" s="4" t="s">
        <v>321</v>
      </c>
    </row>
    <row r="90" spans="3:3">
      <c r="C90" s="4" t="s">
        <v>322</v>
      </c>
    </row>
  </sheetData>
  <mergeCells count="1">
    <mergeCell ref="B37:C37"/>
  </mergeCells>
  <phoneticPr fontId="0" type="noConversion"/>
  <pageMargins left="0" right="0" top="0" bottom="0" header="0" footer="0"/>
  <pageSetup scale="37"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3:G24"/>
  <sheetViews>
    <sheetView workbookViewId="0">
      <selection activeCell="L23" sqref="L23"/>
    </sheetView>
  </sheetViews>
  <sheetFormatPr defaultRowHeight="12.75"/>
  <cols>
    <col min="2" max="2" width="28.5703125" customWidth="1"/>
    <col min="3" max="3" width="12.42578125" customWidth="1"/>
    <col min="4" max="4" width="15.140625" customWidth="1"/>
    <col min="5" max="5" width="13.28515625" customWidth="1"/>
    <col min="6" max="6" width="17.7109375" customWidth="1"/>
  </cols>
  <sheetData>
    <row r="3" spans="1:7">
      <c r="A3" t="s">
        <v>451</v>
      </c>
    </row>
    <row r="4" spans="1:7">
      <c r="B4" t="s">
        <v>217</v>
      </c>
      <c r="C4" t="s">
        <v>452</v>
      </c>
    </row>
    <row r="5" spans="1:7">
      <c r="B5" t="s">
        <v>453</v>
      </c>
      <c r="C5" t="s">
        <v>454</v>
      </c>
    </row>
    <row r="6" spans="1:7">
      <c r="B6" t="s">
        <v>455</v>
      </c>
      <c r="C6" t="s">
        <v>456</v>
      </c>
    </row>
    <row r="7" spans="1:7">
      <c r="B7" t="s">
        <v>418</v>
      </c>
      <c r="C7" t="s">
        <v>457</v>
      </c>
    </row>
    <row r="8" spans="1:7">
      <c r="B8" t="s">
        <v>458</v>
      </c>
      <c r="C8" t="s">
        <v>459</v>
      </c>
    </row>
    <row r="9" spans="1:7">
      <c r="C9" t="s">
        <v>460</v>
      </c>
    </row>
    <row r="10" spans="1:7">
      <c r="C10" t="s">
        <v>461</v>
      </c>
    </row>
    <row r="14" spans="1:7">
      <c r="B14" s="187" t="s">
        <v>462</v>
      </c>
      <c r="C14" s="187" t="s">
        <v>217</v>
      </c>
      <c r="D14" s="187" t="s">
        <v>463</v>
      </c>
      <c r="E14" s="187" t="s">
        <v>455</v>
      </c>
      <c r="F14" s="187" t="s">
        <v>464</v>
      </c>
      <c r="G14" s="187" t="s">
        <v>465</v>
      </c>
    </row>
    <row r="15" spans="1:7">
      <c r="B15" s="188" t="s">
        <v>466</v>
      </c>
      <c r="C15" s="188"/>
      <c r="D15" s="188" t="s">
        <v>162</v>
      </c>
      <c r="E15" s="188" t="s">
        <v>467</v>
      </c>
      <c r="F15" s="188" t="s">
        <v>468</v>
      </c>
      <c r="G15" s="188"/>
    </row>
    <row r="16" spans="1:7">
      <c r="B16" s="188" t="s">
        <v>469</v>
      </c>
      <c r="C16" s="188"/>
      <c r="D16" s="188" t="s">
        <v>470</v>
      </c>
      <c r="E16" s="188" t="s">
        <v>467</v>
      </c>
      <c r="F16" s="188" t="s">
        <v>471</v>
      </c>
      <c r="G16" s="188"/>
    </row>
    <row r="17" spans="1:7">
      <c r="B17" s="188" t="s">
        <v>472</v>
      </c>
      <c r="C17" s="188"/>
      <c r="D17" s="188" t="s">
        <v>473</v>
      </c>
      <c r="E17" s="188" t="s">
        <v>474</v>
      </c>
      <c r="F17" s="188" t="s">
        <v>475</v>
      </c>
      <c r="G17" s="188"/>
    </row>
    <row r="18" spans="1:7">
      <c r="B18" s="188" t="s">
        <v>506</v>
      </c>
      <c r="C18" s="188"/>
      <c r="D18" s="188" t="s">
        <v>470</v>
      </c>
      <c r="E18" s="188" t="s">
        <v>476</v>
      </c>
      <c r="F18" s="188" t="s">
        <v>477</v>
      </c>
      <c r="G18" s="188">
        <v>1</v>
      </c>
    </row>
    <row r="19" spans="1:7">
      <c r="B19" s="188" t="s">
        <v>507</v>
      </c>
      <c r="C19" s="188" t="s">
        <v>478</v>
      </c>
      <c r="D19" s="188" t="s">
        <v>479</v>
      </c>
      <c r="E19" s="188"/>
      <c r="F19" s="188" t="s">
        <v>480</v>
      </c>
      <c r="G19" s="188"/>
    </row>
    <row r="21" spans="1:7">
      <c r="A21" t="s">
        <v>481</v>
      </c>
    </row>
    <row r="22" spans="1:7">
      <c r="A22" t="s">
        <v>482</v>
      </c>
    </row>
    <row r="23" spans="1:7">
      <c r="A23" t="s">
        <v>508</v>
      </c>
    </row>
    <row r="24" spans="1:7">
      <c r="A24">
        <v>3</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Drawing Number</vt:lpstr>
      <vt:lpstr>Tag Generator</vt:lpstr>
      <vt:lpstr>Equipment Number</vt:lpstr>
      <vt:lpstr>Sequence Number_POM</vt:lpstr>
      <vt:lpstr>Instrument Number</vt:lpstr>
      <vt:lpstr>IO Naming</vt:lpstr>
      <vt:lpstr>Area-Cell Definition</vt:lpstr>
      <vt:lpstr>Equip Descrip Convention</vt:lpstr>
    </vt:vector>
  </TitlesOfParts>
  <Company>Cargill,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Oilseeds Engineering numbering system</dc:title>
  <dc:subject>Version 4 number notation</dc:subject>
  <dc:creator>Gary Frenkel</dc:creator>
  <cp:lastModifiedBy>Fajar Anggoro</cp:lastModifiedBy>
  <cp:lastPrinted>2004-04-07T07:44:44Z</cp:lastPrinted>
  <dcterms:created xsi:type="dcterms:W3CDTF">2003-12-17T22:53:08Z</dcterms:created>
  <dcterms:modified xsi:type="dcterms:W3CDTF">2021-01-26T08:04:11Z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Andrew Cooper</vt:lpwstr>
  </property>
  <property fmtid="{D5CDD505-2E9C-101B-9397-08002B2CF9AE}" pid="3" name="Date completed">
    <vt:lpwstr>06th January 2004</vt:lpwstr>
  </property>
</Properties>
</file>