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ee-Nguyen Computer\Desktop\Data Visualization Bootcamp - Homework and Lectures\"/>
    </mc:Choice>
  </mc:AlternateContent>
  <xr:revisionPtr revIDLastSave="0" documentId="13_ncr:1_{FB6119D9-F60B-41A5-8A01-36102F1A9D5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Pivot - Category" sheetId="3" r:id="rId2"/>
    <sheet name="Pivot - Sub-Category" sheetId="4" r:id="rId3"/>
    <sheet name="Pivot - Time" sheetId="5" r:id="rId4"/>
    <sheet name="Bonus" sheetId="6" r:id="rId5"/>
    <sheet name="Bonus Stats" sheetId="7" r:id="rId6"/>
  </sheets>
  <definedNames>
    <definedName name="_xlnm._FilterDatabase" localSheetId="0" hidden="1">Main!$A$1:$P$4115</definedName>
    <definedName name="categories">Main!$1:$1048576</definedName>
    <definedName name="fail_backers">'Bonus Stats'!$E:$E</definedName>
    <definedName name="goal">Main!$D$2:$D$1048576</definedName>
    <definedName name="state">Main!$F$2:$F$1048576</definedName>
    <definedName name="suc_backers">'Bonus Stats'!$B:$B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I7" i="7"/>
  <c r="I6" i="7"/>
  <c r="I5" i="7"/>
  <c r="I4" i="7"/>
  <c r="H9" i="7"/>
  <c r="H8" i="7"/>
  <c r="H7" i="7"/>
  <c r="H6" i="7"/>
  <c r="H5" i="7"/>
  <c r="H4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H6" i="6" l="1"/>
  <c r="E2" i="6"/>
  <c r="H2" i="6" s="1"/>
  <c r="E13" i="6"/>
  <c r="G13" i="6" s="1"/>
  <c r="E12" i="6"/>
  <c r="F12" i="6" s="1"/>
  <c r="E11" i="6"/>
  <c r="F11" i="6" s="1"/>
  <c r="E10" i="6"/>
  <c r="F10" i="6" s="1"/>
  <c r="E9" i="6"/>
  <c r="F9" i="6" s="1"/>
  <c r="E8" i="6"/>
  <c r="G8" i="6" s="1"/>
  <c r="E7" i="6"/>
  <c r="H7" i="6" s="1"/>
  <c r="E6" i="6"/>
  <c r="F6" i="6" s="1"/>
  <c r="E5" i="6"/>
  <c r="F5" i="6" s="1"/>
  <c r="E4" i="6"/>
  <c r="H4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1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6" l="1"/>
  <c r="G6" i="6"/>
  <c r="H13" i="6"/>
  <c r="G7" i="6"/>
  <c r="F13" i="6"/>
  <c r="F8" i="6"/>
  <c r="F7" i="6"/>
  <c r="H5" i="6"/>
  <c r="G5" i="6"/>
  <c r="H3" i="6"/>
  <c r="G4" i="6"/>
  <c r="G3" i="6"/>
  <c r="F4" i="6"/>
  <c r="G2" i="6"/>
  <c r="H12" i="6"/>
  <c r="G12" i="6"/>
  <c r="G11" i="6"/>
  <c r="H11" i="6"/>
  <c r="H10" i="6"/>
  <c r="G10" i="6"/>
  <c r="G9" i="6"/>
  <c r="H9" i="6"/>
  <c r="H8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tc={729CDD1E-5A25-4F6D-B2E3-D3BB0446772E}</author>
    <author>tc={6B50CCD8-BFB1-4D2D-BA52-26819C620CC2}</author>
  </authors>
  <commentList>
    <comment ref="R1" authorId="0" shapeId="0" xr:uid="{729CDD1E-5A25-4F6D-B2E3-D3BB0446772E}">
      <text>
        <t>[Threaded comment]
Your version of Excel allows you to read this threaded comment; however, any edits to it will get removed if the file is opened in a newer version of Excel. Learn more: https://go.microsoft.com/fwlink/?linkid=870924
Comment:
    I used Excel String Functions: left, right, mid, len and find.
Reply:
    Another option is to ask excel to do this by selecting data --&gt;change text to columns</t>
      </text>
    </comment>
    <comment ref="Q2" authorId="1" shapeId="0" xr:uid="{6B50CCD8-BFB1-4D2D-BA52-26819C620CC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-1 asks excel to drop the / from the output since this is the starting position of the search</t>
      </text>
    </comment>
  </commentList>
</comments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<sst xmlns="http://schemas.openxmlformats.org/spreadsheetml/2006/main" count="28548" uniqueCount="8410">
  <si>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</si>
  <si>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</si>
  <si>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</si>
  <si>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</si>
  <si>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</si>
  <si>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</si>
  <si>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</si>
  <si>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</si>
  <si>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</si>
  <si>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</si>
  <si>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</si>
  <si>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</si>
  <si>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</si>
  <si>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</si>
  <si>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</si>
  <si>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</si>
  <si>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</si>
  <si>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</si>
  <si>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</si>
  <si>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</si>
  <si>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</si>
  <si>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</si>
  <si>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</si>
  <si>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</si>
  <si>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</si>
  <si>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</si>
  <si>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</si>
  <si>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</si>
  <si>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</si>
  <si>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</si>
  <si>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</si>
  <si>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</si>
  <si>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</si>
  <si>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</si>
  <si>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</si>
  <si>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</si>
  <si>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</si>
  <si>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</si>
  <si>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</si>
  <si>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</si>
  <si>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</si>
  <si>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</si>
  <si>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</si>
  <si>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</si>
  <si>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</si>
  <si>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</si>
  <si>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</si>
  <si>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</si>
  <si>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</si>
  <si>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</si>
  <si>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</si>
  <si>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</si>
  <si>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</si>
  <si>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</si>
  <si>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</si>
  <si>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</si>
  <si>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</si>
  <si>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</si>
  <si>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</si>
  <si>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</si>
  <si>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</si>
  <si>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</si>
  <si>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</si>
  <si>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</si>
  <si>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</si>
  <si>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</si>
  <si>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</si>
  <si>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</si>
  <si>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</si>
  <si>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</si>
  <si>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</si>
  <si>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</si>
  <si>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</si>
  <si>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</si>
  <si>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</si>
  <si>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</si>
  <si>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</si>
  <si>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</si>
  <si>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</si>
  <si>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</si>
  <si>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</si>
  <si>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</si>
  <si>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</si>
  <si>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</si>
  <si>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</si>
  <si>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</si>
  <si>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</si>
  <si>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</si>
  <si>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</si>
  <si>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</si>
  <si>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</si>
  <si>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</si>
  <si>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</si>
  <si>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</si>
  <si>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</si>
  <si>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</si>
  <si>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</si>
  <si>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</si>
  <si>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</si>
  <si>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</si>
  <si>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</si>
  <si>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</si>
  <si>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</si>
  <si>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</si>
  <si>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</si>
  <si>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</si>
  <si>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</si>
  <si>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</si>
  <si>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</si>
  <si>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</si>
  <si>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</si>
  <si>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</si>
  <si>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</si>
  <si>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</si>
  <si>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</si>
  <si>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</si>
  <si>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</si>
  <si>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</si>
  <si>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</si>
  <si>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</si>
  <si>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</si>
  <si>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</si>
  <si>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</si>
  <si>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</si>
  <si>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</si>
  <si>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</si>
  <si>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</si>
  <si>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</si>
  <si>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</si>
  <si>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</si>
  <si>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</si>
  <si>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</si>
  <si>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</si>
  <si>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</si>
  <si>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</si>
  <si>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</si>
  <si>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</si>
  <si>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</si>
  <si>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</si>
  <si>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</si>
  <si>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</si>
  <si>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</si>
  <si>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</si>
  <si>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</si>
  <si>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</si>
  <si>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</si>
  <si>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</si>
  <si>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</si>
  <si>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</si>
  <si>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</si>
  <si>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</si>
  <si>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</si>
  <si>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</si>
  <si>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</si>
  <si>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</si>
  <si>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</si>
  <si>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</si>
  <si>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</si>
  <si>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</si>
  <si>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</si>
  <si>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</si>
  <si>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</si>
  <si>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</si>
  <si>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</si>
  <si>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</si>
  <si>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</si>
  <si>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</si>
  <si>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</si>
  <si>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</si>
  <si>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</si>
  <si>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</si>
  <si>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</si>
  <si>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</si>
  <si>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</si>
  <si>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</si>
  <si>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</si>
  <si>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</si>
  <si>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</si>
  <si>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</si>
  <si>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</si>
  <si>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</si>
  <si>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</si>
  <si>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</si>
  <si>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</si>
  <si>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</si>
  <si>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</si>
  <si>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</si>
  <si>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</si>
  <si>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</si>
  <si>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</si>
  <si>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</si>
  <si>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</si>
  <si>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</si>
  <si>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</si>
  <si>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</si>
  <si>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</si>
  <si>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</si>
  <si>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</si>
  <si>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</si>
  <si>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</si>
  <si>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</si>
  <si>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</si>
  <si>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</si>
  <si>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</si>
  <si>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</si>
  <si>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</si>
  <si>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</si>
  <si>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</si>
  <si>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</si>
  <si>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</si>
  <si>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</si>
  <si>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</si>
  <si>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</si>
  <si>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</si>
  <si>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</si>
  <si>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</si>
  <si>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</si>
  <si>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</si>
  <si>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</si>
  <si>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</si>
  <si>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</si>
  <si>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</si>
  <si>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</si>
  <si>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</si>
  <si>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</si>
  <si>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</si>
  <si>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</si>
  <si>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</si>
  <si>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</si>
  <si>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</si>
  <si>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</si>
  <si>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</si>
  <si>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</si>
  <si>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</si>
  <si>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</si>
  <si>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</si>
  <si>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</si>
  <si>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</si>
  <si>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</si>
  <si>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</si>
  <si>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</si>
  <si>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</si>
  <si>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</si>
  <si>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</si>
  <si>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</si>
  <si>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</si>
  <si>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</si>
  <si>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</si>
  <si>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</si>
  <si>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</si>
  <si>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</si>
  <si>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</si>
  <si>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</si>
  <si>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</si>
  <si>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</si>
  <si>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</si>
  <si>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</si>
  <si>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</si>
  <si>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</si>
  <si>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</si>
  <si>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</si>
  <si>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</si>
  <si>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</si>
  <si>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</si>
  <si>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</si>
  <si>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</si>
  <si>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</si>
  <si>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</si>
  <si>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</si>
  <si>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</si>
  <si>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</si>
  <si>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</si>
  <si>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</si>
  <si>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</si>
  <si>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</si>
  <si>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</si>
  <si>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</si>
  <si>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</si>
  <si>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</si>
  <si>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</si>
  <si>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</si>
  <si>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</si>
  <si>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</si>
  <si>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</si>
  <si>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</si>
  <si>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</si>
  <si>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</si>
  <si>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</si>
  <si>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</si>
  <si>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</si>
  <si>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</si>
  <si>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</si>
  <si>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</si>
  <si>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</si>
  <si>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</si>
  <si>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</si>
  <si>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</si>
  <si>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</si>
  <si>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</si>
  <si>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</si>
  <si>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</si>
  <si>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</si>
  <si>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</si>
  <si>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</si>
  <si>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</si>
  <si>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</si>
  <si>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</si>
  <si>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</si>
  <si>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</si>
  <si>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</si>
  <si>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</si>
  <si>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</si>
  <si>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</si>
  <si>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</si>
  <si>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</si>
  <si>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</si>
  <si>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</si>
  <si>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</si>
  <si>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</si>
  <si>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</si>
  <si>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</si>
  <si>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</si>
  <si>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</si>
  <si>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</si>
  <si>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</si>
  <si>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</si>
  <si>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</si>
  <si>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</si>
  <si>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</si>
  <si>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</si>
  <si>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</si>
  <si>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</si>
  <si>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</si>
  <si>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</si>
  <si>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</si>
  <si>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</si>
  <si>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</si>
  <si>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</si>
  <si>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</si>
  <si>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</si>
  <si>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</si>
  <si>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</si>
  <si>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</si>
  <si>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</si>
  <si>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</si>
  <si>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</si>
  <si>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</si>
  <si>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</si>
  <si>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</si>
  <si>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</si>
  <si>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</si>
  <si>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</si>
  <si>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</si>
  <si>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</si>
  <si>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</si>
  <si>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</si>
  <si>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</si>
  <si>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</si>
  <si>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</si>
  <si>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</si>
  <si>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</si>
  <si>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</si>
  <si>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</si>
  <si>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</si>
  <si>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</si>
  <si>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</si>
  <si>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</si>
  <si>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</si>
  <si>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</si>
  <si>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</si>
  <si>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</si>
  <si>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</si>
  <si>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</si>
  <si>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</si>
  <si>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</si>
  <si>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</si>
  <si>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</si>
  <si>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</si>
  <si>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</si>
  <si>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</si>
  <si>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</si>
  <si>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</si>
  <si>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</si>
  <si>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</si>
  <si>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</si>
  <si>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</si>
  <si>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</si>
  <si>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</si>
  <si>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</si>
  <si>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</si>
  <si>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</si>
  <si>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</si>
  <si>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</si>
  <si>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</si>
  <si>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</si>
  <si>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</si>
  <si>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</si>
  <si>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</si>
  <si>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</si>
  <si>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</si>
  <si>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</si>
  <si>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</si>
  <si>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</si>
  <si>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</si>
  <si>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</si>
  <si>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</si>
  <si>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</si>
  <si>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</si>
  <si>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</si>
  <si>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</si>
  <si>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</si>
  <si>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</si>
  <si>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</si>
  <si>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</si>
  <si>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</si>
  <si>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</si>
  <si>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</si>
  <si>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</si>
  <si>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</si>
  <si>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</si>
  <si>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</si>
  <si>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</si>
  <si>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</si>
  <si>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</si>
  <si>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</si>
  <si>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</si>
  <si>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</si>
  <si>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</si>
  <si>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</si>
  <si>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</si>
  <si>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</si>
  <si>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</si>
  <si>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</si>
  <si>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</si>
  <si>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</si>
  <si>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</si>
  <si>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</si>
  <si>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</si>
  <si>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</si>
  <si>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</si>
  <si>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</si>
  <si>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</si>
  <si>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</si>
  <si>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</si>
  <si>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</si>
  <si>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</si>
  <si>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</si>
  <si>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</si>
  <si>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</si>
  <si>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</si>
  <si>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</si>
  <si>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</si>
  <si>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</si>
  <si>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</si>
  <si>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</si>
  <si>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</si>
  <si>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</si>
  <si>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</si>
  <si>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</si>
  <si>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</si>
  <si>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</si>
  <si>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</si>
  <si>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</si>
  <si>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</si>
  <si>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</si>
  <si>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</si>
  <si>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</si>
  <si>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</si>
  <si>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</si>
  <si>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</si>
  <si>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</si>
  <si>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</si>
  <si>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</si>
  <si>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</si>
  <si>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</si>
  <si>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</si>
  <si>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</si>
  <si>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</si>
  <si>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</si>
  <si>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</si>
  <si>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</si>
  <si>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</si>
  <si>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</si>
  <si>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</si>
  <si>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</si>
  <si>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</si>
  <si>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</si>
  <si>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</si>
  <si>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</si>
  <si>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</si>
  <si>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</si>
  <si>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</si>
  <si>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</si>
  <si>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</si>
  <si>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</si>
  <si>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</si>
  <si>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</si>
  <si>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</si>
  <si>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</si>
  <si>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</si>
  <si>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</si>
  <si>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</si>
  <si>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</si>
  <si>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</si>
  <si>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</si>
  <si>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</si>
  <si>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</si>
  <si>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</si>
  <si>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</si>
  <si>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</si>
  <si>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</si>
  <si>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</si>
  <si>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</si>
  <si>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</si>
  <si>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</si>
  <si>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</si>
  <si>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</si>
  <si>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</si>
  <si>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</si>
  <si>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</si>
  <si>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</si>
  <si>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</si>
  <si>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</si>
  <si>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</si>
  <si>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</si>
  <si>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</si>
  <si>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</si>
  <si>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</si>
  <si>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</si>
  <si>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</si>
  <si>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</si>
  <si>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</si>
  <si>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</si>
  <si>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</si>
  <si>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</si>
  <si>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</si>
  <si>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</si>
  <si>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</si>
  <si>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</si>
  <si>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</si>
  <si>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</si>
  <si>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</si>
  <si>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</si>
  <si>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</si>
  <si>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</si>
  <si>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</si>
  <si>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</si>
  <si>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</si>
  <si>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</si>
  <si>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</si>
  <si>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</si>
  <si>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</si>
  <si>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</si>
  <si>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</si>
  <si>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</si>
  <si>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</si>
  <si>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</si>
  <si>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</si>
  <si>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</si>
  <si>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</si>
  <si>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</si>
  <si>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</si>
  <si>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</si>
  <si>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</si>
  <si>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</si>
  <si>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</si>
  <si>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</si>
  <si>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</si>
  <si>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</si>
  <si>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</si>
  <si>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</si>
  <si>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</si>
  <si>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</si>
  <si>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</si>
  <si>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</si>
  <si>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</si>
  <si>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</si>
  <si>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</si>
  <si>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</si>
  <si>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</si>
  <si>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</si>
  <si>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</si>
  <si>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</si>
  <si>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</si>
  <si>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</si>
  <si>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</si>
  <si>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</si>
  <si>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</si>
  <si>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</si>
  <si>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</si>
  <si>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</si>
  <si>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</si>
  <si>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</si>
  <si>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</si>
  <si>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</si>
  <si>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</si>
  <si>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</si>
  <si>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</si>
  <si>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</si>
  <si>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</si>
  <si>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</si>
  <si>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</si>
  <si>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</si>
  <si>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</si>
  <si>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</si>
  <si>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</si>
  <si>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</si>
  <si>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</si>
  <si>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</si>
  <si>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</si>
  <si>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</si>
  <si>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</si>
  <si>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</si>
  <si>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</si>
  <si>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</si>
  <si>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</si>
  <si>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</si>
  <si>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</si>
  <si>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</si>
  <si>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</si>
  <si>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</si>
  <si>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</si>
  <si>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</si>
  <si>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</si>
  <si>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</si>
  <si>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</si>
  <si>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</si>
  <si>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</si>
  <si>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</si>
  <si>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</si>
  <si>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</si>
  <si>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</si>
  <si>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</si>
  <si>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</si>
  <si>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</si>
  <si>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</si>
  <si>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</si>
  <si>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</si>
  <si>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</si>
  <si>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</si>
  <si>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</si>
  <si>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</si>
  <si>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</si>
  <si>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</si>
  <si>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</si>
  <si>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</si>
  <si>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</si>
  <si>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</si>
  <si>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</si>
  <si>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</si>
  <si>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</si>
  <si>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</si>
  <si>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</si>
  <si>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</si>
  <si>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</si>
  <si>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</si>
  <si>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</si>
  <si>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</si>
  <si>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</si>
  <si>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</si>
  <si>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</si>
  <si>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</si>
  <si>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</si>
  <si>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</si>
  <si>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</si>
  <si>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</si>
  <si>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</si>
  <si>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</si>
  <si>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</si>
  <si>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</si>
  <si>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</si>
  <si>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</si>
  <si>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</si>
  <si>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</si>
  <si>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</si>
  <si>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</si>
  <si>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</si>
  <si>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</si>
  <si>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</si>
  <si>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</si>
  <si>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</si>
  <si>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</si>
  <si>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</si>
  <si>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</si>
  <si>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</si>
  <si>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</si>
  <si>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</si>
  <si>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</si>
  <si>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</si>
  <si>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</si>
  <si>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</si>
  <si>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</si>
  <si>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</si>
  <si>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</si>
  <si>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</si>
  <si>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</si>
  <si>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</si>
  <si>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</si>
  <si>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</si>
  <si>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</si>
  <si>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</si>
  <si>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</si>
  <si>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</si>
  <si>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</si>
  <si>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</si>
  <si>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</si>
  <si>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</si>
  <si>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</si>
  <si>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</si>
  <si>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</si>
  <si>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</si>
  <si>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</si>
  <si>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</si>
  <si>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</si>
  <si>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</si>
  <si>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</si>
  <si>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</si>
  <si>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</si>
  <si>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</si>
  <si>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</si>
  <si>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</si>
  <si>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</si>
  <si>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</si>
  <si>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</si>
  <si>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</si>
  <si>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</si>
  <si>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</si>
  <si>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</si>
  <si>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</si>
  <si>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</si>
  <si>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</si>
  <si>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</si>
  <si>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</si>
  <si>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</si>
  <si>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</si>
  <si>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</si>
  <si>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</si>
  <si>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</si>
  <si>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</si>
  <si>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</si>
  <si>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</si>
  <si>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</si>
  <si>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</si>
  <si>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</si>
  <si>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</si>
  <si>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</si>
  <si>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</si>
  <si>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</si>
  <si>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</si>
  <si>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</si>
  <si>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</si>
  <si>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</si>
  <si>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</si>
  <si>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</si>
  <si>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</si>
  <si>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</si>
  <si>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</si>
  <si>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</si>
  <si>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</si>
  <si>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</si>
  <si>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</si>
  <si>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</si>
  <si>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</si>
  <si>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</si>
  <si>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</si>
  <si>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</si>
  <si>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</si>
  <si>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</si>
  <si>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</si>
  <si>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</si>
  <si>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</si>
  <si>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</si>
  <si>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</si>
  <si>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</si>
  <si>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</si>
  <si>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</si>
  <si>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</si>
  <si>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</si>
  <si>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</si>
  <si>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</si>
  <si>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</si>
  <si>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</si>
  <si>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</si>
  <si>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</si>
  <si>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</si>
  <si>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</si>
  <si>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</si>
  <si>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</si>
  <si>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</si>
  <si>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</si>
  <si>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</si>
  <si>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</si>
  <si>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</si>
  <si>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</si>
  <si>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</si>
  <si>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</si>
  <si>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</si>
  <si>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</si>
  <si>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</si>
  <si>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</si>
  <si>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</si>
  <si>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</si>
  <si>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</si>
  <si>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</si>
  <si>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</si>
  <si>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</si>
  <si>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</si>
  <si>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</si>
  <si>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</si>
  <si>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</si>
  <si>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</si>
  <si>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</si>
  <si>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</si>
  <si>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</si>
  <si>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</si>
  <si>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</si>
  <si>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</si>
  <si>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</si>
  <si>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</si>
  <si>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</si>
  <si>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</si>
  <si>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</si>
  <si>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</si>
  <si>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</si>
  <si>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</si>
  <si>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</si>
  <si>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</si>
  <si>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</si>
  <si>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</si>
  <si>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</si>
  <si>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</si>
  <si>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</si>
  <si>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</si>
  <si>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</si>
  <si>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</si>
  <si>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</si>
  <si>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</si>
  <si>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</si>
  <si>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</si>
  <si>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</si>
  <si>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</si>
  <si>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</si>
  <si>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</si>
  <si>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</si>
  <si>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</si>
  <si>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</si>
  <si>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</si>
  <si>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</si>
  <si>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</si>
  <si>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</si>
  <si>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</si>
  <si>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</si>
  <si>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</si>
  <si>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</si>
  <si>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</si>
  <si>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</si>
  <si>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</si>
  <si>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</si>
  <si>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</si>
  <si>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</si>
  <si>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</si>
  <si>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</si>
  <si>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</si>
  <si>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</si>
  <si>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</si>
  <si>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</si>
  <si>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</si>
  <si>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</si>
  <si>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</si>
  <si>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</si>
  <si>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</si>
  <si>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</si>
  <si>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</si>
  <si>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</si>
  <si>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</si>
  <si>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</si>
  <si>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</si>
  <si>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</si>
  <si>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</si>
  <si>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</si>
  <si>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</si>
  <si>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</si>
  <si>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</si>
  <si>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</si>
  <si>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</si>
  <si>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</si>
  <si>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</si>
  <si>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</si>
  <si>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</si>
  <si>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</si>
  <si>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</si>
  <si>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</si>
  <si>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</si>
  <si>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</si>
  <si>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</si>
  <si>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</si>
  <si>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</si>
  <si>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</si>
  <si>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</si>
  <si>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</si>
  <si>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</si>
  <si>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</si>
  <si>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</si>
  <si>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</si>
  <si>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</si>
  <si>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</si>
  <si>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</si>
  <si>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</si>
  <si>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</si>
  <si>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</si>
  <si>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</si>
  <si>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</si>
  <si>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</si>
  <si>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</si>
  <si>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</si>
  <si>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</si>
  <si>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</si>
  <si>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</si>
  <si>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</si>
  <si>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</si>
  <si>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</si>
  <si>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</si>
  <si>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</si>
  <si>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</si>
  <si>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</si>
  <si>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</si>
  <si>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</si>
  <si>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</si>
  <si>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</si>
  <si>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</si>
  <si>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</si>
  <si>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</si>
  <si>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</si>
  <si>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</si>
  <si>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</si>
  <si>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</si>
  <si>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</si>
  <si>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</si>
  <si>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</si>
  <si>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</si>
  <si>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</si>
  <si>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</si>
  <si>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</si>
  <si>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</si>
  <si>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</si>
  <si>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</si>
  <si>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</si>
  <si>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</si>
  <si>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</si>
  <si>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</si>
  <si>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</si>
  <si>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</si>
  <si>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</si>
  <si>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</si>
  <si>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</si>
  <si>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</si>
  <si>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</si>
  <si>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</si>
  <si>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</si>
  <si>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</si>
  <si>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</si>
  <si>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</si>
  <si>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</si>
  <si>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</si>
  <si>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</si>
  <si>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</si>
  <si>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</si>
  <si>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</si>
  <si>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</si>
  <si>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</si>
  <si>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</si>
  <si>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</si>
  <si>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</si>
  <si>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</si>
  <si>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</si>
  <si>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</si>
  <si>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</si>
  <si>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</si>
  <si>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</si>
  <si>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</si>
  <si>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</si>
  <si>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</si>
  <si>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</si>
  <si>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</si>
  <si>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</si>
  <si>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</si>
  <si>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</si>
  <si>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</si>
  <si>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</si>
  <si>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</si>
  <si>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</si>
  <si>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</si>
  <si>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</si>
  <si>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</si>
  <si>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</si>
  <si>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</si>
  <si>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</si>
  <si>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</si>
  <si>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</si>
  <si>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</si>
  <si>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</si>
  <si>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</si>
  <si>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</si>
  <si>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</si>
  <si>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</si>
  <si>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</si>
  <si>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</si>
  <si>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</si>
  <si>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</si>
  <si>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</si>
  <si>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</si>
  <si>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</si>
  <si>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</si>
  <si>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</si>
  <si>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</si>
  <si>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</si>
  <si>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</si>
  <si>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</si>
  <si>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</si>
  <si>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</si>
  <si>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</si>
  <si>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</si>
  <si>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</si>
  <si>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</si>
  <si>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</si>
  <si>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</si>
  <si>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</si>
  <si>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</si>
  <si>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</si>
  <si>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</si>
  <si>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</si>
  <si>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</si>
  <si>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</si>
  <si>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</si>
  <si>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</si>
  <si>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</si>
  <si>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</si>
  <si>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</si>
  <si>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</si>
  <si>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</si>
  <si>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</si>
  <si>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</si>
  <si>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</si>
  <si>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</si>
  <si>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</si>
  <si>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</si>
  <si>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</si>
  <si>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</si>
  <si>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</si>
  <si>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</si>
  <si>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</si>
  <si>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</si>
  <si>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</si>
  <si>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</si>
  <si>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</si>
  <si>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</si>
  <si>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</si>
  <si>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</si>
  <si>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</si>
  <si>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</si>
  <si>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</si>
  <si>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</si>
  <si>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</si>
  <si>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</si>
  <si>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</si>
  <si>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</si>
  <si>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</si>
  <si>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</si>
  <si>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</si>
  <si>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</si>
  <si>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</si>
  <si>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</si>
  <si>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</si>
  <si>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</si>
  <si>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</si>
  <si>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</si>
  <si>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</si>
  <si>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</si>
  <si>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</si>
  <si>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</si>
  <si>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</si>
  <si>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</si>
  <si>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</si>
  <si>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</si>
  <si>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</si>
  <si>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</si>
  <si>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</si>
  <si>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</si>
  <si>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</si>
  <si>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</si>
  <si>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</si>
  <si>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</si>
  <si>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</si>
  <si>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</si>
  <si>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</si>
  <si>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</si>
  <si>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</si>
  <si>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</si>
  <si>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</si>
  <si>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</si>
  <si>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</si>
  <si>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</si>
  <si>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</si>
  <si>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</si>
  <si>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</si>
  <si>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</si>
  <si>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</si>
  <si>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</si>
  <si>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</si>
  <si>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</si>
  <si>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</si>
  <si>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</si>
  <si>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</si>
  <si>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</si>
  <si>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</si>
  <si>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</si>
  <si>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</si>
  <si>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</si>
  <si>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</si>
  <si>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</si>
  <si>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</si>
  <si>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</si>
  <si>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</si>
  <si>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</si>
  <si>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</si>
  <si>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</si>
  <si>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</si>
  <si>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</si>
  <si>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</si>
  <si>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</si>
  <si>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</si>
  <si>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</si>
  <si>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</si>
  <si>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</si>
  <si>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</si>
  <si>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</si>
  <si>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</si>
  <si>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</si>
  <si>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</si>
  <si>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</si>
  <si>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</si>
  <si>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</si>
  <si>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</si>
  <si>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</si>
  <si>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</si>
  <si>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</si>
  <si>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</si>
  <si>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</si>
  <si>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</si>
  <si>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</si>
  <si>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</si>
  <si>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</si>
  <si>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</si>
  <si>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</si>
  <si>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</si>
  <si>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</si>
  <si>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</si>
  <si>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</si>
  <si>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</si>
  <si>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</si>
  <si>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</si>
  <si>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</si>
  <si>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</si>
  <si>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</si>
  <si>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</si>
  <si>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</si>
  <si>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</si>
  <si>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</si>
  <si>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</si>
  <si>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</si>
  <si>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</si>
  <si>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</si>
  <si>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</si>
  <si>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</si>
  <si>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</si>
  <si>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</si>
  <si>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</si>
  <si>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</si>
  <si>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</si>
  <si>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</si>
  <si>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</si>
  <si>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</si>
  <si>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</si>
  <si>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</si>
  <si>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</si>
  <si>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</si>
  <si>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</si>
  <si>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</si>
  <si>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</si>
  <si>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</si>
  <si>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</si>
  <si>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</si>
  <si>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</si>
  <si>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</si>
  <si>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</si>
  <si>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</si>
  <si>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</si>
  <si>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</si>
  <si>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</si>
  <si>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</si>
  <si>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</si>
  <si>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</si>
  <si>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</si>
  <si>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</si>
  <si>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</si>
  <si>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</si>
  <si>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</si>
  <si>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</si>
  <si>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</si>
  <si>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</si>
  <si>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</si>
  <si>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</si>
  <si>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</si>
  <si>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</si>
  <si>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</si>
  <si>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</si>
  <si>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</si>
  <si>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</si>
  <si>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</si>
  <si>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</si>
  <si>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</si>
  <si>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</si>
  <si>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</si>
  <si>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</si>
  <si>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</si>
  <si>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</si>
  <si>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</si>
  <si>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</si>
  <si>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</si>
  <si>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</si>
  <si>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</si>
  <si>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</si>
  <si>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</si>
  <si>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</si>
  <si>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</si>
  <si>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</si>
  <si>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</si>
  <si>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</si>
  <si>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</si>
  <si>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</si>
  <si>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</si>
  <si>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</si>
  <si>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</si>
  <si>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</si>
  <si>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</si>
  <si>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</si>
  <si>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</si>
  <si>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</si>
  <si>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</si>
  <si>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</si>
  <si>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</si>
  <si>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</si>
  <si>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</si>
  <si>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</si>
  <si>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</si>
  <si>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</si>
  <si>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</si>
  <si>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</si>
  <si>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</si>
  <si>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</si>
  <si>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</si>
  <si>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</si>
  <si>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</si>
  <si>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</si>
  <si>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</si>
  <si>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</si>
  <si>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</si>
  <si>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</si>
  <si>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</si>
  <si>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</si>
  <si>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</si>
  <si>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</si>
  <si>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</si>
  <si>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</si>
  <si>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</si>
  <si>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</si>
  <si>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</si>
  <si>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</si>
  <si>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</si>
  <si>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</si>
  <si>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</si>
  <si>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</si>
  <si>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</si>
  <si>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</si>
  <si>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</si>
  <si>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</si>
  <si>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</si>
  <si>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</si>
  <si>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</si>
  <si>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</si>
  <si>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</si>
  <si>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</si>
  <si>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</si>
  <si>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</si>
  <si>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</si>
  <si>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</si>
  <si>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</si>
  <si>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</si>
  <si>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</si>
  <si>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</si>
  <si>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</si>
  <si>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</si>
  <si>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</si>
  <si>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</si>
  <si>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</si>
  <si>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</si>
  <si>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</si>
  <si>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</si>
  <si>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</si>
  <si>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</si>
  <si>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</si>
  <si>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</si>
  <si>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</si>
  <si>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</si>
  <si>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</si>
  <si>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</si>
  <si>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</si>
  <si>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</si>
  <si>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</si>
  <si>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</si>
  <si>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</si>
  <si>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</si>
  <si>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</si>
  <si>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</si>
  <si>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</si>
  <si>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</si>
  <si>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</si>
  <si>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</si>
  <si>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</si>
  <si>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</si>
  <si>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</si>
  <si>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</si>
  <si>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</si>
  <si>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</si>
  <si>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</si>
  <si>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</si>
  <si>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</si>
  <si>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</si>
  <si>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</si>
  <si>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</si>
  <si>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</si>
  <si>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</si>
  <si>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</si>
  <si>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</si>
  <si>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</si>
  <si>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</si>
  <si>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</si>
  <si>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</si>
  <si>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</si>
  <si>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</si>
  <si>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</si>
  <si>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</si>
  <si>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</si>
  <si>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</si>
  <si>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</si>
  <si>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</si>
  <si>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</si>
  <si>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</si>
  <si>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</si>
  <si>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</si>
  <si>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</si>
  <si>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</si>
  <si>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</si>
  <si>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</si>
  <si>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</si>
  <si>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</si>
  <si>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</si>
  <si>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</si>
  <si>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</si>
  <si>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</si>
  <si>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</si>
  <si>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</si>
  <si>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</si>
  <si>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</si>
  <si>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</si>
  <si>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</si>
  <si>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</si>
  <si>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</si>
  <si>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</si>
  <si>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</si>
  <si>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</si>
  <si>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</si>
  <si>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</si>
  <si>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</si>
  <si>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</si>
  <si>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</si>
  <si>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</si>
  <si>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</si>
  <si>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</si>
  <si>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</si>
  <si>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</si>
  <si>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</si>
  <si>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</si>
  <si>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</si>
  <si>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</si>
  <si>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</si>
  <si>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</si>
  <si>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</si>
  <si>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</si>
  <si>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</si>
  <si>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</si>
  <si>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</si>
  <si>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</si>
  <si>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</si>
  <si>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</si>
  <si>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</si>
  <si>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</si>
  <si>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</si>
  <si>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</si>
  <si>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</si>
  <si>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</si>
  <si>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</si>
  <si>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</si>
  <si>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</si>
  <si>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</si>
  <si>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</si>
  <si>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</si>
  <si>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</si>
  <si>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</si>
  <si>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</si>
  <si>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</si>
  <si>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</si>
  <si>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</si>
  <si>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</si>
  <si>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</si>
  <si>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</si>
  <si>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</si>
  <si>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</si>
  <si>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</si>
  <si>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</si>
  <si>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</si>
  <si>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</si>
  <si>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</si>
  <si>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</si>
  <si>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</si>
  <si>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</si>
  <si>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</si>
  <si>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</si>
  <si>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</si>
  <si>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</si>
  <si>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</si>
  <si>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</si>
  <si>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</si>
  <si>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</si>
  <si>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</si>
  <si>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</si>
  <si>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</si>
  <si>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</si>
  <si>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</si>
  <si>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</si>
  <si>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</si>
  <si>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</si>
  <si>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</si>
  <si>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</si>
  <si>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</si>
  <si>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</si>
  <si>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</si>
  <si>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</si>
  <si>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</si>
  <si>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</si>
  <si>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</si>
  <si>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</si>
  <si>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</si>
  <si>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</si>
  <si>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</si>
  <si>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</si>
  <si>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</si>
  <si>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</si>
  <si>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</si>
  <si>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</si>
  <si>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</si>
  <si>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</si>
  <si>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</si>
  <si>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</si>
  <si>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</si>
  <si>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</si>
  <si>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</si>
  <si>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</si>
  <si>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</si>
  <si>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</si>
  <si>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</si>
  <si>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</si>
  <si>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</si>
  <si>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</si>
  <si>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</si>
  <si>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</si>
  <si>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</si>
  <si>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</si>
  <si>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</si>
  <si>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</si>
  <si>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</si>
  <si>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</si>
  <si>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</si>
  <si>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</si>
  <si>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</si>
  <si>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</si>
  <si>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</si>
  <si>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</si>
  <si>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</si>
  <si>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</si>
  <si>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</si>
  <si>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</si>
  <si>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</si>
  <si>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</si>
  <si>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</si>
  <si>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</si>
  <si>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</si>
  <si>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</si>
  <si>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</si>
  <si>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</si>
  <si>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</si>
  <si>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</si>
  <si>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</si>
  <si>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</si>
  <si>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</si>
  <si>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</si>
  <si>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</si>
  <si>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</si>
  <si>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</si>
  <si>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</si>
  <si>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</si>
  <si>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</si>
  <si>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</si>
  <si>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</si>
  <si>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</si>
  <si>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</si>
  <si>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</si>
  <si>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</si>
  <si>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</si>
  <si>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</si>
  <si>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</si>
  <si>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</si>
  <si>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</si>
  <si>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</si>
  <si>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</si>
  <si>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</si>
  <si>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</si>
  <si>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</si>
  <si>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</si>
  <si>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</si>
  <si>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</si>
  <si>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</si>
  <si>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</si>
  <si>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</si>
  <si>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</si>
  <si>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</si>
  <si>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</si>
  <si>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</si>
  <si>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</si>
  <si>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</si>
  <si>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</si>
  <si>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</si>
  <si>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</si>
  <si>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</si>
  <si>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</si>
  <si>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</si>
  <si>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</si>
  <si>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</si>
  <si>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</si>
  <si>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</si>
  <si>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</si>
  <si>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</si>
  <si>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</si>
  <si>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</si>
  <si>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</si>
  <si>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</si>
  <si>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</si>
  <si>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</si>
  <si>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</si>
  <si>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</si>
  <si>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</si>
  <si>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</si>
  <si>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</si>
  <si>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</si>
  <si>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</si>
  <si>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</si>
  <si>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</si>
  <si>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</si>
  <si>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</si>
  <si>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</si>
  <si>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</si>
  <si>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</si>
  <si>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</si>
  <si>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</si>
  <si>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</si>
  <si>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</si>
  <si>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</si>
  <si>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</si>
  <si>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</si>
  <si>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</si>
  <si>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</si>
  <si>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</si>
  <si>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</si>
  <si>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</si>
  <si>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</si>
  <si>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</si>
  <si>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</si>
  <si>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</si>
  <si>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</si>
  <si>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</si>
  <si>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</si>
  <si>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</si>
  <si>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</si>
  <si>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</si>
  <si>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</si>
  <si>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</si>
  <si>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</si>
  <si>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</si>
  <si>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</si>
  <si>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</si>
  <si>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</si>
  <si>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</si>
  <si>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</si>
  <si>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</si>
  <si>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</si>
  <si>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</si>
  <si>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</si>
  <si>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</si>
  <si>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</si>
  <si>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</si>
  <si>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</si>
  <si>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</si>
  <si>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</si>
  <si>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</si>
  <si>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</si>
  <si>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</si>
  <si>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</si>
  <si>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</si>
  <si>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</si>
  <si>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</si>
  <si>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</si>
  <si>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</si>
  <si>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</si>
  <si>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</si>
  <si>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</si>
  <si>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</si>
  <si>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</si>
  <si>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</si>
  <si>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</si>
  <si>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</si>
  <si>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</si>
  <si>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</si>
  <si>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</si>
  <si>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</si>
  <si>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</si>
  <si>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</si>
  <si>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</si>
  <si>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</si>
  <si>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</si>
  <si>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</si>
  <si>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</si>
  <si>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</si>
  <si>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</si>
  <si>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</si>
  <si>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</si>
  <si>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</si>
  <si>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</si>
  <si>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</si>
  <si>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</si>
  <si>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</si>
  <si>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</si>
  <si>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</si>
  <si>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</si>
  <si>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</si>
  <si>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</si>
  <si>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</si>
  <si>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</si>
  <si>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</si>
  <si>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</si>
  <si>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</si>
  <si>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</si>
  <si>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</si>
  <si>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</si>
  <si>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</si>
  <si>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</si>
  <si>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</si>
  <si>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</si>
  <si>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</si>
  <si>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</si>
  <si>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</si>
  <si>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</si>
  <si>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</si>
  <si>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</si>
  <si>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</si>
  <si>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</si>
  <si>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</si>
  <si>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</si>
  <si>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</si>
  <si>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</si>
  <si>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</si>
  <si>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</si>
  <si>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</si>
  <si>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</si>
  <si>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</si>
  <si>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</si>
  <si>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</si>
  <si>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</si>
  <si>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</si>
  <si>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</si>
  <si>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</si>
  <si>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</si>
  <si>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</si>
  <si>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</si>
  <si>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</si>
  <si>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</si>
  <si>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</si>
  <si>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</si>
  <si>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</si>
  <si>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</si>
  <si>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</si>
  <si>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</si>
  <si>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</si>
  <si>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</si>
  <si>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</si>
  <si>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</si>
  <si>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</si>
  <si>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</si>
  <si>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</si>
  <si>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</si>
  <si>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</si>
  <si>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</si>
  <si>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</si>
  <si>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</si>
  <si>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</si>
  <si>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</si>
  <si>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</si>
  <si>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</si>
  <si>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</si>
  <si>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</si>
  <si>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</si>
  <si>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</si>
  <si>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</si>
  <si>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</si>
  <si>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</si>
  <si>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</si>
  <si>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</si>
  <si>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</si>
  <si>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</si>
  <si>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</si>
  <si>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</si>
  <si>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</si>
  <si>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</si>
  <si>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</si>
  <si>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</si>
  <si>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</si>
  <si>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</si>
  <si>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</si>
  <si>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</si>
  <si>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</si>
  <si>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</si>
  <si>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</si>
  <si>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</si>
  <si>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</si>
  <si>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</si>
  <si>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</si>
  <si>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</si>
  <si>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</si>
  <si>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</si>
  <si>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</si>
  <si>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</si>
  <si>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</si>
  <si>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</si>
  <si>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</si>
  <si>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</si>
  <si>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</si>
  <si>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</si>
  <si>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</si>
  <si>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</si>
  <si>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</si>
  <si>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</si>
  <si>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</si>
  <si>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</si>
  <si>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</si>
  <si>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</si>
  <si>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</si>
  <si>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</si>
  <si>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</si>
  <si>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</si>
  <si>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</si>
  <si>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</si>
  <si>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</si>
  <si>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</si>
  <si>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</si>
  <si>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</si>
  <si>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</si>
  <si>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</si>
  <si>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</si>
  <si>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</si>
  <si>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</si>
  <si>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</si>
  <si>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</si>
  <si>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</si>
  <si>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</si>
  <si>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</si>
  <si>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</si>
  <si>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</si>
  <si>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</si>
  <si>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</si>
  <si>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</si>
  <si>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</si>
  <si>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</si>
  <si>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</si>
  <si>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</si>
  <si>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</si>
  <si>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</si>
  <si>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</si>
  <si>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</si>
  <si>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</si>
  <si>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</si>
  <si>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</si>
  <si>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</si>
  <si>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</si>
  <si>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</si>
  <si>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</si>
  <si>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</si>
  <si>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</si>
  <si>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</si>
  <si>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</si>
  <si>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</si>
  <si>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</si>
  <si>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</si>
  <si>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</si>
  <si>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</si>
  <si>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</si>
  <si>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</si>
  <si>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</si>
  <si>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</si>
  <si>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</si>
  <si>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</si>
  <si>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</si>
  <si>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</si>
  <si>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</si>
  <si>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</si>
  <si>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</si>
  <si>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</si>
  <si>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</si>
  <si>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</si>
  <si>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</si>
  <si>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</si>
  <si>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</si>
  <si>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</si>
  <si>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</si>
  <si>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</si>
  <si>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</si>
  <si>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</si>
  <si>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</si>
  <si>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</si>
  <si>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</si>
  <si>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</si>
  <si>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</si>
  <si>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</si>
  <si>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</si>
  <si>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</si>
  <si>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</si>
  <si>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</si>
  <si>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</si>
  <si>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</si>
  <si>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</si>
  <si>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</si>
  <si>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</si>
  <si>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</si>
  <si>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</si>
  <si>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</si>
  <si>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</si>
  <si>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</si>
  <si>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</si>
  <si>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</si>
  <si>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</si>
  <si>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</si>
  <si>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</si>
  <si>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</si>
  <si>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</si>
  <si>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</si>
  <si>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</si>
  <si>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</si>
  <si>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</si>
  <si>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</si>
  <si>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</si>
  <si>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</si>
  <si>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</si>
  <si>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</si>
  <si>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</si>
  <si>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</si>
  <si>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</si>
  <si>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</si>
  <si>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</si>
  <si>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</si>
  <si>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</si>
  <si>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</si>
  <si>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</si>
  <si>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</si>
  <si>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</si>
  <si>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</si>
  <si>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</si>
  <si>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</si>
  <si>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</si>
  <si>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</si>
  <si>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</si>
  <si>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</si>
  <si>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</si>
  <si>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</si>
  <si>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</si>
  <si>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</si>
  <si>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</si>
  <si>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</si>
  <si>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</si>
  <si>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</si>
  <si>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</si>
  <si>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</si>
  <si>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</si>
  <si>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</si>
  <si>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</si>
  <si>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</si>
  <si>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</si>
  <si>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</si>
  <si>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</si>
  <si>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</si>
  <si>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</si>
  <si>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</si>
  <si>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</si>
  <si>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</si>
  <si>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</si>
  <si>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</si>
  <si>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</si>
  <si>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</si>
  <si>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</si>
  <si>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</si>
  <si>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</si>
  <si>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</si>
  <si>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</si>
  <si>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</si>
  <si>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</si>
  <si>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</si>
  <si>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</si>
  <si>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</si>
  <si>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</si>
  <si>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</si>
  <si>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</si>
  <si>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</si>
  <si>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</si>
  <si>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</si>
  <si>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</si>
  <si>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</si>
  <si>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</si>
  <si>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</si>
  <si>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</si>
  <si>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</si>
  <si>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</si>
  <si>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</si>
  <si>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</si>
  <si>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</si>
  <si>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</si>
  <si>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</si>
  <si>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</si>
  <si>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</si>
  <si>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</si>
  <si>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</si>
  <si>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</si>
  <si>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</si>
  <si>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</si>
  <si>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</si>
  <si>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</si>
  <si>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</si>
  <si>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</si>
  <si>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</si>
  <si>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</si>
  <si>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</si>
  <si>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</si>
  <si>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</si>
  <si>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</si>
  <si>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</si>
  <si>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</si>
  <si>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</si>
  <si>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</si>
  <si>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</si>
  <si>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</si>
  <si>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</si>
  <si>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</si>
  <si>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</si>
  <si>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</si>
  <si>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</si>
  <si>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</si>
  <si>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</si>
  <si>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</si>
  <si>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</si>
  <si>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</si>
  <si>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</si>
  <si>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</si>
  <si>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</si>
  <si>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</si>
  <si>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</si>
  <si>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</si>
  <si>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</si>
  <si>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</si>
  <si>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</si>
  <si>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</si>
  <si>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</si>
  <si>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</si>
  <si>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</si>
  <si>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</si>
  <si>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</si>
  <si>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</si>
  <si>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</si>
  <si>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</si>
  <si>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</si>
  <si>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</si>
  <si>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</si>
  <si>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</si>
  <si>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</si>
  <si>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</si>
  <si>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</si>
  <si>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</si>
  <si>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</si>
  <si>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</si>
  <si>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</si>
  <si>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</si>
  <si>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</si>
  <si>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</si>
  <si>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</si>
  <si>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</si>
  <si>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</si>
  <si>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</si>
  <si>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</si>
  <si>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</si>
  <si>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</si>
  <si>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</si>
  <si>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</si>
  <si>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</si>
  <si>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</si>
  <si>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</si>
  <si>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</si>
  <si>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</si>
  <si>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</si>
  <si>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</si>
  <si>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</si>
  <si>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</si>
  <si>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</si>
  <si>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</si>
  <si>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</si>
  <si>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</si>
  <si>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</si>
  <si>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</si>
  <si>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</si>
  <si>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</si>
  <si>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</si>
  <si>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</si>
  <si>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</si>
  <si>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</si>
  <si>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</si>
  <si>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</si>
  <si>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</si>
  <si>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</si>
  <si>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</si>
  <si>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</si>
  <si>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</si>
  <si>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</si>
  <si>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</si>
  <si>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</si>
  <si>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</si>
  <si>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</si>
  <si>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</si>
  <si>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</si>
  <si>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</si>
  <si>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</si>
  <si>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</si>
  <si>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</si>
  <si>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</si>
  <si>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</si>
  <si>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</si>
  <si>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</si>
  <si>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</si>
  <si>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</si>
  <si>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</si>
  <si>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</si>
  <si>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</si>
  <si>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</si>
  <si>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</si>
  <si>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</si>
  <si>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</si>
  <si>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</si>
  <si>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</si>
  <si>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</si>
  <si>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</si>
  <si>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</si>
  <si>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</si>
  <si>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</si>
  <si>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</si>
  <si>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</si>
  <si>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</si>
  <si>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</si>
  <si>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</si>
  <si>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</si>
  <si>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</si>
  <si>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</si>
  <si>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</si>
  <si>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</si>
  <si>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</si>
  <si>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</si>
  <si>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</si>
  <si>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</si>
  <si>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</si>
  <si>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</si>
  <si>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</si>
  <si>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</si>
  <si>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</si>
  <si>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</si>
  <si>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</si>
  <si>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</si>
  <si>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</si>
  <si>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</si>
  <si>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</si>
  <si>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</si>
  <si>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</si>
  <si>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</si>
  <si>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</si>
  <si>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</si>
  <si>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</si>
  <si>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</si>
  <si>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</si>
  <si>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</si>
  <si>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</si>
  <si>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</si>
  <si>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</si>
  <si>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</si>
  <si>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</si>
  <si>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</si>
  <si>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</si>
  <si>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</si>
  <si>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</si>
  <si>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</si>
  <si>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</si>
  <si>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</si>
  <si>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</si>
  <si>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</si>
  <si>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</si>
  <si>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</si>
  <si>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</si>
  <si>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</si>
  <si>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</si>
  <si>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</si>
  <si>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</si>
  <si>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</si>
  <si>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</si>
  <si>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</si>
  <si>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</si>
  <si>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</si>
  <si>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</si>
  <si>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</si>
  <si>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</si>
  <si>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</si>
  <si>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</si>
  <si>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</si>
  <si>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</si>
  <si>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</si>
  <si>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</si>
  <si>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</si>
  <si>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</si>
  <si>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</si>
  <si>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</si>
  <si>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</si>
  <si>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</si>
  <si>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</si>
  <si>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</si>
  <si>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</si>
  <si>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</si>
  <si>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</si>
  <si>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</si>
  <si>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</si>
  <si>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</si>
  <si>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</si>
  <si>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</si>
  <si>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</si>
  <si>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</si>
  <si>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</si>
  <si>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</si>
  <si>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</si>
  <si>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</si>
  <si>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</si>
  <si>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</si>
  <si>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</si>
  <si>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</si>
  <si>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</si>
  <si>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</si>
  <si>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</si>
  <si>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</si>
  <si>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</si>
  <si>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</si>
  <si>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</si>
  <si>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</si>
  <si>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</si>
  <si>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</si>
  <si>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</si>
  <si>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</si>
  <si>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</si>
  <si>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</si>
  <si>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</si>
  <si>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</si>
  <si>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</si>
  <si>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</si>
  <si>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</si>
  <si>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</si>
  <si>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</si>
  <si>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</si>
  <si>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</si>
  <si>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</si>
  <si>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</si>
  <si>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</si>
  <si>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</si>
  <si>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</si>
  <si>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</si>
  <si>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</si>
  <si>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</si>
  <si>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</si>
  <si>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</si>
  <si>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</si>
  <si>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</si>
  <si>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</si>
  <si>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</si>
  <si>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</si>
  <si>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</si>
  <si>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</si>
  <si>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</si>
  <si>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</si>
  <si>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</si>
  <si>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</si>
  <si>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</si>
  <si>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</si>
  <si>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</si>
  <si>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</si>
  <si>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</si>
  <si>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</si>
  <si>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</si>
  <si>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</si>
  <si>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</si>
  <si>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</si>
  <si>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</si>
  <si>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</si>
  <si>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</si>
  <si>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</si>
  <si>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</si>
  <si>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</si>
  <si>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</si>
  <si>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</si>
  <si>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</si>
  <si>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</si>
  <si>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</si>
  <si>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</si>
  <si>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</si>
  <si>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</si>
  <si>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</si>
  <si>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</si>
  <si>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</si>
  <si>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</si>
  <si>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</si>
  <si>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</si>
  <si>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</si>
  <si>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</si>
  <si>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</si>
  <si>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</si>
  <si>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</si>
  <si>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</si>
  <si>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</si>
  <si>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</si>
  <si>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</si>
  <si>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</si>
  <si>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</si>
  <si>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</si>
  <si>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</si>
  <si>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</si>
  <si>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</si>
  <si>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</si>
  <si>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</si>
  <si>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</si>
  <si>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</si>
  <si>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</si>
  <si>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</si>
  <si>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</si>
  <si>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</si>
  <si>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</si>
  <si>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</si>
  <si>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</si>
  <si>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</si>
  <si>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</si>
  <si>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</si>
  <si>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</si>
  <si>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</si>
  <si>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</si>
  <si>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</si>
  <si>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</si>
  <si>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</si>
  <si>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</si>
  <si>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</si>
  <si>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</si>
  <si>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</si>
  <si>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</si>
  <si>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</si>
  <si>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</si>
  <si>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</si>
  <si>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</si>
  <si>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</si>
  <si>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</si>
  <si>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</si>
  <si>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</si>
  <si>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</si>
  <si>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</si>
  <si>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</si>
  <si>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</si>
  <si>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</si>
  <si>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</si>
  <si>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</si>
  <si>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</si>
  <si>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</si>
  <si>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</si>
  <si>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</si>
  <si>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</si>
  <si>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</si>
  <si>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</si>
  <si>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</si>
  <si>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</si>
  <si>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</si>
  <si>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</si>
  <si>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</si>
  <si>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</si>
  <si>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</si>
  <si>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</si>
  <si>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</si>
  <si>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</si>
  <si>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</si>
  <si>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</si>
  <si>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</si>
  <si>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</si>
  <si>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</si>
  <si>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</si>
  <si>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</si>
  <si>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</si>
  <si>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</si>
  <si>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</si>
  <si>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</si>
  <si>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</si>
  <si>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</si>
  <si>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</si>
  <si>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</si>
  <si>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</si>
  <si>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</si>
  <si>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</si>
  <si>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</si>
  <si>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</si>
  <si>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</si>
  <si>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</si>
  <si>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</si>
  <si>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</si>
  <si>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</si>
  <si>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</si>
  <si>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</si>
  <si>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</si>
  <si>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</si>
  <si>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</si>
  <si>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</si>
  <si>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</si>
  <si>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</si>
  <si>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</si>
  <si>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</si>
  <si>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</si>
  <si>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</si>
  <si>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</si>
  <si>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</si>
  <si>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</si>
  <si>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</si>
  <si>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</si>
  <si>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</si>
  <si>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</si>
  <si>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</si>
  <si>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</si>
  <si>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</si>
  <si>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</si>
  <si>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</si>
  <si>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</si>
  <si>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</si>
  <si>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</si>
  <si>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</si>
  <si>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</si>
  <si>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</si>
  <si>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</si>
  <si>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</si>
  <si>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</si>
  <si>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</si>
  <si>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</si>
  <si>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</si>
  <si>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</si>
  <si>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</si>
  <si>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</si>
  <si>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</si>
  <si>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</si>
  <si>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</si>
  <si>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</si>
  <si>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</si>
  <si>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</si>
  <si>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</si>
  <si>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</si>
  <si>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</si>
  <si>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</si>
  <si>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</si>
  <si>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</si>
  <si>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</si>
  <si>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</si>
  <si>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</si>
  <si>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</si>
  <si>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</si>
  <si>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</si>
  <si>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</si>
  <si>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</si>
  <si>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</si>
  <si>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</si>
  <si>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</si>
  <si>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</si>
  <si>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</si>
  <si>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</si>
  <si>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</si>
  <si>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</si>
  <si>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</si>
  <si>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</si>
  <si>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</si>
  <si>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</si>
  <si>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</si>
  <si>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</si>
  <si>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</si>
  <si>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</si>
  <si>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</si>
  <si>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</si>
  <si>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</si>
  <si>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</si>
  <si>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</si>
  <si>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</si>
  <si>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</si>
  <si>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</si>
  <si>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</si>
  <si>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</si>
  <si>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</si>
  <si>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</si>
  <si>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</si>
  <si>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</si>
  <si>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</si>
  <si>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</si>
  <si>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</si>
  <si>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</si>
  <si>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</si>
  <si>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</si>
  <si>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</si>
  <si>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</si>
  <si>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</si>
  <si>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</si>
  <si>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</si>
  <si>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</si>
  <si>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</si>
  <si>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</si>
  <si>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</si>
  <si>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</si>
  <si>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</si>
  <si>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</si>
  <si>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</si>
  <si>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</si>
  <si>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</si>
  <si>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</si>
  <si>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</si>
  <si>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</si>
  <si>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</si>
  <si>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</si>
  <si>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</si>
  <si>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</si>
  <si>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</si>
  <si>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</si>
  <si>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</si>
  <si>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</si>
  <si>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</si>
  <si>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</si>
  <si>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</si>
  <si>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</si>
  <si>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</si>
  <si>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</si>
  <si>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</si>
  <si>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</si>
  <si>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</si>
  <si>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</si>
  <si>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</si>
  <si>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</si>
  <si>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</si>
  <si>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</si>
  <si>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</si>
  <si>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</si>
  <si>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</si>
  <si>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</si>
  <si>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</si>
  <si>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</si>
  <si>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</si>
  <si>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</si>
  <si>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</si>
  <si>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</si>
  <si>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</si>
  <si>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</si>
  <si>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</si>
  <si>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</si>
  <si>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</si>
  <si>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</si>
  <si>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</si>
  <si>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</si>
  <si>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</si>
  <si>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</si>
  <si>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</si>
  <si>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</si>
  <si>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</si>
  <si>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</si>
  <si>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</si>
  <si>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</si>
  <si>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</si>
  <si>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</si>
  <si>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</si>
  <si>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</si>
  <si>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</si>
  <si>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</si>
  <si>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</si>
  <si>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</si>
  <si>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</si>
  <si>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</si>
  <si>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</si>
  <si>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</si>
  <si>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</si>
  <si>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</si>
  <si>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</si>
  <si>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</si>
  <si>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</si>
  <si>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</si>
  <si>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</si>
  <si>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</si>
  <si>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</si>
  <si>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</si>
  <si>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</si>
  <si>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</si>
  <si>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</si>
  <si>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</si>
  <si>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</si>
  <si>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</si>
  <si>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</si>
  <si>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</si>
  <si>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</si>
  <si>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</si>
  <si>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</si>
  <si>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</si>
  <si>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</si>
  <si>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</si>
  <si>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</si>
  <si>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</si>
  <si>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</si>
  <si>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</si>
  <si>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</si>
  <si>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</si>
  <si>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</si>
  <si>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</si>
  <si>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</si>
  <si>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</si>
  <si>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</si>
  <si>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</si>
  <si>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</si>
  <si>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</si>
  <si>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</si>
  <si>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</si>
  <si>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</si>
  <si>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</si>
  <si>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</si>
  <si>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</si>
  <si>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</si>
  <si>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</si>
  <si>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</si>
  <si>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</si>
  <si>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</si>
  <si>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</si>
  <si>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</si>
  <si>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</si>
  <si>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</si>
  <si>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</si>
  <si>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</si>
  <si>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</si>
  <si>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</si>
  <si>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</si>
  <si>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</si>
  <si>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</si>
  <si>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</si>
  <si>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</si>
  <si>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</si>
  <si>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</si>
  <si>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</si>
  <si>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</si>
  <si>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</si>
  <si>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</si>
  <si>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</si>
  <si>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</si>
  <si>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</si>
  <si>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</si>
  <si>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</si>
  <si>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</si>
  <si>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</si>
  <si>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</si>
  <si>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</si>
  <si>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</si>
  <si>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</si>
  <si>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</si>
  <si>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</si>
  <si>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</si>
  <si>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</si>
  <si>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</si>
  <si>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</si>
  <si>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</si>
  <si>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</si>
  <si>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</si>
  <si>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</si>
  <si>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</si>
  <si>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</si>
  <si>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</si>
  <si>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</si>
  <si>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</si>
  <si>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</si>
  <si>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</si>
  <si>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</si>
  <si>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</si>
  <si>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</si>
  <si>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</si>
  <si>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</si>
  <si>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</si>
  <si>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</si>
  <si>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</si>
  <si>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</si>
  <si>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</si>
  <si>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</si>
  <si>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</si>
  <si>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</si>
  <si>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</si>
  <si>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</si>
  <si>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</si>
  <si>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</si>
  <si>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</si>
  <si>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</si>
  <si>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</si>
  <si>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</si>
  <si>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</si>
  <si>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</si>
  <si>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</si>
  <si>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</si>
  <si>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</si>
  <si>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</si>
  <si>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</si>
  <si>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</si>
  <si>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</si>
  <si>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</si>
  <si>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</si>
  <si>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</si>
  <si>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</si>
  <si>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</si>
  <si>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</si>
  <si>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</si>
  <si>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</si>
  <si>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</si>
  <si>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</si>
  <si>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</si>
  <si>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</si>
  <si>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</si>
  <si>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</si>
  <si>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</si>
  <si>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</si>
  <si>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</si>
  <si>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</si>
  <si>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</si>
  <si>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</si>
  <si>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</si>
  <si>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</si>
  <si>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</si>
  <si>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</si>
  <si>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</si>
  <si>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</si>
  <si>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</si>
  <si>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</si>
  <si>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</si>
  <si>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</si>
  <si>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</si>
  <si>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</si>
  <si>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</si>
  <si>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</si>
  <si>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</si>
  <si>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</si>
  <si>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</si>
  <si>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</si>
  <si>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</si>
  <si>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</si>
  <si>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</si>
  <si>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</si>
  <si>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</si>
  <si>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</si>
  <si>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</si>
  <si>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</si>
  <si>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</si>
  <si>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</si>
  <si>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</si>
  <si>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</si>
  <si>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</si>
  <si>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</si>
  <si>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</si>
  <si>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</si>
  <si>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</si>
  <si>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</si>
  <si>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</si>
  <si>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</si>
  <si>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</si>
  <si>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</si>
  <si>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</si>
  <si>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</si>
  <si>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</si>
  <si>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</si>
  <si>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</si>
  <si>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</si>
  <si>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</si>
  <si>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</si>
  <si>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</si>
  <si>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</si>
  <si>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</si>
  <si>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</si>
  <si>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</si>
  <si>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</si>
  <si>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</si>
  <si>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</si>
  <si>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</si>
  <si>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</si>
  <si>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</si>
  <si>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</si>
  <si>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</si>
  <si>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</si>
  <si>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</si>
  <si>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</si>
  <si>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</si>
  <si>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</si>
  <si>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</si>
  <si>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</si>
  <si>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</si>
  <si>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</si>
  <si>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</si>
  <si>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</si>
  <si>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</si>
  <si>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</si>
  <si>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</si>
  <si>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</si>
  <si>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</si>
  <si>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</si>
  <si>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</si>
  <si>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</si>
  <si>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</si>
  <si>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</si>
  <si>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</si>
  <si>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</si>
  <si>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</si>
  <si>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</si>
  <si>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</si>
  <si>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</si>
  <si>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</si>
  <si>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</si>
  <si>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</si>
  <si>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</si>
  <si>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</si>
  <si>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</si>
  <si>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</si>
  <si>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</si>
  <si>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</si>
  <si>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</si>
  <si>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</si>
  <si>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</si>
  <si>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</si>
  <si>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</si>
  <si>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</si>
  <si>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</si>
  <si>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</si>
  <si>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</si>
  <si>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</si>
  <si>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</si>
  <si>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</si>
  <si>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</si>
  <si>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</si>
  <si>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</si>
  <si>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</si>
  <si>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</si>
  <si>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</si>
  <si>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</si>
  <si>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</si>
  <si>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</si>
  <si>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</si>
  <si>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</si>
  <si>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</si>
  <si>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</si>
  <si>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</si>
  <si>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</si>
  <si>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</si>
  <si>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</si>
  <si>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</si>
  <si>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</si>
  <si>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</si>
  <si>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</si>
  <si>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</si>
  <si>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</si>
  <si>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</si>
  <si>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</si>
  <si>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</si>
  <si>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</si>
  <si>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</si>
  <si>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</si>
  <si>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</si>
  <si>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</si>
  <si>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</si>
  <si>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</si>
  <si>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</si>
  <si>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</si>
  <si>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</si>
  <si>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</si>
  <si>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</si>
  <si>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</si>
  <si>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</si>
  <si>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</si>
  <si>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</si>
  <si>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</si>
  <si>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</si>
  <si>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</si>
  <si>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</si>
  <si>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</si>
  <si>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</si>
  <si>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</si>
  <si>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</si>
  <si>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</si>
  <si>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</si>
  <si>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</si>
  <si>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</si>
  <si>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</si>
  <si>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</si>
  <si>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</si>
  <si>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</si>
  <si>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</si>
  <si>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</si>
  <si>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</si>
  <si>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</si>
  <si>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</si>
  <si>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</si>
  <si>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</si>
  <si>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</si>
  <si>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</si>
  <si>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</si>
  <si>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</si>
  <si>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</si>
  <si>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</si>
  <si>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</si>
  <si>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</si>
  <si>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</si>
  <si>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</si>
  <si>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</si>
  <si>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</si>
  <si>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</si>
  <si>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</si>
  <si>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</si>
  <si>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</si>
  <si>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</si>
  <si>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</si>
  <si>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</si>
  <si>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</si>
  <si>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</si>
  <si>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</si>
  <si>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</si>
  <si>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</si>
  <si>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</si>
  <si>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</si>
  <si>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</si>
  <si>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</si>
  <si>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</si>
  <si>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</si>
  <si>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</si>
  <si>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</si>
  <si>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</si>
  <si>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</si>
  <si>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</si>
  <si>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</si>
  <si>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</si>
  <si>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</si>
  <si>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</si>
  <si>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</si>
  <si>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</si>
  <si>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</si>
  <si>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</si>
  <si>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</si>
  <si>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</si>
  <si>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</si>
  <si>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</si>
  <si>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</si>
  <si>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</si>
  <si>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</si>
  <si>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</si>
  <si>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</si>
  <si>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</si>
  <si>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</si>
  <si>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</si>
  <si>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</si>
  <si>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</si>
  <si>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</si>
  <si>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</si>
  <si>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</si>
  <si>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</si>
  <si>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</si>
  <si>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</si>
  <si>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</si>
  <si>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</si>
  <si>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</si>
  <si>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</si>
  <si>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</si>
  <si>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</si>
  <si>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</si>
  <si>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</si>
  <si>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</si>
  <si>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</si>
  <si>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</si>
  <si>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</si>
  <si>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</si>
  <si>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</si>
  <si>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</si>
  <si>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</si>
  <si>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</si>
  <si>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</si>
  <si>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</si>
  <si>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</si>
  <si>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</si>
  <si>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</si>
  <si>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</si>
  <si>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</si>
  <si>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</si>
  <si>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</si>
  <si>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</si>
  <si>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</si>
  <si>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</si>
  <si>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</si>
  <si>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</si>
  <si>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</si>
  <si>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</si>
  <si>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</si>
  <si>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</si>
  <si>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</si>
  <si>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</si>
  <si>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</si>
  <si>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</si>
  <si>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</si>
  <si>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</si>
  <si>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</si>
  <si>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</si>
  <si>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</si>
  <si>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</si>
  <si>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</si>
  <si>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</si>
  <si>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</si>
  <si>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</si>
  <si>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</si>
  <si>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</si>
  <si>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</si>
  <si>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</si>
  <si>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</si>
  <si>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</si>
  <si>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</si>
  <si>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</si>
  <si>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</si>
  <si>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</si>
  <si>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</si>
  <si>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</si>
  <si>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</si>
  <si>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</si>
  <si>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</si>
  <si>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</si>
  <si>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</si>
  <si>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</si>
  <si>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</si>
  <si>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</si>
  <si>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</si>
  <si>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</si>
  <si>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</si>
  <si>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</si>
  <si>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</si>
  <si>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</si>
  <si>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</si>
  <si>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</si>
  <si>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</si>
  <si>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</si>
  <si>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</si>
  <si>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</si>
  <si>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</si>
  <si>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</si>
  <si>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</si>
  <si>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</si>
  <si>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</si>
  <si>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</si>
  <si>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</si>
  <si>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</si>
  <si>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</si>
  <si>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</si>
  <si>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</si>
  <si>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</si>
  <si>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</si>
  <si>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</si>
  <si>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</si>
  <si>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</si>
  <si>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</si>
  <si>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</si>
  <si>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</si>
  <si>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</si>
  <si>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</si>
  <si>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</si>
  <si>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</si>
  <si>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</si>
  <si>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</si>
  <si>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</si>
  <si>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</si>
  <si>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</si>
  <si>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</si>
  <si>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</si>
  <si>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</si>
  <si>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</si>
  <si>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</si>
  <si>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</si>
  <si>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</si>
  <si>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</si>
  <si>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</si>
  <si>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</si>
  <si>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</si>
  <si>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</si>
  <si>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</si>
  <si>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</si>
  <si>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</si>
  <si>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</si>
  <si>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</si>
  <si>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</si>
  <si>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</si>
  <si>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</si>
  <si>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</si>
  <si>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</si>
  <si>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</si>
  <si>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</si>
  <si>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</si>
  <si>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</si>
  <si>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</si>
  <si>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</si>
  <si>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</si>
  <si>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</si>
  <si>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</si>
  <si>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</si>
  <si>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</si>
  <si>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</si>
  <si>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</si>
  <si>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</si>
  <si>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</si>
  <si>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</si>
  <si>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</si>
  <si>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</si>
  <si>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</si>
  <si>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</si>
  <si>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</si>
  <si>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</si>
  <si>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</si>
  <si>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</si>
  <si>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</si>
  <si>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</si>
  <si>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</si>
  <si>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</si>
  <si>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</si>
  <si>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</si>
  <si>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</si>
  <si>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</si>
  <si>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</si>
  <si>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</si>
  <si>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</si>
  <si>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</si>
  <si>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</si>
  <si>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</si>
  <si>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</si>
  <si>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</si>
  <si>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</si>
  <si>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</si>
  <si>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</si>
  <si>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</si>
  <si>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</si>
  <si>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</si>
  <si>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</si>
  <si>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</si>
  <si>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</si>
  <si>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</si>
  <si>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</si>
  <si>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</si>
  <si>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</si>
  <si>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</si>
  <si>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</si>
  <si>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</si>
  <si>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</si>
  <si>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</si>
  <si>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</si>
  <si>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</si>
  <si>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</si>
  <si>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</si>
  <si>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</si>
  <si>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</si>
  <si>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</si>
  <si>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</si>
  <si>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</si>
  <si>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</si>
  <si>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</si>
  <si>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</si>
  <si>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</si>
  <si>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</si>
  <si>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</si>
  <si>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</si>
  <si>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</si>
  <si>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</si>
  <si>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</si>
  <si>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</si>
  <si>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</si>
  <si>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</si>
  <si>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</si>
  <si>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</si>
  <si>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</si>
  <si>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</si>
  <si>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</si>
  <si>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</si>
  <si>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</si>
  <si>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</si>
  <si>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</si>
  <si>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</si>
  <si>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</si>
  <si>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</si>
  <si>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</si>
  <si>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</si>
  <si>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</si>
  <si>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</si>
  <si>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</si>
  <si>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</si>
  <si>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</si>
  <si>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</si>
  <si>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</si>
  <si>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</si>
  <si>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</si>
  <si>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</si>
  <si>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</si>
  <si>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</si>
  <si>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</si>
  <si>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</si>
  <si>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</si>
  <si>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</si>
  <si>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</si>
  <si>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</si>
  <si>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</si>
  <si>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</si>
  <si>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</si>
  <si>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</si>
  <si>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</si>
  <si>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</si>
  <si>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</si>
  <si>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</si>
  <si>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</si>
  <si>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</si>
  <si>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</si>
  <si>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</si>
  <si>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</si>
  <si>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</si>
  <si>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</si>
  <si>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</si>
  <si>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</si>
  <si>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</si>
  <si>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</si>
  <si>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</si>
  <si>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</si>
  <si>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</si>
  <si>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</si>
  <si>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</si>
  <si>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</si>
  <si>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</si>
  <si>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</si>
  <si>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</si>
  <si>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</si>
  <si>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</si>
  <si>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</si>
  <si>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</si>
  <si>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</si>
  <si>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</si>
  <si>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</si>
  <si>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</si>
  <si>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</si>
  <si>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</si>
  <si>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</si>
  <si>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</si>
  <si>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</si>
  <si>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</si>
  <si>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</si>
  <si>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</si>
  <si>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</si>
  <si>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</si>
  <si>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</si>
  <si>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</si>
  <si>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</si>
  <si>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</si>
  <si>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</si>
  <si>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</si>
  <si>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</si>
  <si>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</si>
  <si>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</si>
  <si>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</si>
  <si>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</si>
  <si>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</si>
  <si>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</si>
  <si>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</si>
  <si>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</si>
  <si>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</si>
  <si>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</si>
  <si>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</si>
  <si>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</si>
  <si>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</si>
  <si>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</si>
  <si>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</si>
  <si>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</si>
  <si>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</si>
  <si>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</si>
  <si>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</si>
  <si>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</si>
  <si>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</si>
  <si>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</si>
  <si>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</si>
  <si>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</si>
  <si>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</si>
  <si>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</si>
  <si>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</si>
  <si>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</si>
  <si>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</si>
  <si>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</si>
  <si>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</si>
  <si>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</si>
  <si>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</si>
  <si>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</si>
  <si>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</si>
  <si>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</si>
  <si>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</si>
  <si>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</si>
  <si>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</si>
  <si>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</si>
  <si>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</si>
  <si>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</si>
  <si>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</si>
  <si>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</si>
  <si>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</si>
  <si>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</si>
  <si>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</si>
  <si>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</si>
  <si>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</si>
  <si>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</si>
  <si>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</si>
  <si>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</si>
  <si>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</si>
  <si>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</si>
  <si>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</si>
  <si>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</si>
  <si>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</si>
  <si>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</si>
  <si>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</si>
  <si>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</si>
  <si>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</si>
  <si>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</si>
  <si>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</si>
  <si>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</si>
  <si>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</si>
  <si>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</si>
  <si>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</si>
  <si>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</si>
  <si>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</si>
  <si>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</si>
  <si>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</si>
  <si>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</si>
  <si>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</si>
  <si>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</si>
  <si>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</si>
  <si>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</si>
  <si>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</si>
  <si>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</si>
  <si>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</si>
  <si>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</si>
  <si>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</si>
  <si>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</si>
  <si>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</si>
  <si>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</si>
  <si>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</si>
  <si>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</si>
  <si>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</si>
  <si>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</si>
  <si>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</si>
  <si>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</si>
  <si>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</si>
  <si>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</si>
  <si>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</si>
  <si>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</si>
  <si>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</si>
  <si>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</si>
  <si>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</si>
  <si>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</si>
  <si>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</si>
  <si>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</si>
  <si>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</si>
  <si>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</si>
  <si>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</si>
  <si>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</si>
  <si>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</si>
  <si>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</si>
  <si>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</si>
  <si>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</si>
  <si>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</si>
  <si>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</si>
  <si>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</si>
  <si>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</si>
  <si>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</si>
  <si>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</si>
  <si>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</si>
  <si>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</si>
  <si>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</si>
  <si>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</si>
  <si>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</si>
  <si>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</si>
  <si>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</si>
  <si>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</si>
  <si>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</si>
  <si>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</si>
  <si>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</si>
  <si>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</si>
  <si>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</si>
  <si>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</si>
  <si>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</si>
  <si>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</si>
  <si>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</si>
  <si>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</si>
  <si>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</si>
  <si>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</si>
  <si>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</si>
  <si>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</si>
  <si>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</si>
  <si>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</si>
  <si>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</si>
  <si>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</si>
  <si>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</si>
  <si>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</si>
  <si>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</si>
  <si>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</si>
  <si>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</si>
  <si>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</si>
  <si>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</si>
  <si>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</si>
  <si>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</si>
  <si>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</si>
  <si>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</si>
  <si>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</si>
  <si>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</si>
  <si>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</si>
  <si>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</si>
  <si>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</si>
  <si>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</si>
  <si>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</si>
  <si>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</si>
  <si>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</si>
  <si>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</si>
  <si>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</si>
  <si>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</si>
  <si>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</si>
  <si>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</si>
  <si>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</si>
  <si>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</si>
  <si>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</si>
  <si>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</si>
  <si>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</si>
  <si>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</si>
  <si>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</si>
  <si>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</si>
  <si>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</si>
  <si>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</si>
  <si>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</si>
  <si>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</si>
  <si>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</si>
  <si>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</si>
  <si>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</si>
  <si>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</si>
  <si>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</si>
  <si>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</si>
  <si>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</si>
  <si>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</si>
  <si>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</si>
  <si>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</si>
  <si>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</si>
  <si>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</si>
  <si>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</si>
  <si>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</si>
  <si>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</si>
  <si>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</si>
  <si>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</si>
  <si>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</si>
  <si>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</si>
  <si>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</si>
  <si>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</si>
  <si>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</si>
  <si>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</si>
  <si>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</si>
  <si>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</si>
  <si>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</si>
  <si>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</si>
  <si>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</si>
  <si>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</si>
  <si>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</si>
  <si>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</si>
  <si>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</si>
  <si>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</si>
  <si>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</si>
  <si>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</si>
  <si>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</si>
  <si>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</si>
  <si>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</si>
  <si>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</si>
  <si>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</si>
  <si>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</si>
  <si>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</si>
  <si>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</si>
  <si>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</si>
  <si>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</si>
  <si>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</si>
  <si>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</si>
  <si>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</si>
  <si>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</si>
  <si>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</si>
  <si>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</si>
  <si>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</si>
  <si>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</si>
  <si>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</si>
  <si>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</si>
  <si>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</si>
  <si>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</si>
  <si>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</si>
  <si>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</si>
  <si>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</si>
  <si>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</si>
  <si>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</si>
  <si>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</si>
  <si>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</si>
  <si>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</si>
  <si>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</si>
  <si>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</si>
  <si>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</si>
  <si>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</si>
  <si>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</si>
  <si>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</si>
  <si>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</si>
  <si>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</si>
  <si>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</si>
  <si>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</si>
  <si>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</si>
  <si>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</si>
  <si>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</si>
  <si>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</si>
  <si>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</si>
  <si>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</si>
  <si>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</si>
  <si>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</si>
  <si>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</si>
  <si>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</si>
  <si>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</si>
  <si>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</si>
  <si>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</si>
  <si>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</si>
  <si>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</si>
  <si>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</si>
  <si>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</si>
  <si>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</si>
  <si>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</si>
  <si>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</si>
  <si>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</si>
  <si>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</si>
  <si>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</si>
  <si>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</si>
  <si>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</si>
  <si>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</si>
  <si>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</si>
  <si>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</si>
  <si>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</si>
  <si>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</si>
  <si>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</si>
  <si>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</si>
  <si>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</si>
  <si>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</si>
  <si>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</si>
  <si>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</si>
  <si>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</si>
  <si>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</si>
  <si>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</si>
  <si>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</si>
  <si>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</si>
  <si>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</si>
  <si>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</si>
  <si>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</si>
  <si>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</si>
  <si>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</si>
  <si>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</si>
  <si>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</si>
  <si>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</si>
  <si>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</si>
  <si>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</si>
  <si>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</si>
  <si>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</si>
  <si>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</si>
  <si>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</si>
  <si>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</si>
  <si>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</si>
  <si>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</si>
  <si>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</si>
  <si>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</si>
  <si>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</si>
  <si>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</si>
  <si>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</si>
  <si>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</si>
  <si>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</si>
  <si>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</si>
  <si>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</si>
  <si>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</si>
  <si>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</si>
  <si>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</si>
  <si>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</si>
  <si>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</si>
  <si>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</si>
  <si>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</si>
  <si>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</si>
  <si>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</si>
  <si>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</si>
  <si>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</si>
  <si>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</si>
  <si>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</si>
  <si>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</si>
  <si>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</si>
  <si>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</si>
  <si>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</si>
  <si>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</si>
  <si>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</si>
  <si>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</si>
  <si>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</si>
  <si>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</si>
  <si>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</si>
  <si>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</si>
  <si>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</si>
  <si>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</si>
  <si>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</si>
  <si>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</si>
  <si>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</si>
  <si>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</si>
  <si>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</si>
  <si>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</si>
  <si>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</si>
  <si>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</si>
  <si>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</si>
  <si>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</si>
  <si>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</si>
  <si>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</si>
  <si>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</si>
  <si>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</si>
  <si>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</si>
  <si>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</si>
  <si>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</si>
  <si>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</si>
  <si>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</si>
  <si>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</si>
  <si>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</si>
  <si>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</si>
  <si>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</si>
  <si>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</si>
  <si>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</si>
  <si>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</si>
  <si>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</si>
  <si>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</si>
  <si>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</si>
  <si>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</si>
  <si>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</si>
  <si>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</si>
  <si>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</si>
  <si>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</si>
  <si>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</si>
  <si>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</si>
  <si>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</si>
  <si>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</si>
  <si>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</si>
  <si>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</si>
  <si>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</si>
  <si>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</si>
  <si>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</si>
  <si>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</si>
  <si>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</si>
  <si>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</si>
  <si>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</si>
  <si>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</si>
  <si>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</si>
  <si>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</si>
  <si>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</si>
  <si>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</si>
  <si>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</si>
  <si>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</si>
  <si>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</si>
  <si>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</si>
  <si>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</si>
  <si>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</si>
  <si>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</si>
  <si>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</si>
  <si>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</si>
  <si>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</si>
  <si>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</si>
  <si>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</si>
  <si>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</si>
  <si>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</si>
  <si>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</si>
  <si>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</si>
  <si>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</si>
  <si>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</si>
  <si>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</si>
  <si>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</si>
  <si>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</si>
  <si>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</si>
  <si>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</si>
  <si>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</si>
  <si>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</si>
  <si>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</si>
  <si>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</si>
  <si>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</si>
  <si>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</si>
  <si>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</si>
  <si>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</si>
  <si>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</si>
  <si>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</si>
  <si>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</si>
  <si>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</si>
  <si>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</si>
  <si>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</si>
  <si>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</si>
  <si>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</si>
  <si>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</si>
  <si>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</si>
  <si>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</si>
  <si>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</si>
  <si>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</si>
  <si>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</si>
  <si>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</si>
  <si>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</si>
  <si>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</si>
  <si>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</si>
  <si>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</si>
  <si>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</si>
  <si>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</si>
  <si>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</si>
  <si>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</si>
  <si>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</si>
  <si>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</si>
  <si>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</si>
  <si>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</si>
  <si>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</si>
  <si>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</si>
  <si>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</si>
  <si>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</si>
  <si>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</si>
  <si>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</si>
  <si>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</si>
  <si>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</si>
  <si>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</si>
  <si>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</si>
  <si>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</si>
  <si>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</si>
  <si>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</si>
  <si>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</si>
  <si>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</si>
  <si>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</si>
  <si>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</si>
  <si>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</si>
  <si>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</si>
  <si>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</si>
  <si>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</si>
  <si>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</si>
  <si>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</si>
  <si>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</si>
  <si>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</si>
  <si>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</si>
  <si>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</si>
  <si>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</si>
  <si>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</si>
  <si>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</si>
  <si>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</si>
  <si>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</si>
  <si>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</si>
  <si>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</si>
  <si>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</si>
  <si>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</si>
  <si>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</si>
  <si>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</si>
  <si>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</si>
  <si>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</si>
  <si>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</si>
  <si>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</si>
  <si>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</si>
  <si>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</si>
  <si>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</si>
  <si>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</si>
  <si>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</si>
  <si>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</si>
  <si>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</si>
  <si>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</si>
  <si>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</si>
  <si>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</si>
  <si>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</si>
  <si>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</si>
  <si>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</si>
  <si>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</si>
  <si>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</si>
  <si>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</si>
  <si>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</si>
  <si>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</si>
  <si>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</si>
  <si>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</si>
  <si>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</si>
  <si>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</si>
  <si>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</si>
  <si>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</si>
  <si>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</si>
  <si>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</si>
  <si>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</si>
  <si>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</si>
  <si>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</si>
  <si>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</si>
  <si>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</si>
  <si>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</si>
  <si>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</si>
  <si>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</si>
  <si>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</si>
  <si>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</si>
  <si>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</si>
  <si>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</si>
  <si>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</si>
  <si>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</si>
  <si>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</si>
  <si>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</si>
  <si>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</si>
  <si>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</si>
  <si>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</si>
  <si>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</si>
  <si>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</si>
  <si>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</si>
  <si>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</si>
  <si>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</si>
  <si>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</si>
  <si>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</si>
  <si>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</si>
  <si>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</si>
  <si>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</si>
  <si>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</si>
  <si>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</si>
  <si>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</si>
  <si>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</si>
  <si>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</si>
  <si>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</si>
  <si>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</si>
  <si>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</si>
  <si>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</si>
  <si>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</si>
  <si>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</si>
  <si>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</si>
  <si>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</si>
  <si>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</si>
  <si>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</si>
  <si>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</si>
  <si>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</si>
  <si>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</si>
  <si>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</si>
  <si>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</si>
  <si>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</si>
  <si>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</si>
  <si>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</si>
  <si>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</si>
  <si>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</si>
  <si>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</si>
  <si>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</si>
  <si>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</si>
  <si>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</si>
  <si>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</si>
  <si>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</si>
  <si>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</si>
  <si>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</si>
  <si>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</si>
  <si>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</si>
  <si>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</si>
  <si>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</si>
  <si>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</si>
  <si>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</si>
  <si>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</si>
  <si>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</si>
  <si>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</si>
  <si>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</si>
  <si>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</si>
  <si>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</si>
  <si>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</si>
  <si>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</si>
  <si>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</si>
  <si>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</si>
  <si>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</si>
  <si>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</si>
  <si>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</si>
  <si>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</si>
  <si>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</si>
  <si>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</si>
  <si>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</si>
  <si>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</si>
  <si>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</si>
  <si>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</si>
  <si>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</si>
  <si>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</si>
  <si>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</si>
  <si>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</si>
  <si>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</si>
  <si>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</si>
  <si>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</si>
  <si>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</si>
  <si>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</si>
  <si>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</si>
  <si>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</si>
  <si>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</si>
  <si>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</si>
  <si>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</si>
  <si>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</si>
  <si>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</si>
  <si>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</si>
  <si>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</si>
  <si>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</si>
  <si>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</si>
  <si>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</si>
  <si>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</si>
  <si>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</si>
  <si>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</si>
  <si>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</si>
  <si>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</si>
  <si>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</si>
  <si>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</si>
  <si>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</si>
  <si>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</si>
  <si>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</si>
  <si>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</si>
  <si>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</si>
  <si>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</si>
  <si>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</si>
  <si>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</si>
  <si>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</si>
  <si>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</si>
  <si>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</si>
  <si>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</si>
  <si>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</si>
  <si>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</si>
  <si>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</si>
  <si>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</si>
  <si>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</si>
  <si>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</si>
  <si>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</si>
  <si>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</si>
  <si>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</si>
  <si>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</si>
  <si>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</si>
  <si>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</si>
  <si>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</si>
  <si>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</si>
  <si>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</si>
  <si>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</si>
  <si>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</si>
  <si>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</si>
  <si>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</si>
  <si>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</si>
  <si>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</si>
  <si>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</si>
  <si>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</si>
  <si>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</si>
  <si>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</si>
  <si>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</si>
  <si>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</si>
  <si>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</si>
  <si>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</si>
  <si>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</si>
  <si>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</si>
  <si>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</si>
  <si>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</si>
  <si>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</si>
  <si>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</si>
  <si>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</si>
  <si>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</si>
  <si>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</si>
  <si>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</si>
  <si>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</si>
  <si>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</si>
  <si>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</si>
  <si>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</si>
  <si>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</si>
  <si>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</si>
  <si>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</si>
  <si>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</si>
  <si>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</si>
  <si>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</si>
  <si>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</si>
  <si>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</si>
  <si>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</si>
  <si>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</si>
  <si>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</si>
  <si>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</si>
  <si>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</si>
  <si>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</si>
  <si>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</si>
  <si>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</si>
  <si>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</si>
  <si>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</si>
  <si>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</si>
  <si>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</si>
  <si>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</si>
  <si>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</si>
  <si>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</si>
  <si>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</si>
  <si>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</si>
  <si>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</si>
  <si>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</si>
  <si>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</si>
  <si>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</si>
  <si>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</si>
  <si>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</si>
  <si>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</si>
  <si>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</si>
  <si>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</si>
  <si>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</si>
  <si>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</si>
  <si>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</si>
  <si>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</si>
  <si>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</si>
  <si>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</si>
  <si>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</si>
  <si>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</si>
  <si>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</si>
  <si>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</si>
  <si>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</si>
  <si>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</si>
  <si>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</si>
  <si>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</si>
  <si>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</si>
  <si>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</si>
  <si>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</si>
  <si>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</si>
  <si>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</si>
  <si>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</si>
  <si>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</si>
  <si>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</si>
  <si>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</si>
  <si>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</si>
  <si>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</si>
  <si>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</si>
  <si>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</si>
  <si>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</si>
  <si>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</si>
  <si>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</si>
  <si>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</si>
  <si>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</si>
  <si>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</si>
  <si>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</si>
  <si>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</si>
  <si>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</si>
  <si>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</si>
  <si>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</si>
  <si>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</si>
  <si>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</si>
  <si>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</si>
  <si>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</si>
  <si>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</si>
  <si>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</si>
  <si>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</si>
  <si>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</si>
  <si>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</si>
  <si>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</si>
  <si>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</si>
  <si>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</si>
  <si>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</si>
  <si>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</si>
  <si>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</si>
  <si>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</si>
  <si>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</si>
  <si>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</si>
  <si>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</si>
  <si>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</si>
  <si>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</si>
  <si>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</si>
  <si>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</si>
  <si>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</si>
  <si>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</si>
  <si>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</si>
  <si>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</si>
  <si>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</si>
  <si>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</si>
  <si>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</si>
  <si>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</si>
  <si>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</si>
  <si>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</si>
  <si>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</si>
  <si>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</si>
  <si>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</si>
  <si>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</si>
  <si>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</si>
  <si>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</si>
  <si>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</si>
  <si>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</si>
  <si>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</si>
  <si>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</si>
  <si>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</si>
  <si>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</si>
  <si>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</si>
  <si>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</si>
  <si>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</si>
  <si>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</si>
  <si>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</si>
  <si>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</si>
  <si>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</si>
  <si>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</si>
  <si>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</si>
  <si>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</si>
  <si>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</si>
  <si>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</si>
  <si>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</si>
  <si>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</si>
  <si>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</si>
  <si>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</si>
  <si>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</si>
  <si>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</si>
  <si>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</si>
  <si>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</si>
  <si>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</si>
  <si>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</si>
  <si>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</si>
  <si>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</si>
  <si>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</si>
  <si>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</si>
  <si>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</si>
  <si>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</si>
  <si>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</si>
  <si>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</si>
  <si>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</si>
  <si>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</si>
  <si>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</si>
  <si>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</si>
  <si>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</si>
  <si>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</si>
  <si>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</si>
  <si>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</si>
  <si>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</si>
  <si>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</si>
  <si>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</si>
  <si>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</si>
  <si>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</si>
  <si>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</si>
  <si>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</si>
  <si>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</si>
  <si>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</si>
  <si>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</si>
  <si>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</si>
  <si>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</si>
  <si>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</si>
  <si>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</si>
  <si>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</si>
  <si>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</si>
  <si>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</si>
  <si>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</si>
  <si>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</si>
  <si>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</si>
  <si>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</si>
  <si>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</si>
  <si>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</si>
  <si>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</si>
  <si>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</si>
  <si>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</si>
  <si>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</si>
  <si>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</si>
  <si>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</si>
  <si>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</si>
  <si>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</si>
  <si>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</si>
  <si>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</si>
  <si>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</si>
  <si>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</si>
  <si>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</si>
  <si>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</si>
  <si>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</si>
  <si>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</si>
  <si>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</si>
  <si>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</si>
  <si>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</si>
  <si>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</si>
  <si>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</si>
  <si>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</si>
  <si>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</si>
  <si>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</si>
  <si>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</si>
  <si>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</si>
  <si>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</si>
  <si>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</si>
  <si>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</si>
  <si>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</si>
  <si>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</si>
  <si>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</si>
  <si>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</si>
  <si>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</si>
  <si>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</si>
  <si>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</si>
  <si>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</si>
  <si>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</si>
  <si>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</si>
  <si>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</si>
  <si>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</si>
  <si>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</si>
  <si>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</si>
  <si>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</si>
  <si>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</si>
  <si>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</si>
  <si>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</si>
  <si>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</si>
  <si>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</si>
  <si>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</si>
  <si>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</si>
  <si>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</si>
  <si>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</si>
  <si>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</si>
  <si>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</si>
  <si>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</si>
  <si>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</si>
  <si>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</si>
  <si>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</si>
  <si>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</si>
  <si>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</si>
  <si>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</si>
  <si>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</si>
  <si>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</si>
  <si>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</si>
  <si>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</si>
  <si>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</si>
  <si>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</si>
  <si>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</si>
  <si>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</si>
  <si>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</si>
  <si>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</si>
  <si>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</si>
  <si>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</si>
  <si>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</si>
  <si>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</si>
  <si>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</si>
  <si>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</si>
  <si>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</si>
  <si>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</si>
  <si>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</si>
  <si>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</si>
  <si>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</si>
  <si>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</si>
  <si>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</si>
  <si>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</si>
  <si>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</si>
  <si>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</si>
  <si>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</si>
  <si>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</si>
  <si>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</si>
  <si>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</si>
  <si>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</si>
  <si>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</si>
  <si>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</si>
  <si>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</si>
  <si>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</si>
  <si>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</si>
  <si>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</si>
  <si>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</si>
  <si>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</si>
  <si>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</si>
  <si>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</si>
  <si>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</si>
  <si>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</si>
  <si>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</si>
  <si>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</si>
  <si>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</si>
  <si>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</si>
  <si>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</si>
  <si>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</si>
  <si>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</si>
  <si>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</si>
  <si>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</si>
  <si>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</si>
  <si>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</si>
  <si>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</si>
  <si>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</si>
  <si>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</si>
  <si>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</si>
  <si>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</si>
  <si>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</si>
  <si>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</si>
  <si>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</si>
  <si>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</si>
  <si>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</si>
  <si>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</si>
  <si>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</si>
  <si>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</si>
  <si>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</si>
  <si>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</si>
  <si>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</si>
  <si>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</si>
  <si>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</si>
  <si>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</si>
  <si>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</si>
  <si>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</si>
  <si>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</si>
  <si>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</si>
  <si>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</si>
  <si>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</si>
  <si>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</si>
  <si>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</si>
  <si>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</si>
  <si>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</si>
  <si>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</si>
  <si>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</si>
  <si>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</si>
  <si>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</si>
  <si>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</si>
  <si>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</si>
  <si>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</si>
  <si>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</si>
  <si>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</si>
  <si>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</si>
  <si>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</si>
  <si>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</si>
  <si>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</si>
  <si>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</si>
  <si>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</si>
  <si>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</si>
  <si>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</si>
  <si>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</si>
  <si>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</si>
  <si>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</si>
  <si>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</si>
  <si>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</si>
  <si>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</si>
  <si>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</si>
  <si>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</si>
  <si>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</si>
  <si>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</si>
  <si>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</si>
  <si>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</si>
  <si>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</si>
  <si>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</si>
  <si>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</si>
  <si>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</si>
  <si>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</si>
  <si>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</si>
  <si>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</si>
  <si>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</si>
  <si>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</si>
  <si>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</si>
  <si>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</si>
  <si>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</si>
  <si>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</si>
  <si>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</si>
  <si>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</si>
  <si>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</si>
  <si>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</si>
  <si>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</si>
  <si>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</si>
  <si>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</si>
  <si>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</si>
  <si>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</si>
  <si>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</si>
  <si>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</si>
  <si>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</si>
  <si>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</si>
  <si>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</si>
  <si>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</si>
  <si>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</si>
  <si>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</si>
  <si>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</si>
  <si>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</si>
  <si>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</si>
  <si>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</si>
  <si>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</si>
  <si>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</si>
  <si>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</si>
  <si>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</si>
  <si>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</si>
  <si>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</si>
  <si>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</si>
  <si>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</si>
  <si>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</si>
  <si>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</si>
  <si>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</si>
  <si>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</si>
  <si>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</si>
  <si>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</si>
  <si>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</si>
  <si>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</si>
  <si>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</si>
  <si>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</si>
  <si>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</si>
  <si>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</si>
  <si>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</si>
  <si>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</si>
  <si>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</si>
  <si>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</si>
  <si>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</si>
  <si>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</si>
  <si>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</si>
  <si>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</si>
  <si>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</si>
  <si>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</si>
  <si>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</si>
  <si>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</si>
  <si>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</si>
  <si>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</si>
  <si>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</si>
  <si>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</si>
  <si>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</si>
  <si>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</si>
  <si>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</si>
  <si>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</si>
  <si>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</si>
  <si>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</si>
  <si>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</si>
  <si>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</si>
  <si>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</si>
  <si>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</si>
  <si>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</si>
  <si>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</si>
  <si>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</si>
  <si>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</si>
  <si>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</si>
  <si>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</si>
  <si>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</si>
  <si>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</si>
  <si>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</si>
  <si>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</si>
  <si>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</si>
  <si>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</si>
  <si>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</si>
  <si>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</si>
  <si>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</si>
  <si>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</si>
  <si>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</si>
  <si>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</si>
  <si>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</si>
  <si>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</si>
  <si>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</si>
  <si>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</si>
  <si>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</si>
  <si>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</si>
  <si>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</si>
  <si>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</si>
  <si>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</si>
  <si>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</si>
  <si>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</si>
  <si>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</si>
  <si>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</si>
  <si>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</si>
  <si>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</si>
  <si>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</si>
  <si>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</si>
  <si>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</si>
  <si>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</si>
  <si>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</si>
  <si>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</si>
  <si>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</si>
  <si>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</si>
  <si>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</si>
  <si>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</si>
  <si>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</si>
  <si>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</si>
  <si>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</si>
  <si>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</si>
  <si>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</si>
  <si>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</si>
  <si>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</si>
  <si>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</si>
  <si>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</si>
  <si>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</si>
  <si>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</si>
  <si>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</si>
  <si>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</si>
  <si>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</si>
  <si>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</si>
  <si>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</si>
  <si>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</si>
  <si>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</si>
  <si>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</si>
  <si>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</si>
  <si>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</si>
  <si>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</si>
  <si>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</si>
  <si>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</si>
  <si>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</si>
  <si>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</si>
  <si>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</si>
  <si>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</si>
  <si>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</si>
  <si>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</si>
  <si>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</si>
  <si>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</si>
  <si>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</si>
  <si>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</si>
  <si>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</si>
  <si>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</si>
  <si>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</si>
  <si>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</si>
  <si>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</si>
  <si>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</si>
  <si>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</si>
  <si>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</si>
  <si>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</si>
  <si>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</si>
  <si>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</si>
  <si>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</si>
  <si>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</si>
  <si>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</si>
  <si>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</si>
  <si>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</si>
  <si>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</si>
  <si>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</si>
  <si>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</si>
  <si>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</si>
  <si>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</si>
  <si>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</si>
  <si>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</si>
  <si>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</si>
  <si>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</si>
  <si>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</si>
  <si>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</si>
  <si>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</si>
  <si>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</si>
  <si>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</si>
  <si>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</si>
  <si>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</si>
  <si>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</si>
  <si>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</si>
  <si>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</si>
  <si>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</si>
  <si>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</si>
  <si>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</si>
  <si>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</si>
  <si>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</si>
  <si>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</si>
  <si>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</si>
  <si>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</si>
  <si>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</si>
  <si>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</si>
  <si>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</si>
  <si>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</si>
  <si>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</si>
  <si>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</si>
  <si>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</si>
  <si>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</si>
  <si>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</si>
  <si>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</si>
  <si>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</si>
  <si>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</si>
  <si>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</si>
  <si>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</si>
  <si>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</si>
  <si>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</si>
  <si>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</si>
  <si>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</si>
  <si>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</si>
  <si>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</si>
  <si>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</si>
  <si>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</si>
  <si>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</si>
  <si>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</si>
  <si>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</si>
  <si>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</si>
  <si>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</si>
  <si>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</si>
  <si>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</si>
  <si>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</si>
  <si>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</si>
  <si>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</si>
  <si>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</si>
  <si>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</si>
  <si>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</si>
  <si>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</si>
  <si>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</si>
  <si>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</si>
  <si>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</si>
  <si>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</si>
  <si>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</si>
  <si>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</si>
  <si>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</si>
  <si>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</si>
  <si>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</si>
  <si>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</si>
  <si>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</si>
  <si>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</si>
  <si>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</si>
  <si>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</si>
  <si>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</si>
  <si>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</si>
  <si>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</si>
  <si>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</si>
  <si>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</si>
  <si>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</si>
  <si>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</si>
  <si>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</si>
  <si>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</si>
  <si>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</si>
  <si>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</si>
  <si>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</si>
  <si>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</si>
  <si>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</si>
  <si>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</si>
  <si>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</si>
  <si>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</si>
  <si>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</si>
  <si>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</si>
  <si>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</si>
  <si>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</si>
  <si>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</si>
  <si>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</si>
  <si>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</si>
  <si>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</si>
  <si>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</si>
  <si>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</si>
  <si>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</si>
  <si>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</si>
  <si>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</si>
  <si>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</si>
  <si>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</si>
  <si>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</si>
  <si>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</si>
  <si>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</si>
  <si>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</si>
  <si>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</si>
  <si>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</si>
  <si>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</si>
  <si>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</si>
  <si>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</si>
  <si>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</si>
  <si>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</si>
  <si>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</si>
  <si>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</si>
  <si>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</si>
  <si>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</si>
  <si>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</si>
  <si>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</si>
  <si>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</si>
  <si>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</si>
  <si>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</si>
  <si>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</si>
  <si>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</si>
  <si>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</si>
  <si>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</si>
  <si>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</si>
  <si>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</si>
  <si>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</si>
  <si>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</si>
  <si>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</si>
  <si>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</si>
  <si>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</si>
  <si>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</si>
  <si>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</si>
  <si>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</si>
  <si>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</si>
  <si>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</si>
  <si>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</si>
  <si>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</si>
  <si>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</si>
  <si>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</si>
  <si>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</si>
  <si>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</si>
  <si>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</si>
  <si>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</si>
  <si>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</si>
  <si>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</si>
  <si>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</si>
  <si>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</si>
  <si>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</si>
  <si>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</si>
  <si>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</si>
  <si>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</si>
  <si>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</si>
  <si>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</si>
  <si>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</si>
  <si>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</si>
  <si>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</si>
  <si>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</si>
  <si>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</si>
  <si>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</si>
  <si>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</si>
  <si>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</si>
  <si>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</si>
  <si>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</si>
  <si>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</si>
  <si>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</si>
  <si>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</si>
  <si>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</si>
  <si>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</si>
  <si>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</si>
  <si>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</si>
  <si>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</si>
  <si>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</si>
  <si>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</si>
  <si>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</si>
  <si>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</si>
  <si>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</si>
  <si>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</si>
  <si>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</si>
  <si>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</si>
  <si>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</si>
  <si>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</si>
  <si>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</si>
  <si>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</si>
  <si>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</si>
  <si>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</si>
  <si>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</si>
  <si>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</si>
  <si>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</si>
  <si>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</si>
  <si>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</si>
  <si>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</si>
  <si>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</si>
  <si>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</si>
  <si>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</si>
  <si>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</si>
  <si>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</si>
  <si>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</si>
  <si>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</si>
  <si>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</si>
  <si>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</si>
  <si>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</si>
  <si>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</si>
  <si>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</si>
  <si>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</si>
  <si>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</si>
  <si>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</si>
  <si>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</si>
  <si>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</si>
  <si>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</si>
  <si>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</si>
  <si>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</si>
  <si>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</si>
  <si>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</si>
  <si>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</si>
  <si>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</si>
  <si>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</si>
  <si>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</si>
  <si>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</si>
  <si>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</si>
  <si>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</si>
  <si>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</si>
  <si>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</si>
  <si>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</si>
  <si>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</si>
  <si>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</si>
  <si>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</si>
  <si>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</si>
  <si>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</si>
  <si>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</si>
  <si>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</si>
  <si>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</si>
  <si>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</si>
  <si>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</si>
  <si>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</si>
  <si>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</si>
  <si>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</si>
  <si>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</si>
  <si>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</si>
  <si>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</si>
  <si>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</si>
  <si>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</si>
  <si>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</si>
  <si>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</si>
  <si>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</si>
  <si>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</si>
  <si>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</si>
  <si>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</si>
  <si>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</si>
  <si>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</si>
  <si>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</si>
  <si>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</si>
  <si>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</si>
  <si>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</si>
  <si>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</si>
  <si>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</si>
  <si>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</si>
  <si>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</si>
  <si>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</si>
  <si>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</si>
  <si>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</si>
  <si>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</si>
  <si>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</si>
  <si>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</si>
  <si>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</si>
  <si>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</si>
  <si>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</si>
  <si>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</si>
  <si>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</si>
  <si>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</si>
  <si>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</si>
  <si>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</si>
  <si>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</si>
  <si>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</si>
  <si>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</si>
  <si>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</si>
  <si>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</si>
  <si>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</si>
  <si>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</si>
  <si>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</si>
  <si>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</si>
  <si>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</si>
  <si>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</si>
  <si>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</si>
  <si>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</si>
  <si>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</si>
  <si>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</si>
  <si>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</si>
  <si>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</si>
  <si>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</si>
  <si>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</si>
  <si>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</si>
  <si>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</si>
  <si>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</si>
  <si>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</si>
  <si>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</si>
  <si>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</si>
  <si>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</si>
  <si>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</si>
  <si>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</si>
  <si>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</si>
  <si>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</si>
  <si>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</si>
  <si>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</si>
  <si>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</si>
  <si>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</si>
  <si>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</si>
  <si>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</si>
  <si>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</si>
  <si>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</si>
  <si>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</si>
  <si>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</si>
  <si>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</si>
  <si>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</si>
  <si>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</si>
  <si>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</si>
  <si>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</si>
  <si>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</si>
  <si>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</si>
  <si>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</si>
  <si>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</si>
  <si>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</si>
  <si>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</si>
  <si>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</si>
  <si>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</si>
  <si>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</si>
  <si>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</si>
  <si>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</si>
  <si>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</si>
  <si>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</si>
  <si>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</si>
  <si>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</si>
  <si>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</si>
  <si>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</si>
  <si>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</si>
  <si>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</si>
  <si>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</si>
  <si>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</si>
  <si>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</si>
  <si>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</si>
  <si>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</si>
  <si>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</si>
  <si>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</si>
  <si>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</si>
  <si>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</si>
  <si>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</si>
  <si>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</si>
  <si>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</si>
  <si>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</si>
  <si>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</si>
  <si>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</si>
  <si>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</si>
  <si>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</si>
  <si>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</si>
  <si>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</si>
  <si>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</si>
  <si>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</si>
  <si>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</si>
  <si>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</si>
  <si>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</si>
  <si>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</si>
  <si>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</si>
  <si>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</si>
  <si>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</si>
  <si>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</si>
  <si>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</si>
  <si>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</si>
  <si>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</si>
  <si>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</si>
  <si>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</si>
  <si>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</si>
  <si>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</si>
  <si>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</si>
  <si>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</si>
  <si>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</si>
  <si>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</si>
  <si>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</si>
  <si>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</si>
  <si>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</si>
  <si>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</si>
  <si>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</si>
  <si>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</si>
  <si>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</si>
  <si>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</si>
  <si>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</si>
  <si>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</si>
  <si>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</si>
  <si>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</si>
  <si>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</si>
  <si>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</si>
  <si>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</si>
  <si>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</si>
  <si>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</si>
  <si>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</si>
  <si>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</si>
  <si>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</si>
  <si>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</si>
  <si>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</si>
  <si>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</si>
  <si>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</si>
  <si>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</si>
  <si>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</si>
  <si>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</si>
  <si>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</si>
  <si>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</si>
  <si>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</si>
  <si>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</si>
  <si>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</si>
  <si>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</si>
  <si>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</si>
  <si>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</si>
  <si>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</si>
  <si>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</si>
  <si>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</si>
  <si>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</si>
  <si>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</si>
  <si>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</si>
  <si>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</si>
  <si>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</si>
  <si>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</si>
  <si>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</si>
  <si>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</si>
  <si>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</si>
  <si>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</si>
  <si>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</si>
  <si>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</si>
  <si>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</si>
  <si>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</si>
  <si>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</si>
  <si>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</si>
  <si>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</si>
  <si>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</si>
  <si>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</si>
  <si>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</si>
  <si>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</si>
  <si>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</si>
  <si>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</si>
  <si>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</si>
  <si>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</si>
  <si>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</si>
  <si>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</si>
  <si>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</si>
  <si>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</si>
  <si>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</si>
  <si>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</si>
  <si>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</si>
  <si>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</si>
  <si>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</si>
  <si>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</si>
  <si>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</si>
  <si>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</si>
  <si>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</si>
  <si>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</si>
  <si>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</si>
  <si>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</si>
  <si>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</si>
  <si>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</si>
  <si>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</si>
  <si>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</si>
  <si>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</si>
  <si>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</si>
  <si>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</si>
  <si>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</si>
  <si>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</si>
  <si>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</si>
  <si>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</si>
  <si>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</si>
  <si>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</si>
  <si>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</si>
  <si>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</si>
  <si>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</si>
  <si>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</si>
  <si>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</si>
  <si>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</si>
  <si>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</si>
  <si>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</si>
  <si>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</si>
  <si>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</si>
  <si>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</si>
  <si>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</si>
  <si>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</si>
  <si>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</si>
  <si>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</si>
  <si>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</si>
  <si>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</si>
  <si>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</si>
  <si>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</si>
  <si>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</si>
  <si>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</si>
  <si>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</si>
  <si>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</si>
  <si>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</si>
  <si>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</si>
  <si>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</si>
  <si>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</si>
  <si>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</si>
  <si>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</si>
  <si>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</si>
  <si>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</si>
  <si>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</si>
  <si>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</si>
  <si>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</si>
  <si>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</si>
  <si>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</si>
  <si>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</si>
  <si>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</si>
  <si>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</si>
  <si>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</si>
  <si>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</si>
  <si>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</si>
  <si>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</si>
  <si>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</si>
  <si>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</si>
  <si>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</si>
  <si>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</si>
  <si>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</si>
  <si>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</si>
  <si>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</si>
  <si>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</si>
  <si>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</si>
  <si>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</si>
  <si>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</si>
  <si>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</si>
  <si>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</si>
  <si>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</si>
  <si>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</si>
  <si>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</si>
  <si>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</si>
  <si>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</si>
  <si>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</si>
  <si>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</si>
  <si>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</si>
  <si>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</si>
  <si>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</si>
  <si>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</si>
  <si>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</si>
  <si>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</si>
  <si>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</si>
  <si>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</si>
  <si>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</si>
  <si>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</si>
  <si>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</si>
  <si>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</si>
  <si>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</si>
  <si>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</si>
  <si>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</si>
  <si>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</si>
  <si>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</si>
  <si>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</si>
  <si>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</si>
  <si>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</si>
  <si>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</si>
  <si>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</si>
  <si>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</si>
  <si>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</si>
  <si>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</si>
  <si>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</si>
  <si>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</si>
  <si>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</si>
  <si>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</si>
  <si>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</si>
  <si>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</si>
  <si>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</si>
  <si>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</si>
  <si>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</si>
  <si>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</si>
  <si>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</si>
  <si>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</si>
  <si>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</si>
  <si>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</si>
  <si>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</si>
  <si>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</si>
  <si>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</si>
  <si>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</si>
  <si>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</si>
  <si>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</si>
  <si>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</si>
  <si>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</si>
  <si>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</si>
  <si>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</si>
  <si>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</si>
  <si>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</si>
  <si>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</si>
  <si>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</si>
  <si>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</si>
  <si>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</si>
  <si>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</si>
  <si>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</si>
  <si>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</si>
  <si>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</si>
  <si>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</si>
  <si>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</si>
  <si>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</si>
  <si>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</si>
  <si>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</si>
  <si>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</si>
  <si>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</si>
  <si>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</si>
  <si>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</si>
  <si>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</si>
  <si>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</si>
  <si>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</si>
  <si>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</si>
  <si>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</si>
  <si>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</si>
  <si>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</si>
  <si>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</si>
  <si>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</si>
  <si>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</si>
  <si>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</si>
  <si>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</si>
  <si>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</si>
  <si>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</si>
  <si>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</si>
  <si>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</si>
  <si>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</si>
  <si>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</si>
  <si>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</si>
  <si>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</si>
  <si>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</si>
  <si>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</si>
  <si>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</si>
  <si>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</si>
  <si>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</si>
  <si>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</si>
  <si>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</si>
  <si>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</si>
  <si>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</si>
  <si>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</si>
  <si>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</si>
  <si>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</si>
  <si>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</si>
  <si>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</si>
  <si>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</si>
  <si>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</si>
  <si>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</si>
  <si>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</si>
  <si>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</si>
  <si>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</si>
  <si>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</si>
  <si>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</si>
  <si>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</si>
  <si>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</si>
  <si>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</si>
  <si>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</si>
  <si>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</si>
  <si>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</si>
  <si>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</si>
  <si>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</si>
  <si>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</si>
  <si>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</si>
  <si>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</si>
  <si>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</si>
  <si>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</si>
  <si>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</si>
  <si>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</si>
  <si>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</si>
  <si>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</si>
  <si>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</si>
  <si>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</si>
  <si>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</si>
  <si>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</si>
  <si>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</si>
  <si>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</si>
  <si>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</si>
  <si>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</si>
  <si>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</si>
  <si>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</si>
  <si>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</si>
  <si>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</si>
  <si>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</si>
  <si>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</si>
  <si>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</si>
  <si>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</si>
  <si>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</si>
  <si>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</si>
  <si>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</si>
  <si>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</si>
  <si>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</si>
  <si>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</si>
  <si>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</si>
  <si>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</si>
  <si>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</si>
  <si>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</si>
  <si>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</si>
  <si>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</si>
  <si>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</si>
  <si>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</si>
  <si>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</si>
  <si>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</si>
  <si>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</si>
  <si>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</si>
  <si>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</si>
  <si>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</si>
  <si>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</si>
  <si>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</si>
  <si>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</si>
  <si>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</si>
  <si>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</si>
  <si>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</si>
  <si>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</si>
  <si>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</si>
  <si>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</si>
  <si>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</si>
  <si>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</si>
  <si>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</si>
  <si>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</si>
  <si>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</si>
  <si>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</si>
  <si>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</si>
  <si>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</si>
  <si>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</si>
  <si>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</si>
  <si>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</si>
  <si>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</si>
  <si>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</si>
  <si>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</si>
  <si>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</si>
  <si>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</si>
  <si>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</si>
  <si>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</si>
  <si>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</si>
  <si>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</si>
  <si>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</si>
  <si>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</si>
  <si>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</si>
  <si>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</si>
  <si>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</si>
  <si>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</si>
  <si>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</si>
  <si>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</si>
  <si>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</si>
  <si>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</si>
  <si>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</si>
  <si>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</si>
  <si>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</si>
  <si>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</si>
  <si>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</si>
  <si>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</si>
  <si>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</si>
  <si>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</si>
  <si>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</si>
  <si>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</si>
  <si>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</si>
  <si>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</si>
  <si>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</si>
  <si>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</si>
  <si>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</si>
  <si>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</si>
  <si>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</si>
  <si>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</si>
  <si>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</si>
  <si>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</si>
  <si>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</si>
  <si>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</si>
  <si>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</si>
  <si>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</si>
  <si>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</si>
  <si>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</si>
  <si>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</si>
  <si>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</si>
  <si>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</si>
  <si>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</si>
  <si>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</si>
  <si>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</si>
  <si>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</si>
  <si>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</si>
  <si>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</si>
  <si>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</si>
  <si>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</si>
  <si>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</si>
  <si>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</si>
  <si>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</si>
  <si>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</si>
  <si>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</si>
  <si>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</si>
  <si>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</si>
  <si>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</si>
  <si>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</si>
  <si>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</si>
  <si>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</si>
  <si>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</si>
  <si>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</si>
  <si>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</si>
  <si>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</si>
  <si>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</si>
  <si>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</si>
  <si>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</si>
  <si>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</si>
  <si>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</si>
  <si>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</si>
  <si>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</si>
  <si>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</si>
  <si>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</si>
  <si>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</si>
  <si>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</si>
  <si>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</si>
  <si>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</si>
  <si>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</si>
  <si>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</si>
  <si>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</si>
  <si>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</si>
  <si>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</si>
  <si>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</si>
  <si>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</si>
  <si>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</si>
  <si>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</si>
  <si>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</si>
  <si>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</si>
  <si>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</si>
  <si>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</si>
  <si>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</si>
  <si>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</si>
  <si>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</si>
  <si>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</si>
  <si>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</si>
  <si>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</si>
  <si>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</si>
  <si>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</si>
  <si>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</si>
  <si>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</si>
  <si>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</si>
  <si>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</si>
  <si>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</si>
  <si>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</si>
  <si>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</si>
  <si>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</si>
  <si>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</si>
  <si>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</si>
  <si>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</si>
  <si>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</si>
  <si>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</si>
  <si>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</si>
  <si>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</si>
  <si>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</si>
  <si>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</si>
  <si>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</si>
  <si>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</si>
  <si>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</si>
  <si>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</si>
  <si>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</si>
  <si>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</si>
  <si>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</si>
  <si>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</si>
  <si>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</si>
  <si>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</si>
  <si>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</si>
  <si>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</si>
  <si>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</si>
  <si>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</si>
  <si>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</si>
  <si>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</si>
  <si>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</si>
  <si>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</si>
  <si>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</si>
  <si>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</si>
  <si>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</si>
  <si>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</si>
  <si>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</si>
  <si>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</si>
  <si>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</si>
  <si>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</si>
  <si>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</si>
  <si>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</si>
  <si>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</si>
  <si>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</si>
  <si>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</si>
  <si>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</si>
  <si>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</si>
  <si>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</si>
  <si>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</si>
  <si>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</si>
  <si>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</si>
  <si>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</si>
  <si>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</si>
  <si>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</si>
  <si>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</si>
  <si>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</si>
  <si>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</si>
  <si>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</si>
  <si>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</si>
  <si>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</si>
  <si>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</si>
  <si>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</si>
  <si>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</si>
  <si>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</si>
  <si>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</si>
  <si>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</si>
  <si>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</si>
  <si>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</si>
  <si>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</si>
  <si>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</si>
  <si>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</si>
  <si>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</si>
  <si>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</si>
  <si>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</si>
  <si>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</si>
  <si>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</si>
  <si>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</si>
  <si>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</si>
  <si>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</si>
  <si>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</si>
  <si>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</si>
  <si>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</si>
  <si>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</si>
  <si>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</si>
  <si>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</si>
  <si>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</si>
  <si>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</si>
  <si>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</si>
  <si>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</si>
  <si>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</si>
  <si>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</si>
  <si>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</si>
  <si>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</si>
  <si>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</si>
  <si>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</si>
  <si>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</si>
  <si>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</si>
  <si>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</si>
  <si>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</si>
  <si>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</si>
  <si>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</si>
  <si>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</si>
  <si>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</si>
  <si>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</si>
  <si>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</si>
  <si>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</si>
  <si>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</si>
  <si>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</si>
  <si>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</si>
  <si>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</si>
  <si>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</si>
  <si>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</si>
  <si>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</si>
  <si>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</si>
  <si>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</si>
  <si>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</si>
  <si>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</si>
  <si>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</si>
  <si>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</si>
  <si>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</si>
  <si>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</si>
  <si>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</si>
  <si>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</si>
  <si>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</si>
  <si>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</si>
  <si>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</si>
  <si>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</si>
  <si>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</si>
  <si>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</si>
  <si>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</si>
  <si>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</si>
  <si>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</si>
  <si>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</si>
  <si>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</si>
  <si>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</si>
  <si>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</si>
  <si>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</si>
  <si>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</si>
  <si>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</si>
  <si>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</si>
  <si>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</si>
  <si>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</si>
  <si>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</si>
  <si>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</si>
  <si>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</si>
  <si>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</si>
  <si>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</si>
  <si>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</si>
  <si>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</si>
  <si>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</si>
  <si>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</si>
  <si>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</si>
  <si>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</si>
  <si>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</si>
  <si>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</si>
  <si>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</si>
  <si>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</si>
  <si>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</si>
  <si>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</si>
  <si>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</si>
  <si>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</si>
  <si>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</si>
  <si>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</si>
  <si>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</si>
  <si>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</si>
  <si>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</si>
  <si>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</si>
  <si>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</si>
  <si>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</si>
  <si>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</si>
  <si>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</si>
  <si>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</si>
  <si>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</si>
  <si>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</si>
  <si>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</si>
  <si>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</si>
  <si>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</si>
  <si>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</si>
  <si>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</si>
  <si>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</si>
  <si>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</si>
  <si>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</si>
  <si>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</si>
  <si>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</si>
  <si>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</si>
  <si>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</si>
  <si>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</si>
  <si>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</si>
  <si>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</si>
  <si>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</si>
  <si>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</si>
  <si>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</si>
  <si>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</si>
  <si>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</si>
  <si>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</si>
  <si>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</si>
  <si>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</si>
  <si>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</si>
  <si>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</si>
  <si>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</si>
  <si>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</si>
  <si>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</si>
  <si>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</si>
  <si>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</si>
  <si>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</si>
  <si>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</si>
  <si>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</si>
  <si>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</si>
  <si>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</si>
  <si>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</si>
  <si>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</si>
  <si>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</si>
  <si>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</si>
  <si>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</si>
  <si>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</si>
  <si>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</si>
  <si>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</si>
  <si>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</si>
  <si>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</si>
  <si>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</si>
  <si>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</si>
  <si>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</si>
  <si>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</si>
  <si>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</si>
  <si>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</si>
  <si>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</si>
  <si>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</si>
  <si>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</si>
  <si>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</si>
  <si>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</si>
  <si>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</si>
  <si>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</si>
  <si>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</si>
  <si>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</si>
  <si>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</si>
  <si>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</si>
  <si>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</si>
  <si>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</si>
  <si>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</si>
  <si>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</si>
  <si>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</si>
  <si>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</si>
  <si>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</si>
  <si>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</si>
  <si>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</si>
  <si>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</si>
  <si>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</si>
  <si>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</si>
  <si>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</si>
  <si>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</si>
  <si>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</si>
  <si>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</si>
  <si>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</si>
  <si>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</si>
  <si>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</si>
  <si>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</si>
  <si>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</si>
  <si>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</si>
  <si>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</si>
  <si>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</si>
  <si>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</si>
  <si>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</si>
  <si>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</si>
  <si>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</si>
  <si>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</si>
  <si>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</si>
  <si>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</si>
  <si>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</si>
  <si>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</si>
  <si>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</si>
  <si>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</si>
  <si>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</si>
  <si>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</si>
  <si>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</si>
  <si>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</si>
  <si>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</si>
  <si>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</si>
  <si>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</si>
  <si>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</si>
  <si>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</si>
  <si>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</si>
  <si>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</si>
  <si>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</si>
  <si>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</si>
  <si>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</si>
  <si>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</si>
  <si>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</si>
  <si>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</si>
  <si>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</si>
  <si>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</si>
  <si>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</si>
  <si>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</si>
  <si>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</si>
  <si>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</si>
  <si>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</si>
  <si>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</si>
  <si>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</si>
  <si>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</si>
  <si>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</si>
  <si>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</si>
  <si>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</si>
  <si>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</si>
  <si>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</si>
  <si>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</si>
  <si>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</si>
  <si>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</si>
  <si>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</si>
  <si>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</si>
  <si>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</si>
  <si>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</si>
  <si>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</si>
  <si>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</si>
  <si>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</si>
  <si>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</si>
  <si>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</si>
  <si>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</si>
  <si>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</si>
  <si>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</si>
  <si>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</si>
  <si>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</si>
  <si>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</si>
  <si>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</si>
  <si>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</si>
  <si>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</si>
  <si>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</si>
  <si>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</si>
  <si>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</si>
  <si>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</si>
  <si>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</si>
  <si>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</si>
  <si>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</si>
  <si>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</si>
  <si>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</si>
  <si>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</si>
  <si>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</si>
  <si>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</si>
  <si>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</si>
  <si>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</si>
  <si>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</si>
  <si>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</si>
  <si>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</si>
  <si>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</si>
  <si>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</si>
  <si>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</si>
  <si>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</si>
  <si>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</si>
  <si>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</si>
  <si>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</si>
  <si>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</si>
  <si>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</si>
  <si>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</si>
  <si>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</si>
  <si>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</si>
  <si>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</si>
  <si>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</si>
  <si>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</si>
  <si>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</si>
  <si>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</si>
  <si>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</si>
  <si>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</si>
  <si>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</si>
  <si>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</si>
  <si>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</si>
  <si>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</si>
  <si>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</si>
  <si>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</si>
  <si>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</si>
  <si>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</si>
  <si>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</si>
  <si>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</si>
  <si>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</si>
  <si>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</si>
  <si>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</si>
  <si>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</si>
  <si>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</si>
  <si>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</si>
  <si>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</si>
  <si>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</si>
  <si>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</si>
  <si>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</si>
  <si>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</si>
  <si>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</si>
  <si>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</si>
  <si>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</si>
  <si>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</si>
  <si>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</si>
  <si>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</si>
  <si>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</si>
  <si>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</si>
  <si>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</si>
  <si>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</si>
  <si>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</si>
  <si>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</si>
  <si>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</si>
  <si>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</si>
  <si>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</si>
  <si>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</si>
  <si>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</si>
  <si>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</si>
  <si>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</si>
  <si>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</si>
  <si>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</si>
  <si>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</si>
  <si>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</si>
  <si>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</si>
  <si>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</si>
  <si>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</si>
  <si>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</si>
  <si>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</si>
  <si>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</si>
  <si>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</si>
  <si>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</si>
  <si>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</si>
  <si>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</si>
  <si>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</si>
  <si>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</si>
  <si>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</si>
  <si>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</si>
  <si>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</si>
  <si>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</si>
  <si>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</si>
  <si>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</si>
  <si>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</si>
  <si>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</si>
  <si>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</si>
  <si>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</si>
  <si>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</si>
  <si>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</si>
  <si>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</si>
  <si>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</si>
  <si>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</si>
  <si>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</si>
  <si>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</si>
  <si>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</si>
  <si>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</si>
  <si>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</si>
  <si>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</si>
  <si>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</si>
  <si>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</si>
  <si>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</si>
  <si>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</si>
  <si>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</si>
  <si>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</si>
  <si>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</si>
  <si>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</si>
  <si>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</si>
  <si>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</si>
  <si>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</si>
  <si>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</si>
  <si>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</si>
  <si>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</si>
  <si>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</si>
  <si>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</si>
  <si>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</si>
  <si>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</si>
  <si>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</si>
  <si>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</si>
  <si>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</si>
  <si>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</si>
  <si>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</si>
  <si>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</si>
  <si>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</si>
  <si>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</si>
  <si>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</si>
  <si>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</si>
  <si>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</si>
  <si>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</si>
  <si>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</si>
  <si>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</si>
  <si>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</si>
  <si>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</si>
  <si>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</si>
  <si>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</si>
  <si>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</si>
  <si>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</si>
  <si>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</si>
  <si>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</si>
  <si>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</si>
  <si>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</si>
  <si>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</si>
  <si>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</si>
  <si>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</si>
  <si>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</si>
  <si>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</si>
  <si>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</si>
  <si>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</si>
  <si>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</si>
  <si>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</si>
  <si>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</si>
  <si>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</si>
  <si>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</si>
  <si>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</si>
  <si>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</si>
  <si>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</si>
  <si>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</si>
  <si>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</si>
  <si>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</si>
  <si>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</si>
  <si>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</si>
  <si>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</si>
  <si>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</si>
  <si>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</si>
  <si>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</si>
  <si>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</si>
  <si>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</si>
  <si>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</si>
  <si>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</si>
  <si>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</si>
  <si>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</si>
  <si>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</si>
  <si>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</si>
  <si>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</si>
  <si>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</si>
  <si>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</si>
  <si>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</si>
  <si>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</si>
  <si>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</si>
  <si>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</si>
  <si>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</si>
  <si>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</si>
  <si>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</si>
  <si>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</si>
  <si>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</si>
  <si>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</si>
  <si>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</si>
  <si>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</si>
  <si>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</si>
  <si>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</si>
  <si>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</si>
  <si>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</si>
  <si>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</si>
  <si>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</si>
  <si>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</si>
  <si>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</si>
  <si>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</si>
  <si>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</si>
  <si>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</si>
  <si>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</si>
  <si>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</si>
  <si>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</si>
  <si>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</si>
  <si>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</si>
  <si>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</si>
  <si>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</si>
  <si>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</si>
  <si>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</si>
  <si>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</si>
  <si>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</si>
  <si>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</si>
  <si>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</si>
  <si>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</si>
  <si>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</si>
  <si>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</si>
  <si>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</si>
  <si>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</si>
  <si>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</si>
  <si>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</si>
  <si>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</si>
  <si>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</si>
  <si>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</si>
  <si>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</si>
  <si>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</si>
  <si>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</si>
  <si>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</si>
  <si>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</si>
  <si>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</si>
  <si>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</si>
  <si>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</si>
  <si>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</si>
  <si>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</si>
  <si>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</si>
  <si>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</si>
  <si>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</si>
  <si>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</si>
  <si>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</si>
  <si>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</si>
  <si>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</si>
  <si>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</si>
  <si>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</si>
  <si>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</si>
  <si>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</si>
  <si>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</si>
  <si>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</si>
  <si>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</si>
  <si>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</si>
  <si>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</si>
  <si>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</si>
  <si>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</si>
  <si>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</si>
  <si>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</si>
  <si>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</si>
  <si>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</si>
  <si>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</si>
  <si>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</si>
  <si>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</si>
  <si>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</si>
  <si>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</si>
  <si>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</si>
  <si>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</si>
  <si>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</si>
  <si>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</si>
  <si>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</si>
  <si>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</si>
  <si>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</si>
  <si>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</si>
  <si>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</si>
  <si>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</si>
  <si>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</si>
  <si>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</si>
  <si>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</si>
  <si>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</si>
  <si>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</si>
  <si>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</si>
  <si>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</si>
  <si>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</si>
  <si>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</si>
  <si>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</si>
  <si>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</si>
  <si>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</si>
  <si>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</si>
  <si>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</si>
  <si>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</si>
  <si>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</si>
  <si>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</si>
  <si>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</si>
  <si>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</si>
  <si>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</si>
  <si>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</si>
  <si>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</si>
  <si>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</si>
  <si>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</si>
  <si>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</si>
  <si>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</si>
  <si>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</si>
  <si>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</si>
  <si>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</si>
  <si>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</si>
  <si>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</si>
  <si>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</si>
  <si>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</si>
  <si>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</si>
  <si>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</si>
  <si>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</si>
  <si>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</si>
  <si>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</si>
  <si>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</si>
  <si>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</si>
  <si>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</si>
  <si>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</si>
  <si>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</si>
  <si>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</si>
  <si>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</si>
  <si>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</si>
  <si>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</si>
  <si>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</si>
  <si>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</si>
  <si>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</si>
  <si>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</si>
  <si>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</si>
  <si>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</si>
  <si>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</si>
  <si>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</si>
  <si>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</si>
  <si>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</si>
  <si>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</si>
  <si>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</si>
  <si>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</si>
  <si>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</si>
  <si>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</si>
  <si>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</si>
  <si>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</si>
  <si>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</si>
  <si>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</si>
  <si>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</si>
  <si>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</si>
  <si>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</si>
  <si>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</si>
  <si>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</si>
  <si>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</si>
  <si>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</si>
  <si>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</si>
  <si>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</si>
  <si>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</si>
  <si>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</si>
  <si>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</si>
  <si>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</si>
  <si>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</si>
  <si>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</si>
  <si>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</si>
  <si>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</si>
  <si>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</si>
  <si>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</si>
  <si>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</si>
  <si>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</si>
  <si>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</si>
  <si>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</si>
  <si>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</si>
  <si>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</si>
  <si>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</si>
  <si>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</si>
  <si>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</si>
  <si>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</si>
  <si>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</si>
  <si>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</si>
  <si>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</si>
  <si>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</si>
  <si>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</si>
  <si>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</si>
  <si>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</si>
  <si>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</si>
  <si>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</si>
  <si>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</si>
  <si>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</si>
  <si>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</si>
  <si>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</si>
  <si>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</si>
  <si>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</si>
  <si>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</si>
  <si>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</si>
  <si>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</si>
  <si>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</si>
  <si>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</si>
  <si>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</si>
  <si>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</si>
  <si>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</si>
  <si>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</si>
  <si>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</si>
  <si>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</si>
  <si>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</si>
  <si>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</si>
  <si>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</si>
  <si>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</si>
  <si>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</si>
  <si>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</si>
  <si>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</si>
  <si>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</si>
  <si>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</si>
  <si>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</si>
  <si>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</si>
  <si>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</si>
  <si>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</si>
  <si>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</si>
  <si>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</si>
  <si>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</si>
  <si>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</si>
  <si>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</si>
  <si>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</si>
  <si>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</si>
  <si>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</si>
  <si>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</si>
  <si>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</si>
  <si>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</si>
  <si>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</si>
  <si>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</si>
  <si>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</si>
  <si>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</si>
  <si>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</si>
  <si>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</si>
  <si>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</si>
  <si>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</si>
  <si>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</si>
  <si>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</si>
  <si>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</si>
  <si>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</si>
  <si>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</si>
  <si>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</si>
  <si>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</si>
  <si>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</si>
  <si>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</si>
  <si>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</si>
  <si>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</si>
  <si>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</si>
  <si>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</si>
  <si>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</si>
  <si>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</si>
  <si>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</si>
  <si>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</si>
  <si>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</si>
  <si>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</si>
  <si>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</si>
  <si>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</si>
  <si>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</si>
  <si>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</si>
  <si>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</si>
  <si>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</si>
  <si>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</si>
  <si>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</si>
  <si>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</si>
  <si>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</si>
  <si>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</si>
  <si>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</si>
  <si>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</si>
  <si>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</si>
  <si>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</si>
  <si>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</si>
  <si>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</si>
  <si>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</si>
  <si>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</si>
  <si>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</si>
  <si>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</si>
  <si>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</si>
  <si>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</si>
  <si>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</si>
  <si>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</si>
  <si>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</si>
  <si>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</si>
  <si>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</si>
  <si>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</si>
  <si>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</si>
  <si>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</si>
  <si>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</si>
  <si>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</si>
  <si>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</si>
  <si>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</si>
  <si>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</si>
  <si>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</si>
  <si>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</si>
  <si>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</si>
  <si>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</si>
  <si>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</si>
  <si>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</si>
  <si>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</si>
  <si>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</si>
  <si>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</si>
  <si>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</si>
  <si>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</si>
  <si>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</si>
  <si>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</si>
  <si>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</si>
  <si>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</si>
  <si>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</si>
  <si>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</si>
  <si>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</si>
  <si>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</si>
  <si>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</si>
  <si>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</si>
  <si>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</si>
  <si>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</si>
  <si>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</si>
  <si>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</si>
  <si>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</si>
  <si>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</si>
  <si>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</si>
  <si>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</si>
  <si>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</si>
  <si>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</si>
  <si>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</si>
  <si>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</si>
  <si>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</si>
  <si>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</si>
  <si>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</si>
  <si>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</si>
  <si>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</si>
  <si>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</si>
  <si>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</si>
  <si>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</si>
  <si>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</si>
  <si>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</si>
  <si>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</si>
  <si>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</si>
  <si>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</si>
  <si>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</si>
  <si>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</si>
  <si>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</si>
  <si>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</si>
  <si>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</si>
  <si>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</si>
  <si>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</si>
  <si>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</si>
  <si>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</si>
  <si>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</si>
  <si>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</si>
  <si>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</si>
  <si>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</si>
  <si>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</si>
  <si>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</si>
  <si>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</si>
  <si>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</si>
  <si>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</si>
  <si>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</si>
  <si>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</si>
  <si>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</si>
  <si>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</si>
  <si>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</si>
  <si>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</si>
  <si>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</si>
  <si>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</si>
  <si>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</si>
  <si>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</si>
  <si>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</si>
  <si>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</si>
  <si>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</si>
  <si>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</si>
  <si>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</si>
  <si>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</si>
  <si>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</si>
  <si>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</si>
  <si>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</si>
  <si>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</si>
  <si>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</si>
  <si>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</si>
  <si>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</si>
  <si>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</si>
  <si>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</si>
  <si>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</si>
  <si>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</si>
  <si>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</si>
  <si>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</si>
  <si>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</si>
  <si>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</si>
  <si>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</si>
  <si>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</si>
  <si>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</si>
  <si>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</si>
  <si>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</si>
  <si>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</si>
  <si>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</si>
  <si>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</si>
  <si>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</si>
  <si>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</si>
  <si>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</si>
  <si>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</si>
  <si>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</si>
  <si>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</si>
  <si>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</si>
  <si>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</si>
  <si>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</si>
  <si>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</si>
  <si>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</si>
  <si>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</si>
  <si>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</si>
  <si>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</si>
  <si>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</si>
  <si>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</si>
  <si>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</si>
  <si>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</si>
  <si>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</si>
  <si>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</si>
  <si>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</si>
  <si>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</si>
  <si>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</si>
  <si>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</si>
  <si>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</si>
  <si>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</si>
  <si>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</si>
  <si>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</si>
  <si>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</si>
  <si>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</si>
  <si>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</si>
  <si>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</si>
  <si>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</si>
  <si>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</si>
  <si>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</si>
  <si>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</si>
  <si>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</si>
  <si>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</si>
  <si>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</si>
  <si>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</si>
  <si>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</si>
  <si>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</si>
  <si>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</si>
  <si>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</si>
  <si>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</si>
  <si>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</si>
  <si>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</si>
  <si>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</si>
  <si>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</si>
  <si>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</si>
  <si>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</si>
  <si>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</si>
  <si>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</si>
  <si>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</si>
  <si>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</si>
  <si>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</si>
  <si>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</si>
  <si>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</si>
  <si>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</si>
  <si>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</si>
  <si>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</si>
  <si>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</si>
  <si>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</si>
  <si>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</si>
  <si>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</si>
  <si>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</si>
  <si>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</si>
  <si>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</si>
  <si>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</si>
  <si>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</si>
  <si>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</si>
  <si>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</si>
  <si>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</si>
  <si>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</si>
  <si>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</si>
  <si>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</si>
  <si>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</si>
  <si>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</si>
  <si>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</si>
  <si>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</si>
  <si>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</si>
  <si>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</si>
  <si>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</si>
  <si>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</si>
  <si>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</si>
  <si>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</si>
  <si>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</si>
  <si>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</si>
  <si>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</si>
  <si>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</si>
  <si>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</si>
  <si>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</si>
  <si>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</si>
  <si>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</si>
  <si>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</si>
  <si>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</si>
  <si>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</si>
  <si>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</si>
  <si>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</si>
  <si>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</si>
  <si>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</si>
  <si>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</si>
  <si>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</si>
  <si>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</si>
  <si>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</si>
  <si>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</si>
  <si>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</si>
  <si>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</si>
  <si>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</si>
  <si>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</si>
  <si>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</si>
  <si>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</si>
  <si>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</si>
  <si>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</si>
  <si>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</si>
  <si>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</si>
  <si>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</si>
  <si>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</si>
  <si>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</si>
  <si>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</si>
  <si>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</si>
  <si>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</si>
  <si>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</si>
  <si>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</si>
  <si>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</si>
  <si>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</si>
  <si>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</si>
  <si>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</si>
  <si>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</si>
  <si>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</si>
  <si>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</si>
  <si>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</si>
  <si>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</si>
  <si>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</si>
  <si>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</si>
  <si>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</si>
  <si>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</si>
  <si>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</si>
  <si>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</si>
  <si>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</si>
  <si>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</si>
  <si>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</si>
  <si>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</si>
  <si>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</si>
  <si>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</si>
  <si>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</si>
  <si>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</si>
  <si>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</si>
  <si>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</si>
  <si>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</si>
  <si>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</si>
  <si>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</si>
  <si>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</si>
  <si>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</si>
  <si>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</si>
  <si>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</si>
  <si>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</si>
  <si>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</si>
  <si>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</si>
  <si>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</si>
  <si>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</si>
  <si>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</si>
  <si>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</si>
  <si>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</si>
  <si>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</si>
  <si>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</si>
  <si>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</si>
  <si>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</si>
  <si>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</si>
  <si>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</si>
  <si>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</si>
  <si>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</si>
  <si>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</si>
  <si>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</si>
  <si>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</si>
  <si>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</si>
  <si>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</si>
  <si>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</si>
  <si>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</si>
  <si>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</si>
  <si>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</si>
  <si>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</si>
  <si>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</si>
  <si>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</si>
  <si>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</si>
  <si>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</si>
  <si>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</si>
  <si>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</si>
  <si>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</si>
  <si>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</si>
  <si>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</si>
  <si>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</si>
  <si>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</si>
  <si>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</si>
  <si>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</si>
  <si>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</si>
  <si>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</si>
  <si>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</si>
  <si>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</si>
  <si>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</si>
  <si>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</si>
  <si>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</si>
  <si>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</si>
  <si>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</si>
  <si>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</si>
  <si>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</si>
  <si>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</si>
  <si>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</si>
  <si>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</si>
  <si>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</si>
  <si>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</si>
  <si>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</si>
  <si>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</si>
  <si>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</si>
  <si>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</si>
  <si>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</si>
  <si>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</si>
  <si>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</si>
  <si>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</si>
  <si>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</si>
  <si>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</si>
  <si>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</si>
  <si>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</si>
  <si>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</si>
  <si>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</si>
  <si>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</si>
  <si>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</si>
  <si>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</si>
  <si>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</si>
  <si>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</si>
  <si>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</si>
  <si>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</si>
  <si>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</si>
  <si>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</si>
  <si>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</si>
  <si>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</si>
  <si>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</si>
  <si>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</si>
  <si>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</si>
  <si>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</si>
  <si>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</si>
  <si>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</si>
  <si>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</si>
  <si>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</si>
  <si>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</si>
  <si>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</si>
  <si>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</si>
  <si>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</si>
  <si>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</si>
  <si>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</si>
  <si>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</si>
  <si>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</si>
  <si>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</si>
  <si>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</si>
  <si>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</si>
  <si>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</si>
  <si>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</si>
  <si>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</si>
  <si>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</si>
  <si>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</si>
  <si>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</si>
  <si>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</si>
  <si>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</si>
  <si>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</si>
  <si>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</si>
  <si>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</si>
  <si>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</si>
  <si>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</si>
  <si>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</si>
  <si>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</si>
  <si>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</si>
  <si>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</si>
  <si>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</si>
  <si>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</si>
  <si>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</si>
  <si>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</si>
  <si>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</si>
  <si>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</si>
  <si>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</si>
  <si>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</si>
  <si>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</si>
  <si>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</si>
  <si>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</si>
  <si>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</si>
  <si>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</si>
  <si>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</si>
  <si>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</si>
  <si>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</si>
  <si>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</si>
  <si>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</si>
  <si>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</si>
  <si>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</si>
  <si>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</si>
  <si>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</si>
  <si>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</si>
  <si>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</si>
  <si>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</si>
  <si>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</si>
  <si>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</si>
  <si>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</si>
  <si>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</si>
  <si>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</si>
  <si>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</si>
  <si>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</si>
  <si>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</si>
  <si>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</si>
  <si>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</si>
  <si>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</si>
  <si>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</si>
  <si>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</si>
  <si>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</si>
  <si>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</si>
  <si>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</si>
  <si>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</si>
  <si>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</si>
  <si>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</si>
  <si>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</si>
  <si>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</si>
  <si>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</si>
  <si>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</si>
  <si>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</si>
  <si>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</si>
  <si>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</si>
  <si>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</si>
  <si>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</si>
  <si>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</si>
  <si>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</si>
  <si>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</si>
  <si>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</si>
  <si>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</si>
  <si>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</si>
  <si>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</si>
  <si>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</si>
  <si>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</si>
  <si>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</si>
  <si>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</si>
  <si>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</si>
  <si>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</si>
  <si>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</si>
  <si>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</si>
  <si>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</si>
  <si>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</si>
  <si>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</si>
  <si>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</si>
  <si>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</si>
  <si>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</si>
  <si>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</si>
  <si>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</si>
  <si>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</si>
  <si>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</si>
  <si>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</si>
  <si>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</si>
  <si>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</si>
  <si>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</si>
  <si>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</si>
  <si>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</si>
  <si>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</si>
  <si>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</si>
  <si>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</si>
  <si>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</si>
  <si>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</si>
  <si>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</si>
  <si>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</si>
  <si>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</si>
  <si>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</si>
  <si>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</si>
  <si>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</si>
  <si>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</si>
  <si>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</si>
  <si>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</si>
  <si>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</si>
  <si>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</si>
  <si>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</si>
  <si>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</si>
  <si>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</si>
  <si>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</si>
  <si>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</si>
  <si>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</si>
  <si>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</si>
  <si>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</si>
  <si>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</si>
  <si>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</si>
  <si>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</si>
  <si>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</si>
  <si>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</si>
  <si>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</si>
  <si>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</si>
  <si>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</si>
  <si>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</si>
  <si>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</si>
  <si>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</si>
  <si>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</si>
  <si>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</si>
  <si>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</si>
  <si>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</si>
  <si>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</si>
  <si>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</si>
  <si>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</si>
  <si>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</si>
  <si>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</si>
  <si>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</si>
  <si>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</si>
  <si>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</si>
  <si>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</si>
  <si>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</si>
  <si>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</si>
  <si>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</si>
  <si>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</si>
  <si>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</si>
  <si>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</si>
  <si>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</si>
  <si>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</si>
  <si>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</si>
  <si>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</si>
  <si>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</si>
  <si>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</si>
  <si>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</si>
  <si>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</si>
  <si>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</si>
  <si>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</si>
  <si>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</si>
  <si>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</si>
  <si>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</si>
  <si>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</si>
  <si>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</si>
  <si>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</si>
  <si>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</si>
  <si>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</si>
  <si>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</si>
  <si>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</si>
  <si>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</si>
  <si>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</si>
  <si>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</si>
  <si>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</si>
  <si>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</si>
  <si>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</si>
  <si>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</si>
  <si>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</si>
  <si>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</si>
  <si>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</si>
  <si>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</si>
  <si>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</si>
  <si>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</si>
  <si>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</si>
  <si>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</si>
  <si>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</si>
  <si>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</si>
  <si>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</si>
  <si>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</si>
  <si>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</si>
  <si>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</si>
  <si>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</si>
  <si>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</si>
  <si>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</si>
  <si>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</si>
  <si>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</si>
  <si>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</si>
  <si>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</si>
  <si>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</si>
  <si>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</si>
  <si>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</si>
  <si>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</si>
  <si>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</si>
  <si>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</si>
  <si>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</si>
  <si>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</si>
  <si>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</si>
  <si>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</si>
  <si>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</si>
  <si>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</si>
  <si>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</si>
  <si>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</si>
  <si>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</si>
  <si>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</si>
  <si>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</si>
  <si>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</si>
  <si>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</si>
  <si>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</si>
  <si>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</si>
  <si>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</si>
  <si>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</si>
  <si>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</si>
  <si>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</si>
  <si>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</si>
  <si>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</si>
  <si>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</si>
  <si>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</si>
  <si>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</si>
  <si>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</si>
  <si>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</si>
  <si>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</si>
  <si>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</si>
  <si>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</si>
  <si>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</si>
  <si>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</si>
  <si>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</si>
  <si>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</si>
  <si>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</si>
  <si>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</si>
  <si>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</si>
  <si>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</si>
  <si>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</si>
  <si>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</si>
  <si>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</si>
  <si>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</si>
  <si>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</si>
  <si>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</si>
  <si>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</si>
  <si>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</si>
  <si>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</si>
  <si>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</si>
  <si>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</si>
  <si>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</si>
  <si>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</si>
  <si>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</si>
  <si>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</si>
  <si>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</si>
  <si>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</si>
  <si>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</si>
  <si>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</si>
  <si>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</si>
  <si>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</si>
  <si>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</si>
  <si>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</si>
  <si>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</si>
  <si>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</si>
  <si>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</si>
  <si>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</si>
  <si>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</si>
  <si>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</si>
  <si>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</si>
  <si>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</si>
  <si>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</si>
  <si>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</si>
  <si>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</si>
  <si>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</si>
  <si>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</si>
  <si>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</si>
  <si>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</si>
  <si>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</si>
  <si>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</si>
  <si>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</si>
  <si>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</si>
  <si>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</si>
  <si>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</si>
  <si>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</si>
  <si>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</si>
  <si>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</si>
  <si>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</si>
  <si>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</si>
  <si>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</si>
  <si>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</si>
  <si>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</si>
  <si>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</si>
  <si>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</si>
  <si>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</si>
  <si>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</si>
  <si>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</si>
  <si>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</si>
  <si>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</si>
  <si>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</si>
  <si>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</si>
  <si>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</si>
  <si>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</si>
  <si>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</si>
  <si>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</si>
  <si>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</si>
  <si>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</si>
  <si>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</si>
  <si>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</si>
  <si>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</si>
  <si>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</si>
  <si>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</si>
  <si>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</si>
  <si>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</si>
  <si>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</si>
  <si>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</si>
  <si>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</si>
  <si>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</si>
  <si>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</si>
  <si>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</si>
  <si>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</si>
  <si>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</si>
  <si>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</si>
  <si>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</si>
  <si>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</si>
  <si>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</si>
  <si>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</si>
  <si>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</si>
  <si>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</si>
  <si>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</si>
  <si>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</si>
  <si>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</si>
  <si>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</si>
  <si>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</si>
  <si>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</si>
  <si>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</si>
  <si>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</si>
  <si>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</si>
  <si>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</si>
  <si>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</si>
  <si>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</si>
  <si>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</si>
  <si>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</si>
  <si>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</si>
  <si>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</si>
  <si>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</si>
  <si>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</si>
  <si>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</si>
  <si>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</si>
  <si>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</si>
  <si>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</si>
  <si>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</si>
  <si>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</si>
  <si>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</si>
  <si>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</si>
  <si>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</si>
  <si>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</si>
  <si>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</si>
  <si>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</si>
  <si>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</si>
  <si>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</si>
  <si>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</si>
  <si>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</si>
  <si>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</si>
  <si>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</si>
  <si>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</si>
  <si>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</si>
  <si>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</si>
  <si>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</si>
  <si>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</si>
  <si>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</si>
  <si>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</si>
  <si>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</si>
  <si>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</si>
  <si>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</si>
  <si>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</si>
  <si>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</si>
  <si>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</si>
  <si>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</si>
  <si>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</si>
  <si>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</si>
  <si>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</si>
  <si>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</si>
  <si>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</si>
  <si>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</si>
  <si>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</si>
  <si>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</si>
  <si>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</si>
  <si>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</si>
  <si>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</si>
  <si>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</si>
  <si>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</si>
  <si>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</si>
  <si>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</si>
  <si>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</si>
  <si>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</si>
  <si>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</si>
  <si>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</si>
  <si>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</si>
  <si>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</si>
  <si>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</si>
  <si>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</si>
  <si>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</si>
  <si>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</si>
  <si>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</si>
  <si>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</si>
  <si>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</si>
  <si>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</si>
  <si>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</si>
  <si>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</si>
  <si>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</si>
  <si>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</si>
  <si>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</si>
  <si>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</si>
  <si>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</si>
  <si>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</si>
  <si>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</si>
  <si>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</si>
  <si>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</si>
  <si>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</si>
  <si>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</si>
  <si>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</si>
  <si>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</si>
  <si>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</si>
  <si>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</si>
  <si>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</si>
  <si>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</si>
  <si>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</si>
  <si>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</si>
  <si>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</si>
  <si>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</si>
  <si>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</si>
  <si>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</si>
  <si>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</si>
  <si>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</si>
  <si>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</si>
  <si>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</si>
  <si>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</si>
  <si>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</si>
  <si>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</si>
  <si>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</si>
  <si>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</si>
  <si>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</si>
  <si>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</si>
  <si>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</si>
  <si>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</si>
  <si>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</si>
  <si>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</si>
  <si>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</si>
  <si>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</si>
  <si>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</si>
  <si>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</si>
  <si>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</si>
  <si>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</si>
  <si>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</si>
  <si>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</si>
  <si>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</si>
  <si>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</si>
  <si>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</si>
  <si>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</si>
  <si>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</si>
  <si>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</si>
  <si>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</si>
  <si>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</si>
  <si>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</si>
  <si>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</si>
  <si>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</si>
  <si>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</si>
  <si>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</si>
  <si>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</si>
  <si>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</si>
  <si>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</si>
  <si>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</si>
  <si>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</si>
  <si>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</si>
  <si>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</si>
  <si>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</si>
  <si>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</si>
  <si>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</si>
  <si>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</si>
  <si>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</si>
  <si>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</si>
  <si>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</si>
  <si>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</si>
  <si>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</si>
  <si>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</si>
  <si>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</si>
  <si>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</si>
  <si>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</si>
  <si>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</si>
  <si>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</si>
  <si>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</si>
  <si>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</si>
  <si>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</si>
  <si>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</si>
  <si>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</si>
  <si>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</si>
  <si>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</si>
  <si>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</si>
  <si>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</si>
  <si>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</si>
  <si>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</si>
  <si>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</si>
  <si>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</si>
  <si>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</si>
  <si>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</si>
  <si>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</si>
  <si>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</si>
  <si>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</si>
  <si>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</si>
  <si>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</si>
  <si>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</si>
  <si>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</si>
  <si>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</si>
  <si>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</si>
  <si>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</si>
  <si>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</si>
  <si>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</si>
  <si>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</si>
  <si>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</si>
  <si>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</si>
  <si>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</si>
  <si>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</si>
  <si>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</si>
  <si>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</si>
  <si>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</si>
  <si>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</si>
  <si>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</si>
  <si>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</si>
  <si>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</si>
  <si>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</si>
  <si>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</si>
  <si>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</si>
  <si>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</si>
  <si>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</si>
  <si>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</si>
  <si>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</si>
  <si>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</si>
  <si>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</si>
  <si>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</si>
  <si>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</si>
  <si>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</si>
  <si>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</si>
  <si>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</si>
  <si>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</si>
  <si>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</si>
  <si>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</si>
  <si>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</si>
  <si>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</si>
  <si>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</si>
  <si>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</si>
  <si>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</si>
  <si>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</si>
  <si>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</si>
  <si>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</si>
  <si>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</si>
  <si>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</si>
  <si>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</si>
  <si>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</si>
  <si>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</si>
  <si>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</si>
  <si>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</si>
  <si>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</si>
  <si>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</si>
  <si>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</si>
  <si>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</si>
  <si>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</si>
  <si>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</si>
  <si>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</si>
  <si>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</si>
  <si>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</si>
  <si>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</si>
  <si>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</si>
  <si>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</si>
  <si>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</si>
  <si>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</si>
  <si>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</si>
  <si>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</si>
  <si>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</si>
  <si>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</si>
  <si>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</si>
  <si>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</si>
  <si>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</si>
  <si>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</si>
  <si>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</si>
  <si>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</si>
  <si>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</si>
  <si>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</si>
  <si>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</si>
  <si>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</si>
  <si>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</si>
  <si>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</si>
  <si>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</si>
  <si>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</si>
  <si>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</si>
  <si>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</si>
  <si>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</si>
  <si>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</si>
  <si>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</si>
  <si>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</si>
  <si>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</si>
  <si>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</si>
  <si>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</si>
  <si>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</si>
  <si>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</si>
  <si>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</si>
  <si>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</si>
  <si>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</si>
  <si>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</si>
  <si>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</si>
  <si>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</si>
  <si>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</si>
  <si>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</si>
  <si>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</si>
  <si>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</si>
  <si>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</si>
  <si>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</si>
  <si>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</si>
  <si>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</si>
  <si>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</si>
  <si>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</si>
  <si>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</si>
  <si>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</si>
  <si>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</si>
  <si>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</si>
  <si>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</si>
  <si>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</si>
  <si>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</si>
  <si>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</si>
  <si>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</si>
  <si>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</si>
  <si>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</si>
  <si>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</si>
  <si>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</si>
  <si>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</si>
  <si>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</si>
  <si>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</si>
  <si>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</si>
  <si>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</si>
  <si>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</si>
  <si>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</si>
  <si>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</si>
  <si>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</si>
  <si>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</si>
  <si>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</si>
  <si>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</si>
  <si>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</si>
  <si>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</si>
  <si>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</si>
  <si>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</si>
  <si>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</si>
  <si>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</si>
  <si>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</si>
  <si>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</si>
  <si>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</si>
  <si>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</si>
  <si>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</si>
  <si>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</si>
  <si>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</si>
  <si>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</si>
  <si>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</si>
  <si>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</si>
  <si>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</si>
  <si>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</si>
  <si>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</si>
  <si>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</si>
  <si>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</si>
  <si>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</si>
  <si>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</si>
  <si>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</si>
  <si>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</si>
  <si>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</si>
  <si>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</si>
  <si>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</si>
  <si>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</si>
  <si>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</si>
  <si>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</si>
  <si>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</si>
  <si>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</si>
  <si>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</si>
  <si>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</si>
  <si>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</si>
  <si>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</si>
  <si>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</si>
  <si>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</si>
  <si>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</si>
  <si>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</si>
  <si>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</si>
  <si>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</si>
  <si>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</si>
  <si>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</si>
  <si>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</si>
  <si>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</si>
  <si>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</si>
  <si>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</si>
  <si>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</si>
  <si>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</si>
  <si>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</si>
  <si>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</si>
  <si>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</si>
  <si>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</si>
  <si>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</si>
  <si>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</si>
  <si>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</si>
  <si>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</si>
  <si>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</si>
  <si>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</si>
  <si>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</si>
  <si>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</si>
  <si>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</si>
  <si>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</si>
  <si>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</si>
  <si>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</si>
  <si>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</si>
  <si>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</si>
  <si>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</si>
  <si>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</si>
  <si>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</si>
  <si>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</si>
  <si>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</si>
  <si>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</si>
  <si>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</si>
  <si>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</si>
  <si>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</si>
  <si>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</si>
  <si>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</si>
  <si>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</si>
  <si>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</si>
  <si>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</si>
  <si>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</si>
  <si>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</si>
  <si>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</si>
  <si>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</si>
  <si>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</si>
  <si>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</si>
  <si>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</si>
  <si>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</si>
  <si>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</si>
  <si>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</si>
  <si>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</si>
  <si>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</si>
  <si>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</si>
  <si>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</si>
  <si>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</si>
  <si>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</si>
  <si>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</si>
  <si>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</si>
  <si>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</si>
  <si>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</si>
  <si>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</si>
  <si>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</si>
  <si>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</si>
  <si>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</si>
  <si>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</si>
  <si>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</si>
  <si>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</si>
  <si>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</si>
  <si>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</si>
  <si>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</si>
  <si>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</si>
  <si>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</si>
  <si>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</si>
  <si>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</si>
  <si>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</si>
  <si>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</si>
  <si>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</si>
  <si>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</si>
  <si>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</si>
  <si>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</si>
  <si>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</si>
  <si>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</si>
  <si>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</si>
  <si>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</si>
  <si>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</si>
  <si>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</si>
  <si>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</si>
  <si>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</si>
  <si>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</si>
  <si>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</si>
  <si>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</si>
  <si>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</si>
  <si>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</si>
  <si>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</si>
  <si>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</si>
  <si>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</si>
  <si>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</si>
  <si>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</si>
  <si>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</si>
  <si>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</si>
  <si>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</si>
  <si>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</si>
  <si>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</si>
  <si>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</si>
  <si>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</si>
  <si>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</si>
  <si>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</si>
  <si>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</si>
  <si>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</si>
  <si>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</si>
  <si>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</si>
  <si>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</si>
  <si>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</si>
  <si>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</si>
  <si>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</si>
  <si>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</si>
  <si>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</si>
  <si>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</si>
  <si>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</si>
  <si>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</si>
  <si>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</si>
  <si>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</si>
  <si>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</si>
  <si>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</si>
  <si>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</si>
  <si>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</si>
  <si>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</si>
  <si>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</si>
  <si>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</si>
  <si>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</si>
  <si>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</si>
  <si>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</si>
  <si>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</si>
  <si>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</si>
  <si>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</si>
  <si>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</si>
  <si>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</si>
  <si>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</si>
  <si>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</si>
  <si>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</si>
  <si>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</si>
  <si>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</si>
  <si>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</si>
  <si>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</si>
  <si>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</si>
  <si>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</si>
  <si>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</si>
  <si>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</si>
  <si>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</si>
  <si>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</si>
  <si>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</si>
  <si>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</si>
  <si>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</si>
  <si>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</si>
  <si>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</si>
  <si>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</si>
  <si>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</si>
  <si>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</si>
  <si>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</si>
  <si>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</si>
  <si>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</si>
  <si>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</si>
  <si>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</si>
  <si>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</si>
  <si>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</si>
  <si>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</si>
  <si>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</si>
  <si>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</si>
  <si>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</si>
  <si>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</si>
  <si>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</si>
  <si>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</si>
  <si>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</si>
  <si>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</si>
  <si>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</si>
  <si>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</si>
  <si>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</si>
  <si>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</si>
  <si>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</si>
  <si>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</si>
  <si>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</si>
  <si>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</si>
  <si>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</si>
  <si>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</si>
  <si>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</si>
  <si>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</si>
  <si>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</si>
  <si>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</si>
  <si>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</si>
  <si>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</si>
  <si>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</si>
  <si>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</si>
  <si>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</si>
  <si>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</si>
  <si>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</si>
  <si>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</si>
  <si>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</si>
  <si>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</si>
  <si>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</si>
  <si>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</si>
  <si>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</si>
  <si>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</si>
  <si>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</si>
  <si>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</si>
  <si>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</si>
  <si>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</si>
  <si>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</si>
  <si>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</si>
  <si>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</si>
  <si>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</si>
  <si>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</si>
  <si>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</si>
  <si>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</si>
  <si>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</si>
  <si>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</si>
  <si>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</si>
  <si>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</si>
  <si>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</si>
  <si>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</si>
  <si>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</si>
  <si>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</si>
  <si>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</si>
  <si>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</si>
  <si>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</si>
  <si>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</si>
  <si>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</si>
  <si>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</si>
  <si>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</si>
  <si>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</si>
  <si>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</si>
  <si>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</si>
  <si>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</si>
  <si>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</si>
  <si>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</si>
  <si>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</si>
  <si>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</si>
  <si>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</si>
  <si>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</si>
  <si>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</si>
  <si>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</si>
  <si>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</si>
  <si>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</si>
  <si>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</si>
  <si>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</si>
  <si>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</si>
  <si>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</si>
  <si>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</si>
  <si>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</si>
  <si>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</si>
  <si>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</si>
  <si>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</si>
  <si>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</si>
  <si>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</si>
  <si>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</si>
  <si>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</si>
  <si>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</si>
  <si>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</si>
  <si>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</si>
  <si>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</si>
  <si>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</si>
  <si>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</si>
  <si>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</si>
  <si>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</si>
  <si>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</si>
  <si>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</si>
  <si>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</si>
  <si>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</si>
  <si>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</si>
  <si>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</si>
  <si>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</si>
  <si>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</si>
  <si>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</si>
  <si>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</si>
  <si>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</si>
  <si>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</si>
  <si>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</si>
  <si>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</si>
  <si>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</si>
  <si>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</si>
  <si>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</si>
  <si>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</si>
  <si>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</si>
  <si>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</si>
  <si>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</si>
  <si>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</si>
  <si>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</si>
  <si>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</si>
  <si>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</si>
  <si>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</si>
  <si>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</si>
  <si>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</si>
  <si>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</si>
  <si>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</si>
  <si>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</si>
  <si>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</si>
  <si>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</si>
  <si>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</si>
  <si>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</si>
  <si>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</si>
  <si>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</si>
  <si>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</si>
  <si>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</si>
  <si>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</si>
  <si>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</si>
  <si>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</si>
  <si>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</si>
  <si>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</si>
  <si>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</si>
  <si>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</si>
  <si>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</si>
  <si>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</si>
  <si>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</si>
  <si>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</si>
  <si>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</si>
  <si>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</si>
  <si>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</si>
  <si>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</si>
  <si>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</si>
  <si>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</si>
  <si>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</si>
  <si>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</si>
  <si>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</si>
  <si>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</si>
  <si>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</si>
  <si>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</si>
  <si>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</si>
  <si>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</si>
  <si>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</si>
  <si>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</si>
  <si>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</si>
  <si>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</si>
  <si>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</si>
  <si>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</si>
  <si>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</si>
  <si>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</si>
  <si>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</si>
  <si>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</si>
  <si>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</si>
  <si>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</si>
  <si>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</si>
  <si>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</si>
  <si>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</si>
  <si>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</si>
  <si>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</si>
  <si>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</si>
  <si>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</si>
  <si>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</si>
  <si>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</si>
  <si>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</si>
  <si>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</si>
  <si>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</si>
  <si>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</si>
  <si>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</si>
  <si>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</si>
  <si>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</si>
  <si>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</si>
  <si>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</si>
  <si>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</si>
  <si>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</si>
  <si>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</si>
  <si>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</si>
  <si>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</si>
  <si>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</si>
  <si>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</si>
  <si>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</si>
  <si>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</si>
  <si>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</si>
  <si>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</si>
  <si>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</si>
  <si>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</si>
  <si>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</si>
  <si>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</si>
  <si>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</si>
  <si>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</si>
  <si>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</si>
  <si>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</si>
  <si>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</si>
  <si>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</si>
  <si>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</si>
  <si>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</si>
  <si>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</si>
  <si>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</si>
  <si>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</si>
  <si>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</si>
  <si>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</si>
  <si>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</si>
  <si>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</si>
  <si>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</si>
  <si>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</si>
  <si>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</si>
  <si>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</si>
  <si>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</si>
  <si>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</si>
  <si>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</si>
  <si>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</si>
  <si>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</si>
  <si>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</si>
  <si>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</si>
  <si>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</si>
  <si>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</si>
  <si>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</si>
  <si>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</si>
  <si>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</si>
  <si>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</si>
  <si>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</si>
  <si>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</si>
  <si>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</si>
  <si>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</si>
  <si>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</si>
  <si>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</si>
  <si>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</si>
  <si>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</si>
  <si>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</si>
  <si>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</si>
  <si>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</si>
  <si>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</si>
  <si>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</si>
  <si>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</si>
  <si>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</si>
  <si>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</si>
  <si>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</si>
  <si>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</si>
  <si>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</si>
  <si>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</si>
  <si>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</si>
  <si>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</si>
  <si>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</si>
  <si>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</si>
  <si>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</si>
  <si>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</si>
  <si>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</si>
  <si>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</si>
  <si>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</si>
  <si>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</si>
  <si>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</si>
  <si>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</si>
  <si>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</si>
  <si>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</si>
  <si>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</si>
  <si>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</si>
  <si>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</si>
  <si>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</si>
  <si>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</si>
  <si>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</si>
  <si>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</si>
  <si>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</si>
  <si>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</si>
  <si>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</si>
  <si>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</si>
  <si>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</si>
  <si>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</si>
  <si>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</si>
  <si>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</si>
  <si>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</si>
  <si>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</si>
  <si>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</si>
  <si>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</si>
  <si>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</si>
  <si>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</si>
  <si>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</si>
  <si>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</si>
  <si>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</si>
  <si>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</si>
  <si>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</si>
  <si>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</si>
  <si>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</si>
  <si>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</si>
  <si>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</si>
  <si>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</si>
  <si>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</si>
  <si>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</si>
  <si>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</si>
  <si>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</si>
  <si>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</si>
  <si>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</si>
  <si>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</si>
  <si>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</si>
  <si>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</si>
  <si>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</si>
  <si>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</si>
  <si>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</si>
  <si>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</si>
  <si>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</si>
  <si>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</si>
  <si>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</si>
  <si>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</si>
  <si>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</si>
  <si>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</si>
  <si>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</si>
  <si>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</si>
  <si>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</si>
  <si>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</si>
  <si>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</si>
  <si>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</si>
  <si>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</si>
  <si>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</si>
  <si>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</si>
  <si>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</si>
  <si>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</si>
  <si>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</si>
  <si>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</si>
  <si>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</si>
  <si>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</si>
  <si>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</si>
  <si>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</si>
  <si>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</si>
  <si>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</si>
  <si>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</si>
  <si>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</si>
  <si>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</si>
  <si>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</si>
  <si>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</si>
  <si>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</si>
  <si>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</si>
  <si>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</si>
  <si>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</si>
  <si>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</si>
  <si>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</si>
  <si>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</si>
  <si>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</si>
  <si>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</si>
  <si>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</si>
  <si>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</si>
  <si>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</si>
  <si>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</si>
  <si>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</si>
  <si>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</si>
  <si>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</si>
  <si>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</si>
  <si>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</si>
  <si>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</si>
  <si>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</si>
  <si>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</si>
  <si>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</si>
  <si>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</si>
  <si>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</si>
  <si>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</si>
  <si>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</si>
  <si>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</si>
  <si>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</si>
  <si>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</si>
  <si>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</si>
  <si>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</si>
  <si>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</si>
  <si>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</si>
  <si>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</si>
  <si>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</si>
  <si>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</si>
  <si>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</si>
  <si>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</si>
  <si>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</si>
  <si>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</si>
  <si>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</si>
  <si>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</si>
  <si>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</si>
  <si>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</si>
  <si>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</si>
  <si>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</si>
  <si>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</si>
  <si>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</si>
  <si>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</si>
  <si>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</si>
  <si>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</si>
  <si>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</si>
  <si>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</si>
  <si>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</si>
  <si>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</si>
  <si>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</si>
  <si>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</si>
  <si>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</si>
  <si>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</si>
  <si>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</si>
  <si>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</si>
  <si>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</si>
  <si>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</si>
  <si>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</si>
  <si>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</si>
  <si>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</si>
  <si>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</si>
  <si>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</si>
  <si>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</si>
  <si>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</si>
  <si>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</si>
  <si>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</si>
  <si>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</si>
  <si>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</si>
  <si>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</si>
  <si>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</si>
  <si>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</si>
  <si>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</si>
  <si>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</si>
  <si>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</si>
  <si>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</si>
  <si>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</si>
  <si>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</si>
  <si>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</si>
  <si>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</si>
  <si>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</si>
  <si>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</si>
  <si>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</si>
  <si>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</si>
  <si>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</si>
  <si>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</si>
  <si>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</si>
  <si>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</si>
  <si>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</si>
  <si>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</si>
  <si>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</si>
  <si>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</si>
  <si>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</si>
  <si>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</si>
  <si>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</si>
  <si>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</si>
  <si>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</si>
  <si>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</si>
  <si>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</si>
  <si>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</si>
  <si>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</si>
  <si>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</si>
  <si>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</si>
  <si>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</si>
  <si>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</si>
  <si>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</si>
  <si>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</si>
  <si>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</si>
  <si>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</si>
  <si>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</si>
  <si>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</si>
  <si>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</si>
  <si>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</si>
  <si>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</si>
  <si>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</si>
  <si>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</si>
  <si>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</si>
  <si>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</si>
  <si>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</si>
  <si>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</si>
  <si>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</si>
  <si>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</si>
  <si>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</si>
  <si>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</si>
  <si>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</si>
  <si>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</si>
  <si>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</si>
  <si>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</si>
  <si>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</si>
  <si>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</si>
  <si>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</si>
  <si>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</si>
  <si>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</si>
  <si>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</si>
  <si>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</si>
  <si>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</si>
  <si>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</si>
  <si>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</si>
  <si>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</si>
  <si>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</si>
  <si>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</si>
  <si>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</si>
  <si>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</si>
  <si>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</si>
  <si>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</si>
  <si>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</si>
  <si>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</si>
  <si>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</si>
  <si>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</si>
  <si>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</si>
  <si>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</si>
  <si>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</si>
  <si>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</si>
  <si>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</si>
  <si>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</si>
  <si>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</si>
  <si>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</si>
  <si>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</si>
  <si>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</si>
  <si>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</si>
  <si>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</si>
  <si>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</si>
  <si>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</si>
  <si>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</si>
  <si>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</si>
  <si>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</si>
  <si>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</si>
  <si>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</si>
  <si>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</si>
  <si>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</si>
  <si>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</si>
  <si>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</si>
  <si>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</si>
  <si>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</si>
  <si>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</si>
  <si>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</si>
  <si>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</si>
  <si>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</si>
  <si>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</si>
  <si>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</si>
  <si>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</si>
  <si>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</si>
  <si>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</si>
  <si>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</si>
  <si>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</si>
  <si>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</si>
  <si>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</si>
  <si>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</si>
  <si>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</si>
  <si>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</si>
  <si>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</si>
  <si>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</si>
  <si>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</si>
  <si>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</si>
  <si>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</si>
  <si>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</si>
  <si>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</si>
  <si>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</si>
  <si>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</si>
  <si>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</si>
  <si>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</si>
  <si>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</si>
  <si>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</si>
  <si>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</si>
  <si>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</si>
  <si>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</si>
  <si>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</si>
  <si>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</si>
  <si>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</si>
  <si>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</si>
  <si>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</si>
  <si>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</si>
  <si>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</si>
  <si>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</si>
  <si>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</si>
  <si>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</si>
  <si>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</si>
  <si>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</si>
  <si>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</si>
  <si>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</si>
  <si>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</si>
  <si>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</si>
  <si>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</si>
  <si>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</si>
  <si>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</si>
  <si>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</si>
  <si>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</si>
  <si>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</si>
  <si>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</si>
  <si>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</si>
  <si>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</si>
  <si>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</si>
  <si>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</si>
  <si>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</si>
  <si>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</si>
  <si>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</si>
  <si>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</si>
  <si>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</si>
  <si>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</si>
  <si>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</si>
  <si>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</si>
  <si>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</si>
  <si>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</si>
  <si>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</si>
  <si>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</si>
  <si>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</si>
  <si>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</si>
  <si>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</si>
  <si>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</si>
  <si>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</si>
  <si>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</si>
  <si>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</si>
  <si>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</si>
  <si>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</si>
  <si>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</si>
  <si>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</si>
  <si>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</si>
  <si>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</si>
  <si>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</si>
  <si>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</si>
  <si>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</si>
  <si>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</si>
  <si>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</si>
  <si>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</si>
  <si>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</si>
  <si>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</si>
  <si>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</si>
  <si>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</si>
  <si>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</si>
  <si>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</si>
  <si>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</si>
  <si>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</si>
  <si>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</si>
  <si>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</si>
  <si>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</si>
  <si>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</si>
  <si>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</si>
  <si>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</si>
  <si>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</si>
  <si>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</si>
  <si>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</si>
  <si>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</si>
  <si>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</si>
  <si>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</si>
  <si>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</si>
  <si>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</si>
  <si>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</si>
  <si>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</si>
  <si>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</si>
  <si>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</si>
  <si>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</si>
  <si>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</si>
  <si>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</si>
  <si>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</si>
  <si>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</si>
  <si>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</si>
  <si>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</si>
  <si>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</si>
  <si>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</si>
  <si>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</si>
  <si>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</si>
  <si>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</si>
  <si>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</si>
  <si>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</si>
  <si>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</si>
  <si>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</si>
  <si>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</si>
  <si>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</si>
  <si>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</si>
  <si>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</si>
  <si>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</si>
  <si>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</si>
  <si>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</si>
  <si>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</si>
  <si>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</si>
  <si>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</si>
  <si>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</si>
  <si>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</si>
  <si>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</si>
  <si>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</si>
  <si>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</si>
  <si>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</si>
  <si>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</si>
  <si>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</si>
  <si>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</si>
  <si>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</si>
  <si>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</si>
  <si>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</si>
  <si>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</si>
  <si>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</si>
  <si>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</si>
  <si>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</si>
  <si>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</si>
  <si>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</si>
  <si>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</si>
  <si>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</si>
  <si>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</si>
  <si>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</si>
  <si>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</si>
  <si>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</si>
  <si>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</si>
  <si>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</si>
  <si>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</si>
  <si>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</si>
  <si>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</si>
  <si>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</si>
  <si>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</si>
  <si>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</si>
  <si>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</si>
  <si>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</si>
  <si>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</si>
  <si>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</si>
  <si>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</si>
  <si>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</si>
  <si>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</si>
  <si>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</si>
  <si>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</si>
  <si>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</si>
  <si>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</si>
  <si>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</si>
  <si>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</si>
  <si>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</si>
  <si>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</si>
  <si>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</si>
  <si>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</si>
  <si>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</si>
  <si>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</si>
  <si>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</si>
  <si>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</si>
  <si>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</si>
  <si>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</si>
  <si>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</si>
  <si>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</si>
  <si>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</si>
  <si>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</si>
  <si>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</si>
  <si>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</si>
  <si>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</si>
  <si>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</si>
  <si>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</si>
  <si>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</si>
  <si>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</si>
  <si>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</si>
  <si>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</si>
  <si>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</si>
  <si>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</si>
  <si>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</si>
  <si>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</si>
  <si>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</si>
  <si>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</si>
  <si>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</si>
  <si>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</si>
  <si>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</si>
  <si>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</si>
  <si>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</si>
  <si>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</si>
  <si>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</si>
  <si>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</si>
  <si>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</si>
  <si>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</si>
  <si>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</si>
  <si>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</si>
  <si>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</si>
  <si>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</si>
  <si>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</si>
  <si>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</si>
  <si>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</si>
  <si>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</si>
  <si>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</si>
  <si>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</si>
  <si>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</si>
  <si>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</si>
  <si>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</si>
  <si>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</si>
  <si>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</si>
  <si>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</si>
  <si>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</si>
  <si>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</si>
  <si>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</si>
  <si>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</si>
  <si>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</si>
  <si>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</si>
  <si>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</si>
  <si>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</si>
  <si>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</si>
  <si>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</si>
  <si>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</si>
  <si>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</si>
  <si>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</si>
  <si>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</si>
  <si>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</si>
  <si>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</si>
  <si>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</si>
  <si>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</si>
  <si>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</si>
  <si>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</si>
  <si>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</si>
  <si>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</si>
  <si>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</si>
  <si>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</si>
  <si>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</si>
  <si>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</si>
  <si>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</si>
  <si>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</si>
  <si>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</si>
  <si>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</si>
  <si>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</si>
  <si>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</si>
  <si>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</si>
  <si>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</si>
  <si>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</si>
  <si>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</si>
  <si>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</si>
  <si>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</si>
  <si>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</si>
  <si>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</si>
  <si>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</si>
  <si>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</si>
  <si>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</si>
  <si>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</si>
  <si>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</si>
  <si>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</si>
  <si>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</si>
  <si>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</si>
  <si>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</si>
  <si>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</si>
  <si>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</si>
  <si>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</si>
  <si>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</si>
  <si>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</si>
  <si>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</si>
  <si>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</si>
  <si>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</si>
  <si>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</si>
  <si>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</si>
  <si>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</si>
  <si>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</si>
  <si>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</si>
  <si>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</si>
  <si>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</si>
  <si>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</si>
  <si>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</si>
  <si>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</si>
  <si>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</si>
  <si>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</si>
  <si>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</si>
  <si>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</si>
  <si>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</si>
  <si>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</si>
  <si>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</si>
  <si>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</si>
  <si>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</si>
  <si>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</si>
  <si>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</si>
  <si>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</si>
  <si>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</si>
  <si>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</si>
  <si>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</si>
  <si>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</si>
  <si>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</si>
  <si>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</si>
  <si>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</si>
  <si>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</si>
  <si>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</si>
  <si>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</si>
  <si>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</si>
  <si>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</si>
  <si>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</si>
  <si>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</si>
  <si>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</si>
  <si>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</si>
  <si>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</si>
  <si>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</si>
  <si>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</si>
  <si>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</si>
  <si>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</si>
  <si>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</si>
  <si>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</si>
  <si>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</si>
  <si>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</si>
  <si>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</si>
  <si>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</si>
  <si>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</si>
  <si>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</si>
  <si>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</si>
  <si>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</si>
  <si>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</si>
  <si>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</si>
  <si>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</si>
  <si>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</si>
  <si>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</si>
  <si>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</si>
  <si>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</si>
  <si>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</si>
  <si>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</si>
  <si>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</si>
  <si>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</si>
  <si>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</si>
  <si>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</si>
  <si>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</si>
  <si>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</si>
  <si>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</si>
  <si>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</si>
  <si>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</si>
  <si>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</si>
  <si>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</si>
  <si>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</si>
  <si>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</si>
  <si>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</si>
  <si>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</si>
  <si>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</si>
  <si>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</si>
  <si>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</si>
  <si>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</si>
  <si>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</si>
  <si>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</si>
  <si>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</si>
  <si>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</si>
  <si>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</si>
  <si>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</si>
  <si>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</si>
  <si>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</si>
  <si>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</si>
  <si>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</si>
  <si>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</si>
  <si>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</si>
  <si>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</si>
  <si>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</si>
  <si>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</si>
  <si>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</si>
  <si>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</si>
  <si>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</si>
  <si>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</si>
  <si>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</si>
  <si>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</si>
  <si>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</si>
  <si>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</si>
  <si>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</si>
  <si>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</si>
  <si>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</si>
  <si>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</si>
  <si>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</si>
  <si>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</si>
  <si>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</si>
  <si>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</si>
  <si>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</si>
  <si>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</si>
  <si>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</si>
  <si>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</si>
  <si>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</si>
  <si>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</si>
  <si>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</si>
  <si>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</si>
  <si>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</si>
  <si>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</si>
  <si>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</si>
  <si>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</si>
  <si>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</si>
  <si>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</si>
  <si>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</si>
  <si>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</si>
  <si>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</si>
  <si>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</si>
  <si>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</si>
  <si>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</si>
  <si>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</si>
  <si>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</si>
  <si>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</si>
  <si>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</si>
  <si>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</si>
  <si>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</si>
  <si>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</si>
  <si>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</si>
  <si>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</si>
  <si>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</si>
  <si>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</si>
  <si>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</si>
  <si>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</si>
  <si>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</si>
  <si>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</si>
  <si>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</si>
  <si>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</si>
  <si>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</si>
  <si>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</si>
  <si>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</si>
  <si>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</si>
  <si>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</si>
  <si>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</si>
  <si>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</si>
  <si>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</si>
  <si>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</si>
  <si>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</si>
  <si>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</si>
  <si>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</si>
  <si>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</si>
  <si>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</si>
  <si>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</si>
  <si>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</si>
  <si>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</si>
  <si>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</si>
  <si>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</si>
  <si>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</si>
  <si>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</si>
  <si>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</si>
  <si>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</si>
  <si>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</si>
  <si>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</si>
  <si>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</si>
  <si>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</si>
  <si>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</si>
  <si>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</si>
  <si>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</si>
  <si>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</si>
  <si>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</si>
  <si>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</si>
  <si>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</si>
  <si>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</si>
  <si>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</si>
  <si>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</si>
  <si>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</si>
  <si>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</si>
  <si>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</si>
  <si>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</si>
  <si>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</si>
  <si>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</si>
  <si>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</si>
  <si>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</si>
  <si>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</si>
  <si>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</si>
  <si>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</si>
  <si>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</si>
  <si>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</si>
  <si>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</si>
  <si>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</si>
  <si>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</si>
  <si>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</si>
  <si>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</si>
  <si>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</si>
  <si>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</si>
  <si>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</si>
  <si>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</si>
  <si>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</si>
  <si>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</si>
  <si>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</si>
  <si>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</si>
  <si>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</si>
  <si>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</si>
  <si>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</si>
  <si>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</si>
  <si>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</si>
  <si>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</si>
  <si>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</si>
  <si>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</si>
  <si>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</si>
  <si>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</si>
  <si>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</si>
  <si>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</si>
  <si>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</si>
  <si>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</si>
  <si>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</si>
  <si>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</si>
  <si>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</si>
  <si>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</si>
  <si>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</si>
  <si>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</si>
  <si>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</si>
  <si>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</si>
  <si>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</si>
  <si>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</si>
  <si>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</si>
  <si>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</si>
  <si>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</si>
  <si>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</si>
  <si>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</si>
  <si>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</si>
  <si>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</si>
  <si>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</si>
  <si>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</si>
  <si>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</si>
  <si>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</si>
  <si>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</si>
  <si>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</si>
  <si>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</si>
  <si>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</si>
  <si>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</si>
  <si>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</si>
  <si>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</si>
  <si>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</si>
  <si>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</si>
  <si>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</si>
  <si>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</si>
  <si>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</si>
  <si>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</si>
  <si>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</si>
  <si>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</si>
  <si>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</si>
  <si>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</si>
  <si>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</si>
  <si>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</si>
  <si>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</si>
  <si>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</si>
  <si>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</si>
  <si>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</si>
  <si>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</si>
  <si>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</si>
  <si>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</si>
  <si>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</si>
  <si>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</si>
  <si>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</si>
  <si>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</si>
  <si>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</si>
  <si>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</si>
  <si>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</si>
  <si>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</si>
  <si>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</si>
  <si>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</si>
  <si>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</si>
  <si>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</si>
  <si>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</si>
  <si>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</si>
  <si>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</si>
  <si>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</si>
  <si>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Summary Statistics</t>
  </si>
  <si>
    <t>Mean number of backers</t>
  </si>
  <si>
    <t>Median number of backers</t>
  </si>
  <si>
    <t>Minimum number of backers</t>
  </si>
  <si>
    <t>Successful</t>
  </si>
  <si>
    <t>Unsuccessful</t>
  </si>
  <si>
    <t>Maxium number of backers</t>
  </si>
  <si>
    <t>Variance number of backers</t>
  </si>
  <si>
    <t>Standard deviation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</si>
</sst>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/>
    <xf numFmtId="0" fontId="1" fillId="0" borderId="2" xfId="0" applyFont="1" applyBorder="1" applyAlignment="1">
      <alignment wrapText="1"/>
    </xf>
    <xf numFmtId="0" fontId="1" fillId="0" borderId="1" xfId="0" applyFont="1" applyBorder="1"/>
    <xf numFmtId="0" fontId="0" fillId="0" borderId="3" xfId="0" applyBorder="1" applyAlignment="1">
      <alignment wrapText="1"/>
    </xf>
    <xf numFmtId="0" fontId="1" fillId="2" borderId="0" xfId="0" applyFont="1" applyFill="1" applyAlignment="1">
      <alignment wrapText="1"/>
    </xf>
    <xf numFmtId="0" fontId="0" fillId="2" borderId="0" xfId="0" applyFill="1"/>
  </cellXfs>
  <cellStyles count="1">
    <cellStyle name="Normal" xfId="0" builtinId="0"/>
  </cellStyles>
  <dxfs count="19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[Nghia Nguyen_StarterBook.xlsx]Pivot -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6-438F-BA28-89DAAF3D2E7F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6-438F-BA28-89DAAF3D2E7F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6-438F-BA28-89DAAF3D2E7F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76-438F-BA28-89DAAF3D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379519"/>
        <c:axId val="393592303"/>
      </c:barChart>
      <c:catAx>
        <c:axId val="5323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92303"/>
        <c:crosses val="autoZero"/>
        <c:auto val="1"/>
        <c:lblAlgn val="ctr"/>
        <c:lblOffset val="100"/>
        <c:noMultiLvlLbl val="0"/>
      </c:catAx>
      <c:valAx>
        <c:axId val="3935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[Nghia Nguyen_StarterBook.xlsx]Pivot - Sub-Category!PivotTable2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7-4ADC-B7CC-4BCEEB8C255C}"/>
            </c:ext>
          </c:extLst>
        </c:ser>
        <c:ser>
          <c:idx val="1"/>
          <c:order val="1"/>
          <c:tx>
            <c:strRef>
              <c:f>'Pivot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7-4ADC-B7CC-4BCEEB8C255C}"/>
            </c:ext>
          </c:extLst>
        </c:ser>
        <c:ser>
          <c:idx val="2"/>
          <c:order val="2"/>
          <c:tx>
            <c:strRef>
              <c:f>'Pivot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7-4ADC-B7CC-4BCEEB8C255C}"/>
            </c:ext>
          </c:extLst>
        </c:ser>
        <c:ser>
          <c:idx val="3"/>
          <c:order val="3"/>
          <c:tx>
            <c:strRef>
              <c:f>'Pivot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87-4ADC-B7CC-4BCEEB8C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109535"/>
        <c:axId val="393602287"/>
      </c:barChart>
      <c:catAx>
        <c:axId val="55910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02287"/>
        <c:crosses val="autoZero"/>
        <c:auto val="1"/>
        <c:lblAlgn val="ctr"/>
        <c:lblOffset val="100"/>
        <c:noMultiLvlLbl val="0"/>
      </c:catAx>
      <c:valAx>
        <c:axId val="39360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[Nghia Nguyen_StarterBook.xlsx]Pivot - 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4-4A7B-9038-CB2640DFC665}"/>
            </c:ext>
          </c:extLst>
        </c:ser>
        <c:ser>
          <c:idx val="1"/>
          <c:order val="1"/>
          <c:tx>
            <c:strRef>
              <c:f>'Pivot -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4-4A7B-9038-CB2640DFC665}"/>
            </c:ext>
          </c:extLst>
        </c:ser>
        <c:ser>
          <c:idx val="2"/>
          <c:order val="2"/>
          <c:tx>
            <c:strRef>
              <c:f>'Pivot -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-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4-4A7B-9038-CB2640DF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754255"/>
        <c:axId val="393601039"/>
      </c:lineChart>
      <c:catAx>
        <c:axId val="29875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01039"/>
        <c:crosses val="autoZero"/>
        <c:auto val="1"/>
        <c:lblAlgn val="ctr"/>
        <c:lblOffset val="100"/>
        <c:noMultiLvlLbl val="0"/>
      </c:catAx>
      <c:valAx>
        <c:axId val="39360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5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A-48AA-B675-5DA15F36F5D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A-48AA-B675-5DA15F36F5D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6A-48AA-B675-5DA15F36F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947935"/>
        <c:axId val="1146644607"/>
      </c:lineChart>
      <c:catAx>
        <c:axId val="11469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644607"/>
        <c:crosses val="autoZero"/>
        <c:auto val="1"/>
        <c:lblAlgn val="ctr"/>
        <c:lblOffset val="100"/>
        <c:noMultiLvlLbl val="0"/>
      </c:catAx>
      <c:valAx>
        <c:axId val="11466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4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52387</xdr:rowOff>
    </xdr:from>
    <xdr:to>
      <xdr:col>16</xdr:col>
      <xdr:colOff>533401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E3D8A1-EB69-4A1B-95F1-9D39C314E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138112</xdr:rowOff>
    </xdr:from>
    <xdr:to>
      <xdr:col>18</xdr:col>
      <xdr:colOff>533400</xdr:colOff>
      <xdr:row>43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08549-745E-48A7-AFDD-879704D75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3</xdr:row>
      <xdr:rowOff>114300</xdr:rowOff>
    </xdr:from>
    <xdr:to>
      <xdr:col>13</xdr:col>
      <xdr:colOff>123825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528C8-7632-4633-91BF-9DFA3B1FB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552449</xdr:colOff>
      <xdr:row>14</xdr:row>
      <xdr:rowOff>100011</xdr:rowOff>
    </xdr:from>
    <xdr:to>
      <xdr:col>7</xdr:col>
      <xdr:colOff>771525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B7942-63E8-418D-A79A-4820FAB29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Nghia Nguyen" id="{659A1CF9-4EE9-4E0B-ABB8-2DBB649A351B}" userId="b6b117d8e3790bda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hia Nguyen" refreshedDate="43976.4894375" createdVersion="6" refreshedVersion="6" minRefreshableVersion="3" recordCount="4115" xr:uid="{CDC4CD51-F2A9-4B8D-B270-80837FDF6E67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hia Nguyen" refreshedDate="43976.536747685182" createdVersion="6" refreshedVersion="6" minRefreshableVersion="3" recordCount="4115" xr:uid="{80BBA36E-D9FE-49E7-A569-D6F7468D0363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DA3E-84C4-43C9-B73F-7441ED6635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C8261-A2F6-4A0E-BA84-6B5A386A87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F99AA-BFEB-481D-887A-0591FC90257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5-25T18:36:37.05" personId="{659A1CF9-4EE9-4E0B-ABB8-2DBB649A351B}" id="{729CDD1E-5A25-4F6D-B2E3-D3BB0446772E}">
    <text>I used Excel String Functions: left, right, mid, len and find.</text>
  </threadedComment>
  <threadedComment ref="R1" dT="2020-05-25T18:37:09.94" personId="{659A1CF9-4EE9-4E0B-ABB8-2DBB649A351B}" id="{A5266F49-91C2-4F71-AA6B-C0ADB61EB944}" parentId="{729CDD1E-5A25-4F6D-B2E3-D3BB0446772E}">
    <text>Another option is to ask excel to do this by selecting data --&gt;change text to columns</text>
  </threadedComment>
  <threadedComment ref="Q2" dT="2020-05-25T18:40:29.13" personId="{659A1CF9-4EE9-4E0B-ABB8-2DBB649A351B}" id="{6B50CCD8-BFB1-4D2D-BA52-26819C620CC2}">
    <text>the -1 asks excel to drop the / from the output since this is the starting position of the search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O1" sqref="O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7" bestFit="1" customWidth="1"/>
    <col min="16" max="16" width="17.28515625" style="9" bestFit="1" customWidth="1"/>
    <col min="17" max="17" width="14.140625" customWidth="1"/>
    <col min="18" max="18" width="14.5703125" bestFit="1" customWidth="1"/>
    <col min="19" max="19" width="23.5703125" style="14" bestFit="1" customWidth="1"/>
    <col min="20" max="20" width="22" bestFit="1" customWidth="1"/>
    <col min="21" max="21" width="1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3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9">
        <f>E2/L2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9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9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(E121/D121)</f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9">
        <v>0</v>
      </c>
      <c r="Q131" t="str">
        <f t="shared" ref="Q131:Q194" si="13">LEFT(N131,SEARCH("/",N131,1)-1)</f>
        <v>film &amp; video</v>
      </c>
      <c r="R131" t="str">
        <f t="shared" ref="R131:R194" si="14">RIGHT(N131,LEN(N131) - SEARCH("/",N131,1))</f>
        <v>science fiction</v>
      </c>
      <c r="S131" s="14">
        <f t="shared" ref="S131:S194" si="15">(((J131/60)/60)/24)+DATE(1970,1,1)</f>
        <v>41882.937303240738</v>
      </c>
      <c r="T131" s="14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>
        <v>0</v>
      </c>
      <c r="Q132" t="str">
        <f t="shared" si="13"/>
        <v>film &amp; video</v>
      </c>
      <c r="R132" t="str">
        <f t="shared" si="14"/>
        <v>science fiction</v>
      </c>
      <c r="S132" s="14">
        <f t="shared" si="15"/>
        <v>41778.915416666663</v>
      </c>
      <c r="T132" s="14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>
        <v>0</v>
      </c>
      <c r="Q133" t="str">
        <f t="shared" si="13"/>
        <v>film &amp; video</v>
      </c>
      <c r="R133" t="str">
        <f t="shared" si="14"/>
        <v>science fiction</v>
      </c>
      <c r="S133" s="14">
        <f t="shared" si="15"/>
        <v>42541.837511574078</v>
      </c>
      <c r="T133" s="14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ref="P134:P194" si="17"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14">
        <f t="shared" si="15"/>
        <v>41905.812581018516</v>
      </c>
      <c r="T134" s="14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>
        <v>0</v>
      </c>
      <c r="Q135" t="str">
        <f t="shared" si="13"/>
        <v>film &amp; video</v>
      </c>
      <c r="R135" t="str">
        <f t="shared" si="14"/>
        <v>science fiction</v>
      </c>
      <c r="S135" s="14">
        <f t="shared" si="15"/>
        <v>42491.80768518518</v>
      </c>
      <c r="T135" s="14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>
        <v>0</v>
      </c>
      <c r="Q136" t="str">
        <f t="shared" si="13"/>
        <v>film &amp; video</v>
      </c>
      <c r="R136" t="str">
        <f t="shared" si="14"/>
        <v>science fiction</v>
      </c>
      <c r="S136" s="14">
        <f t="shared" si="15"/>
        <v>42221.909930555557</v>
      </c>
      <c r="T136" s="14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4">
        <f t="shared" si="15"/>
        <v>41788.381909722222</v>
      </c>
      <c r="T137" s="14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>
        <v>0</v>
      </c>
      <c r="Q138" t="str">
        <f t="shared" si="13"/>
        <v>film &amp; video</v>
      </c>
      <c r="R138" t="str">
        <f t="shared" si="14"/>
        <v>science fiction</v>
      </c>
      <c r="S138" s="14">
        <f t="shared" si="15"/>
        <v>42096.410115740742</v>
      </c>
      <c r="T138" s="14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>
        <v>0</v>
      </c>
      <c r="Q139" t="str">
        <f t="shared" si="13"/>
        <v>film &amp; video</v>
      </c>
      <c r="R139" t="str">
        <f t="shared" si="14"/>
        <v>science fiction</v>
      </c>
      <c r="S139" s="14">
        <f t="shared" si="15"/>
        <v>42239.573993055557</v>
      </c>
      <c r="T139" s="14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4">
        <f t="shared" si="15"/>
        <v>42186.257418981477</v>
      </c>
      <c r="T140" s="14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4">
        <f t="shared" si="15"/>
        <v>42187.920972222222</v>
      </c>
      <c r="T141" s="14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>
        <v>0</v>
      </c>
      <c r="Q142" t="str">
        <f t="shared" si="13"/>
        <v>film &amp; video</v>
      </c>
      <c r="R142" t="str">
        <f t="shared" si="14"/>
        <v>science fiction</v>
      </c>
      <c r="S142" s="14">
        <f t="shared" si="15"/>
        <v>42053.198287037041</v>
      </c>
      <c r="T142" s="14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4">
        <f t="shared" si="15"/>
        <v>42110.153043981481</v>
      </c>
      <c r="T143" s="14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4">
        <f t="shared" si="15"/>
        <v>41938.893263888887</v>
      </c>
      <c r="T144" s="14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>
        <v>0</v>
      </c>
      <c r="Q145" t="str">
        <f t="shared" si="13"/>
        <v>film &amp; video</v>
      </c>
      <c r="R145" t="str">
        <f t="shared" si="14"/>
        <v>science fiction</v>
      </c>
      <c r="S145" s="14">
        <f t="shared" si="15"/>
        <v>42559.064143518524</v>
      </c>
      <c r="T145" s="14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4">
        <f t="shared" si="15"/>
        <v>42047.762407407412</v>
      </c>
      <c r="T146" s="14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4">
        <f t="shared" si="15"/>
        <v>42200.542268518519</v>
      </c>
      <c r="T147" s="14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4">
        <f t="shared" si="15"/>
        <v>42693.016180555554</v>
      </c>
      <c r="T148" s="14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>
        <v>0</v>
      </c>
      <c r="Q149" t="str">
        <f t="shared" si="13"/>
        <v>film &amp; video</v>
      </c>
      <c r="R149" t="str">
        <f t="shared" si="14"/>
        <v>science fiction</v>
      </c>
      <c r="S149" s="14">
        <f t="shared" si="15"/>
        <v>41969.767824074079</v>
      </c>
      <c r="T149" s="14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4">
        <f t="shared" si="15"/>
        <v>42397.281666666662</v>
      </c>
      <c r="T150" s="14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4">
        <f t="shared" si="15"/>
        <v>41968.172106481477</v>
      </c>
      <c r="T151" s="14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4">
        <f t="shared" si="15"/>
        <v>42090.161828703705</v>
      </c>
      <c r="T152" s="14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4">
        <f t="shared" si="15"/>
        <v>42113.550821759258</v>
      </c>
      <c r="T153" s="14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4">
        <f t="shared" si="15"/>
        <v>41875.077546296299</v>
      </c>
      <c r="T154" s="14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4">
        <f t="shared" si="15"/>
        <v>41933.586157407408</v>
      </c>
      <c r="T155" s="14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4">
        <f t="shared" si="15"/>
        <v>42115.547395833331</v>
      </c>
      <c r="T156" s="14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4">
        <f t="shared" si="15"/>
        <v>42168.559432870374</v>
      </c>
      <c r="T157" s="14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4">
        <f t="shared" si="15"/>
        <v>41794.124953703707</v>
      </c>
      <c r="T158" s="14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4">
        <f t="shared" si="15"/>
        <v>42396.911712962959</v>
      </c>
      <c r="T159" s="14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>
        <v>0</v>
      </c>
      <c r="Q160" t="str">
        <f t="shared" si="13"/>
        <v>film &amp; video</v>
      </c>
      <c r="R160" t="str">
        <f t="shared" si="14"/>
        <v>science fiction</v>
      </c>
      <c r="S160" s="14">
        <f t="shared" si="15"/>
        <v>41904.07671296296</v>
      </c>
      <c r="T160" s="14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4">
        <f t="shared" si="15"/>
        <v>42514.434548611112</v>
      </c>
      <c r="T161" s="14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>
        <v>0</v>
      </c>
      <c r="Q162" t="str">
        <f t="shared" si="13"/>
        <v>film &amp; video</v>
      </c>
      <c r="R162" t="str">
        <f t="shared" si="14"/>
        <v>drama</v>
      </c>
      <c r="S162" s="14">
        <f t="shared" si="15"/>
        <v>42171.913090277783</v>
      </c>
      <c r="T162" s="14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7"/>
        <v>5</v>
      </c>
      <c r="Q163" t="str">
        <f t="shared" si="13"/>
        <v>film &amp; video</v>
      </c>
      <c r="R163" t="str">
        <f t="shared" si="14"/>
        <v>drama</v>
      </c>
      <c r="S163" s="14">
        <f t="shared" si="15"/>
        <v>41792.687442129631</v>
      </c>
      <c r="T163" s="14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4">
        <f t="shared" si="15"/>
        <v>41835.126805555556</v>
      </c>
      <c r="T164" s="14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>
        <v>0</v>
      </c>
      <c r="Q165" t="str">
        <f t="shared" si="13"/>
        <v>film &amp; video</v>
      </c>
      <c r="R165" t="str">
        <f t="shared" si="14"/>
        <v>drama</v>
      </c>
      <c r="S165" s="14">
        <f t="shared" si="15"/>
        <v>42243.961273148147</v>
      </c>
      <c r="T165" s="14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4">
        <f t="shared" si="15"/>
        <v>41841.762743055559</v>
      </c>
      <c r="T166" s="14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>
        <v>0</v>
      </c>
      <c r="Q167" t="str">
        <f t="shared" si="13"/>
        <v>film &amp; video</v>
      </c>
      <c r="R167" t="str">
        <f t="shared" si="14"/>
        <v>drama</v>
      </c>
      <c r="S167" s="14">
        <f t="shared" si="15"/>
        <v>42351.658842592587</v>
      </c>
      <c r="T167" s="14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4">
        <f t="shared" si="15"/>
        <v>42721.075949074075</v>
      </c>
      <c r="T168" s="14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4">
        <f t="shared" si="15"/>
        <v>42160.927488425921</v>
      </c>
      <c r="T169" s="14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4">
        <f t="shared" si="15"/>
        <v>42052.83530092593</v>
      </c>
      <c r="T170" s="14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7"/>
        <v>56</v>
      </c>
      <c r="Q171" t="str">
        <f t="shared" si="13"/>
        <v>film &amp; video</v>
      </c>
      <c r="R171" t="str">
        <f t="shared" si="14"/>
        <v>drama</v>
      </c>
      <c r="S171" s="14">
        <f t="shared" si="15"/>
        <v>41900.505312499998</v>
      </c>
      <c r="T171" s="14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4">
        <f t="shared" si="15"/>
        <v>42216.977812500001</v>
      </c>
      <c r="T172" s="14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7"/>
        <v>1</v>
      </c>
      <c r="Q173" t="str">
        <f t="shared" si="13"/>
        <v>film &amp; video</v>
      </c>
      <c r="R173" t="str">
        <f t="shared" si="14"/>
        <v>drama</v>
      </c>
      <c r="S173" s="14">
        <f t="shared" si="15"/>
        <v>42534.180717592593</v>
      </c>
      <c r="T173" s="14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>
        <v>0</v>
      </c>
      <c r="Q174" t="str">
        <f t="shared" si="13"/>
        <v>film &amp; video</v>
      </c>
      <c r="R174" t="str">
        <f t="shared" si="14"/>
        <v>drama</v>
      </c>
      <c r="S174" s="14">
        <f t="shared" si="15"/>
        <v>42047.394942129627</v>
      </c>
      <c r="T174" s="14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>
        <v>0</v>
      </c>
      <c r="Q175" t="str">
        <f t="shared" si="13"/>
        <v>film &amp; video</v>
      </c>
      <c r="R175" t="str">
        <f t="shared" si="14"/>
        <v>drama</v>
      </c>
      <c r="S175" s="14">
        <f t="shared" si="15"/>
        <v>42033.573009259257</v>
      </c>
      <c r="T175" s="14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>
        <v>0</v>
      </c>
      <c r="Q176" t="str">
        <f t="shared" si="13"/>
        <v>film &amp; video</v>
      </c>
      <c r="R176" t="str">
        <f t="shared" si="14"/>
        <v>drama</v>
      </c>
      <c r="S176" s="14">
        <f t="shared" si="15"/>
        <v>42072.758981481486</v>
      </c>
      <c r="T176" s="14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4">
        <f t="shared" si="15"/>
        <v>41855.777905092589</v>
      </c>
      <c r="T177" s="14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>
        <v>0</v>
      </c>
      <c r="Q178" t="str">
        <f t="shared" si="13"/>
        <v>film &amp; video</v>
      </c>
      <c r="R178" t="str">
        <f t="shared" si="14"/>
        <v>drama</v>
      </c>
      <c r="S178" s="14">
        <f t="shared" si="15"/>
        <v>42191.824062500003</v>
      </c>
      <c r="T178" s="14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4">
        <f t="shared" si="15"/>
        <v>42070.047754629632</v>
      </c>
      <c r="T179" s="14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>
        <v>0</v>
      </c>
      <c r="Q180" t="str">
        <f t="shared" si="13"/>
        <v>film &amp; video</v>
      </c>
      <c r="R180" t="str">
        <f t="shared" si="14"/>
        <v>drama</v>
      </c>
      <c r="S180" s="14">
        <f t="shared" si="15"/>
        <v>42304.955381944441</v>
      </c>
      <c r="T180" s="14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4">
        <f t="shared" si="15"/>
        <v>42403.080497685187</v>
      </c>
      <c r="T181" s="14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4">
        <f t="shared" si="15"/>
        <v>42067.991238425922</v>
      </c>
      <c r="T182" s="14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4">
        <f t="shared" si="15"/>
        <v>42147.741840277777</v>
      </c>
      <c r="T183" s="14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>
        <v>0</v>
      </c>
      <c r="Q184" t="str">
        <f t="shared" si="13"/>
        <v>film &amp; video</v>
      </c>
      <c r="R184" t="str">
        <f t="shared" si="14"/>
        <v>drama</v>
      </c>
      <c r="S184" s="14">
        <f t="shared" si="15"/>
        <v>42712.011944444443</v>
      </c>
      <c r="T184" s="14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4">
        <f t="shared" si="15"/>
        <v>41939.810300925928</v>
      </c>
      <c r="T185" s="14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4">
        <f t="shared" si="15"/>
        <v>41825.791226851856</v>
      </c>
      <c r="T186" s="14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4">
        <f t="shared" si="15"/>
        <v>42570.91133101852</v>
      </c>
      <c r="T187" s="14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>
        <v>0</v>
      </c>
      <c r="Q188" t="str">
        <f t="shared" si="13"/>
        <v>film &amp; video</v>
      </c>
      <c r="R188" t="str">
        <f t="shared" si="14"/>
        <v>drama</v>
      </c>
      <c r="S188" s="14">
        <f t="shared" si="15"/>
        <v>42767.812893518523</v>
      </c>
      <c r="T188" s="14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4">
        <f t="shared" si="15"/>
        <v>42182.234456018516</v>
      </c>
      <c r="T189" s="14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>
        <v>0</v>
      </c>
      <c r="Q190" t="str">
        <f t="shared" si="13"/>
        <v>film &amp; video</v>
      </c>
      <c r="R190" t="str">
        <f t="shared" si="14"/>
        <v>drama</v>
      </c>
      <c r="S190" s="14">
        <f t="shared" si="15"/>
        <v>41857.18304398148</v>
      </c>
      <c r="T190" s="14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7"/>
        <v>69</v>
      </c>
      <c r="Q191" t="str">
        <f t="shared" si="13"/>
        <v>film &amp; video</v>
      </c>
      <c r="R191" t="str">
        <f t="shared" si="14"/>
        <v>drama</v>
      </c>
      <c r="S191" s="14">
        <f t="shared" si="15"/>
        <v>42556.690706018519</v>
      </c>
      <c r="T191" s="14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7"/>
        <v>50</v>
      </c>
      <c r="Q192" t="str">
        <f t="shared" si="13"/>
        <v>film &amp; video</v>
      </c>
      <c r="R192" t="str">
        <f t="shared" si="14"/>
        <v>drama</v>
      </c>
      <c r="S192" s="14">
        <f t="shared" si="15"/>
        <v>42527.650995370372</v>
      </c>
      <c r="T192" s="14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4">
        <f t="shared" si="15"/>
        <v>42239.441412037035</v>
      </c>
      <c r="T193" s="14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4">
        <f t="shared" si="15"/>
        <v>41899.792037037041</v>
      </c>
      <c r="T194" s="14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9">
        <v>0</v>
      </c>
      <c r="Q195" t="str">
        <f t="shared" ref="Q195:Q258" si="19">LEFT(N195,SEARCH("/",N195,1)-1)</f>
        <v>film &amp; video</v>
      </c>
      <c r="R195" t="str">
        <f t="shared" ref="R195:R258" si="20">RIGHT(N195,LEN(N195) - SEARCH("/",N195,1))</f>
        <v>drama</v>
      </c>
      <c r="S195" s="14">
        <f t="shared" ref="S195:S258" si="21">(((J195/60)/60)/24)+DATE(1970,1,1)</f>
        <v>41911.934791666667</v>
      </c>
      <c r="T195" s="14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ref="P196:P258" si="23">E196/L196</f>
        <v>1</v>
      </c>
      <c r="Q196" t="str">
        <f t="shared" si="19"/>
        <v>film &amp; video</v>
      </c>
      <c r="R196" t="str">
        <f t="shared" si="20"/>
        <v>drama</v>
      </c>
      <c r="S196" s="14">
        <f t="shared" si="21"/>
        <v>42375.996886574074</v>
      </c>
      <c r="T196" s="14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>
        <v>0</v>
      </c>
      <c r="Q197" t="str">
        <f t="shared" si="19"/>
        <v>film &amp; video</v>
      </c>
      <c r="R197" t="str">
        <f t="shared" si="20"/>
        <v>drama</v>
      </c>
      <c r="S197" s="14">
        <f t="shared" si="21"/>
        <v>42135.67050925926</v>
      </c>
      <c r="T197" s="14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4">
        <f t="shared" si="21"/>
        <v>42259.542800925927</v>
      </c>
      <c r="T198" s="14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4">
        <f t="shared" si="21"/>
        <v>42741.848379629635</v>
      </c>
      <c r="T199" s="14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4">
        <f t="shared" si="21"/>
        <v>41887.383356481485</v>
      </c>
      <c r="T200" s="14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>
        <v>0</v>
      </c>
      <c r="Q201" t="str">
        <f t="shared" si="19"/>
        <v>film &amp; video</v>
      </c>
      <c r="R201" t="str">
        <f t="shared" si="20"/>
        <v>drama</v>
      </c>
      <c r="S201" s="14">
        <f t="shared" si="21"/>
        <v>42584.123865740738</v>
      </c>
      <c r="T201" s="14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4">
        <f t="shared" si="21"/>
        <v>41867.083368055559</v>
      </c>
      <c r="T202" s="14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4">
        <f t="shared" si="21"/>
        <v>42023.818622685183</v>
      </c>
      <c r="T203" s="14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>
        <v>0</v>
      </c>
      <c r="Q204" t="str">
        <f t="shared" si="19"/>
        <v>film &amp; video</v>
      </c>
      <c r="R204" t="str">
        <f t="shared" si="20"/>
        <v>drama</v>
      </c>
      <c r="S204" s="14">
        <f t="shared" si="21"/>
        <v>42255.927824074075</v>
      </c>
      <c r="T204" s="14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4">
        <f t="shared" si="21"/>
        <v>41973.847962962958</v>
      </c>
      <c r="T205" s="14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4">
        <f t="shared" si="21"/>
        <v>42556.583368055552</v>
      </c>
      <c r="T206" s="14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4">
        <f t="shared" si="21"/>
        <v>42248.632199074069</v>
      </c>
      <c r="T207" s="14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>
        <v>0</v>
      </c>
      <c r="Q208" t="str">
        <f t="shared" si="19"/>
        <v>film &amp; video</v>
      </c>
      <c r="R208" t="str">
        <f t="shared" si="20"/>
        <v>drama</v>
      </c>
      <c r="S208" s="14">
        <f t="shared" si="21"/>
        <v>42567.004432870366</v>
      </c>
      <c r="T208" s="14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4">
        <f t="shared" si="21"/>
        <v>41978.197199074071</v>
      </c>
      <c r="T209" s="14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>
        <v>0</v>
      </c>
      <c r="Q210" t="str">
        <f t="shared" si="19"/>
        <v>film &amp; video</v>
      </c>
      <c r="R210" t="str">
        <f t="shared" si="20"/>
        <v>drama</v>
      </c>
      <c r="S210" s="14">
        <f t="shared" si="21"/>
        <v>41959.369988425926</v>
      </c>
      <c r="T210" s="14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>
        <v>0</v>
      </c>
      <c r="Q211" t="str">
        <f t="shared" si="19"/>
        <v>film &amp; video</v>
      </c>
      <c r="R211" t="str">
        <f t="shared" si="20"/>
        <v>drama</v>
      </c>
      <c r="S211" s="14">
        <f t="shared" si="21"/>
        <v>42165.922858796301</v>
      </c>
      <c r="T211" s="14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4">
        <f t="shared" si="21"/>
        <v>42249.064722222218</v>
      </c>
      <c r="T212" s="14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4">
        <f t="shared" si="21"/>
        <v>42236.159918981488</v>
      </c>
      <c r="T213" s="14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23"/>
        <v>1</v>
      </c>
      <c r="Q214" t="str">
        <f t="shared" si="19"/>
        <v>film &amp; video</v>
      </c>
      <c r="R214" t="str">
        <f t="shared" si="20"/>
        <v>drama</v>
      </c>
      <c r="S214" s="14">
        <f t="shared" si="21"/>
        <v>42416.881018518514</v>
      </c>
      <c r="T214" s="14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23"/>
        <v>20</v>
      </c>
      <c r="Q215" t="str">
        <f t="shared" si="19"/>
        <v>film &amp; video</v>
      </c>
      <c r="R215" t="str">
        <f t="shared" si="20"/>
        <v>drama</v>
      </c>
      <c r="S215" s="14">
        <f t="shared" si="21"/>
        <v>42202.594293981485</v>
      </c>
      <c r="T215" s="14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23"/>
        <v>1</v>
      </c>
      <c r="Q216" t="str">
        <f t="shared" si="19"/>
        <v>film &amp; video</v>
      </c>
      <c r="R216" t="str">
        <f t="shared" si="20"/>
        <v>drama</v>
      </c>
      <c r="S216" s="14">
        <f t="shared" si="21"/>
        <v>42009.64061342593</v>
      </c>
      <c r="T216" s="14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23"/>
        <v>10</v>
      </c>
      <c r="Q217" t="str">
        <f t="shared" si="19"/>
        <v>film &amp; video</v>
      </c>
      <c r="R217" t="str">
        <f t="shared" si="20"/>
        <v>drama</v>
      </c>
      <c r="S217" s="14">
        <f t="shared" si="21"/>
        <v>42375.230115740742</v>
      </c>
      <c r="T217" s="14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4">
        <f t="shared" si="21"/>
        <v>42066.958761574075</v>
      </c>
      <c r="T218" s="14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4">
        <f t="shared" si="21"/>
        <v>41970.64061342593</v>
      </c>
      <c r="T219" s="14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4">
        <f t="shared" si="21"/>
        <v>42079.628344907411</v>
      </c>
      <c r="T220" s="14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4">
        <f t="shared" si="21"/>
        <v>42429.326678240745</v>
      </c>
      <c r="T221" s="14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4">
        <f t="shared" si="21"/>
        <v>42195.643865740742</v>
      </c>
      <c r="T222" s="14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>
        <v>0</v>
      </c>
      <c r="Q223" t="str">
        <f t="shared" si="19"/>
        <v>film &amp; video</v>
      </c>
      <c r="R223" t="str">
        <f t="shared" si="20"/>
        <v>drama</v>
      </c>
      <c r="S223" s="14">
        <f t="shared" si="21"/>
        <v>42031.837546296301</v>
      </c>
      <c r="T223" s="14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23"/>
        <v>65</v>
      </c>
      <c r="Q224" t="str">
        <f t="shared" si="19"/>
        <v>film &amp; video</v>
      </c>
      <c r="R224" t="str">
        <f t="shared" si="20"/>
        <v>drama</v>
      </c>
      <c r="S224" s="14">
        <f t="shared" si="21"/>
        <v>42031.769884259258</v>
      </c>
      <c r="T224" s="14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>
        <v>0</v>
      </c>
      <c r="Q225" t="str">
        <f t="shared" si="19"/>
        <v>film &amp; video</v>
      </c>
      <c r="R225" t="str">
        <f t="shared" si="20"/>
        <v>drama</v>
      </c>
      <c r="S225" s="14">
        <f t="shared" si="21"/>
        <v>42482.048032407409</v>
      </c>
      <c r="T225" s="14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>
        <v>0</v>
      </c>
      <c r="Q226" t="str">
        <f t="shared" si="19"/>
        <v>film &amp; video</v>
      </c>
      <c r="R226" t="str">
        <f t="shared" si="20"/>
        <v>drama</v>
      </c>
      <c r="S226" s="14">
        <f t="shared" si="21"/>
        <v>42135.235254629632</v>
      </c>
      <c r="T226" s="14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>
        <v>0</v>
      </c>
      <c r="Q227" t="str">
        <f t="shared" si="19"/>
        <v>film &amp; video</v>
      </c>
      <c r="R227" t="str">
        <f t="shared" si="20"/>
        <v>drama</v>
      </c>
      <c r="S227" s="14">
        <f t="shared" si="21"/>
        <v>42438.961273148147</v>
      </c>
      <c r="T227" s="14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4">
        <f t="shared" si="21"/>
        <v>42106.666018518517</v>
      </c>
      <c r="T228" s="14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>
        <v>0</v>
      </c>
      <c r="Q229" t="str">
        <f t="shared" si="19"/>
        <v>film &amp; video</v>
      </c>
      <c r="R229" t="str">
        <f t="shared" si="20"/>
        <v>drama</v>
      </c>
      <c r="S229" s="14">
        <f t="shared" si="21"/>
        <v>42164.893993055557</v>
      </c>
      <c r="T229" s="14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>
        <v>0</v>
      </c>
      <c r="Q230" t="str">
        <f t="shared" si="19"/>
        <v>film &amp; video</v>
      </c>
      <c r="R230" t="str">
        <f t="shared" si="20"/>
        <v>drama</v>
      </c>
      <c r="S230" s="14">
        <f t="shared" si="21"/>
        <v>42096.686400462961</v>
      </c>
      <c r="T230" s="14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>
        <v>0</v>
      </c>
      <c r="Q231" t="str">
        <f t="shared" si="19"/>
        <v>film &amp; video</v>
      </c>
      <c r="R231" t="str">
        <f t="shared" si="20"/>
        <v>drama</v>
      </c>
      <c r="S231" s="14">
        <f t="shared" si="21"/>
        <v>42383.933993055558</v>
      </c>
      <c r="T231" s="14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23"/>
        <v>30</v>
      </c>
      <c r="Q232" t="str">
        <f t="shared" si="19"/>
        <v>film &amp; video</v>
      </c>
      <c r="R232" t="str">
        <f t="shared" si="20"/>
        <v>drama</v>
      </c>
      <c r="S232" s="14">
        <f t="shared" si="21"/>
        <v>42129.777210648142</v>
      </c>
      <c r="T232" s="14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>
        <v>0</v>
      </c>
      <c r="Q233" t="str">
        <f t="shared" si="19"/>
        <v>film &amp; video</v>
      </c>
      <c r="R233" t="str">
        <f t="shared" si="20"/>
        <v>drama</v>
      </c>
      <c r="S233" s="14">
        <f t="shared" si="21"/>
        <v>42341.958923611113</v>
      </c>
      <c r="T233" s="14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4">
        <f t="shared" si="21"/>
        <v>42032.82576388889</v>
      </c>
      <c r="T234" s="14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>
        <v>0</v>
      </c>
      <c r="Q235" t="str">
        <f t="shared" si="19"/>
        <v>film &amp; video</v>
      </c>
      <c r="R235" t="str">
        <f t="shared" si="20"/>
        <v>drama</v>
      </c>
      <c r="S235" s="14">
        <f t="shared" si="21"/>
        <v>42612.911712962959</v>
      </c>
      <c r="T235" s="14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4">
        <f t="shared" si="21"/>
        <v>42136.035405092596</v>
      </c>
      <c r="T236" s="14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>
        <v>0</v>
      </c>
      <c r="Q237" t="str">
        <f t="shared" si="19"/>
        <v>film &amp; video</v>
      </c>
      <c r="R237" t="str">
        <f t="shared" si="20"/>
        <v>drama</v>
      </c>
      <c r="S237" s="14">
        <f t="shared" si="21"/>
        <v>42164.908530092594</v>
      </c>
      <c r="T237" s="14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>
        <v>0</v>
      </c>
      <c r="Q238" t="str">
        <f t="shared" si="19"/>
        <v>film &amp; video</v>
      </c>
      <c r="R238" t="str">
        <f t="shared" si="20"/>
        <v>drama</v>
      </c>
      <c r="S238" s="14">
        <f t="shared" si="21"/>
        <v>42321.08447916666</v>
      </c>
      <c r="T238" s="14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23"/>
        <v>50</v>
      </c>
      <c r="Q239" t="str">
        <f t="shared" si="19"/>
        <v>film &amp; video</v>
      </c>
      <c r="R239" t="str">
        <f t="shared" si="20"/>
        <v>drama</v>
      </c>
      <c r="S239" s="14">
        <f t="shared" si="21"/>
        <v>42377.577187499999</v>
      </c>
      <c r="T239" s="14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>
        <v>0</v>
      </c>
      <c r="Q240" t="str">
        <f t="shared" si="19"/>
        <v>film &amp; video</v>
      </c>
      <c r="R240" t="str">
        <f t="shared" si="20"/>
        <v>drama</v>
      </c>
      <c r="S240" s="14">
        <f t="shared" si="21"/>
        <v>42713.962499999994</v>
      </c>
      <c r="T240" s="14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23"/>
        <v>50</v>
      </c>
      <c r="Q241" t="str">
        <f t="shared" si="19"/>
        <v>film &amp; video</v>
      </c>
      <c r="R241" t="str">
        <f t="shared" si="20"/>
        <v>drama</v>
      </c>
      <c r="S241" s="14">
        <f t="shared" si="21"/>
        <v>42297.110300925924</v>
      </c>
      <c r="T241" s="14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4">
        <f t="shared" si="21"/>
        <v>41354.708460648151</v>
      </c>
      <c r="T242" s="14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4">
        <f t="shared" si="21"/>
        <v>41949.697962962964</v>
      </c>
      <c r="T243" s="14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4">
        <f t="shared" si="21"/>
        <v>40862.492939814816</v>
      </c>
      <c r="T244" s="14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4">
        <f t="shared" si="21"/>
        <v>41662.047500000001</v>
      </c>
      <c r="T245" s="14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4">
        <f t="shared" si="21"/>
        <v>40213.323599537034</v>
      </c>
      <c r="T246" s="14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4">
        <f t="shared" si="21"/>
        <v>41107.053067129629</v>
      </c>
      <c r="T247" s="14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4">
        <f t="shared" si="21"/>
        <v>40480.363483796296</v>
      </c>
      <c r="T248" s="14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4">
        <f t="shared" si="21"/>
        <v>40430.604328703703</v>
      </c>
      <c r="T249" s="14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4">
        <f t="shared" si="21"/>
        <v>40870.774409722224</v>
      </c>
      <c r="T250" s="14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4">
        <f t="shared" si="21"/>
        <v>40332.923842592594</v>
      </c>
      <c r="T251" s="14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4">
        <f t="shared" si="21"/>
        <v>41401.565868055557</v>
      </c>
      <c r="T252" s="14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4">
        <f t="shared" si="21"/>
        <v>41013.787569444445</v>
      </c>
      <c r="T253" s="14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4">
        <f t="shared" si="21"/>
        <v>40266.662708333337</v>
      </c>
      <c r="T254" s="14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4">
        <f t="shared" si="21"/>
        <v>40924.650868055556</v>
      </c>
      <c r="T255" s="14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4">
        <f t="shared" si="21"/>
        <v>42263.952662037031</v>
      </c>
      <c r="T256" s="14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4">
        <f t="shared" si="21"/>
        <v>40588.526412037041</v>
      </c>
      <c r="T257" s="14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4">
        <f t="shared" si="21"/>
        <v>41319.769293981481</v>
      </c>
      <c r="T258" s="14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9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9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9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9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9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9">
        <f t="shared" ref="P707:P769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9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9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9">
        <v>0</v>
      </c>
      <c r="Q899" t="str">
        <f t="shared" ref="Q899:Q962" si="85">LEFT(N899,SEARCH("/",N899,1)-1)</f>
        <v>music</v>
      </c>
      <c r="R899" t="str">
        <f t="shared" ref="R899:R962" si="86">RIGHT(N899,LEN(N899) - SEARCH("/",N899,1))</f>
        <v>indie rock</v>
      </c>
      <c r="S899" s="14">
        <f t="shared" ref="S899:S962" si="87">(((J899/60)/60)/24)+DATE(1970,1,1)</f>
        <v>41211.688750000001</v>
      </c>
      <c r="T899" s="14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ref="P900:P962" si="89">E900/L900</f>
        <v>35</v>
      </c>
      <c r="Q900" t="str">
        <f t="shared" si="85"/>
        <v>music</v>
      </c>
      <c r="R900" t="str">
        <f t="shared" si="86"/>
        <v>indie rock</v>
      </c>
      <c r="S900" s="14">
        <f t="shared" si="87"/>
        <v>40878.758217592593</v>
      </c>
      <c r="T900" s="14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9"/>
        <v>35</v>
      </c>
      <c r="Q901" t="str">
        <f t="shared" si="85"/>
        <v>music</v>
      </c>
      <c r="R901" t="str">
        <f t="shared" si="86"/>
        <v>indie rock</v>
      </c>
      <c r="S901" s="14">
        <f t="shared" si="87"/>
        <v>40646.099097222221</v>
      </c>
      <c r="T901" s="14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9"/>
        <v>10.5</v>
      </c>
      <c r="Q902" t="str">
        <f t="shared" si="85"/>
        <v>music</v>
      </c>
      <c r="R902" t="str">
        <f t="shared" si="86"/>
        <v>jazz</v>
      </c>
      <c r="S902" s="14">
        <f t="shared" si="87"/>
        <v>42429.84956018519</v>
      </c>
      <c r="T902" s="14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>
        <v>0</v>
      </c>
      <c r="Q903" t="str">
        <f t="shared" si="85"/>
        <v>music</v>
      </c>
      <c r="R903" t="str">
        <f t="shared" si="86"/>
        <v>jazz</v>
      </c>
      <c r="S903" s="14">
        <f t="shared" si="87"/>
        <v>40291.81150462963</v>
      </c>
      <c r="T903" s="14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9"/>
        <v>30</v>
      </c>
      <c r="Q904" t="str">
        <f t="shared" si="85"/>
        <v>music</v>
      </c>
      <c r="R904" t="str">
        <f t="shared" si="86"/>
        <v>jazz</v>
      </c>
      <c r="S904" s="14">
        <f t="shared" si="87"/>
        <v>41829.965532407405</v>
      </c>
      <c r="T904" s="14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9"/>
        <v>40</v>
      </c>
      <c r="Q905" t="str">
        <f t="shared" si="85"/>
        <v>music</v>
      </c>
      <c r="R905" t="str">
        <f t="shared" si="86"/>
        <v>jazz</v>
      </c>
      <c r="S905" s="14">
        <f t="shared" si="87"/>
        <v>41149.796064814815</v>
      </c>
      <c r="T905" s="14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4">
        <f t="shared" si="87"/>
        <v>42342.080289351856</v>
      </c>
      <c r="T906" s="14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4">
        <f t="shared" si="87"/>
        <v>40507.239884259259</v>
      </c>
      <c r="T907" s="14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>
        <v>0</v>
      </c>
      <c r="Q908" t="str">
        <f t="shared" si="85"/>
        <v>music</v>
      </c>
      <c r="R908" t="str">
        <f t="shared" si="86"/>
        <v>jazz</v>
      </c>
      <c r="S908" s="14">
        <f t="shared" si="87"/>
        <v>41681.189699074072</v>
      </c>
      <c r="T908" s="14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>
        <v>0</v>
      </c>
      <c r="Q909" t="str">
        <f t="shared" si="85"/>
        <v>music</v>
      </c>
      <c r="R909" t="str">
        <f t="shared" si="86"/>
        <v>jazz</v>
      </c>
      <c r="S909" s="14">
        <f t="shared" si="87"/>
        <v>40767.192395833335</v>
      </c>
      <c r="T909" s="14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>
        <v>0</v>
      </c>
      <c r="Q910" t="str">
        <f t="shared" si="85"/>
        <v>music</v>
      </c>
      <c r="R910" t="str">
        <f t="shared" si="86"/>
        <v>jazz</v>
      </c>
      <c r="S910" s="14">
        <f t="shared" si="87"/>
        <v>40340.801562499997</v>
      </c>
      <c r="T910" s="14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9"/>
        <v>65</v>
      </c>
      <c r="Q911" t="str">
        <f t="shared" si="85"/>
        <v>music</v>
      </c>
      <c r="R911" t="str">
        <f t="shared" si="86"/>
        <v>jazz</v>
      </c>
      <c r="S911" s="14">
        <f t="shared" si="87"/>
        <v>41081.69027777778</v>
      </c>
      <c r="T911" s="14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9"/>
        <v>24.6</v>
      </c>
      <c r="Q912" t="str">
        <f t="shared" si="85"/>
        <v>music</v>
      </c>
      <c r="R912" t="str">
        <f t="shared" si="86"/>
        <v>jazz</v>
      </c>
      <c r="S912" s="14">
        <f t="shared" si="87"/>
        <v>42737.545358796298</v>
      </c>
      <c r="T912" s="14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>
        <v>0</v>
      </c>
      <c r="Q913" t="str">
        <f t="shared" si="85"/>
        <v>music</v>
      </c>
      <c r="R913" t="str">
        <f t="shared" si="86"/>
        <v>jazz</v>
      </c>
      <c r="S913" s="14">
        <f t="shared" si="87"/>
        <v>41642.005150462966</v>
      </c>
      <c r="T913" s="14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9"/>
        <v>15</v>
      </c>
      <c r="Q914" t="str">
        <f t="shared" si="85"/>
        <v>music</v>
      </c>
      <c r="R914" t="str">
        <f t="shared" si="86"/>
        <v>jazz</v>
      </c>
      <c r="S914" s="14">
        <f t="shared" si="87"/>
        <v>41194.109340277777</v>
      </c>
      <c r="T914" s="14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4">
        <f t="shared" si="87"/>
        <v>41004.139108796298</v>
      </c>
      <c r="T915" s="14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>
        <v>0</v>
      </c>
      <c r="Q916" t="str">
        <f t="shared" si="85"/>
        <v>music</v>
      </c>
      <c r="R916" t="str">
        <f t="shared" si="86"/>
        <v>jazz</v>
      </c>
      <c r="S916" s="14">
        <f t="shared" si="87"/>
        <v>41116.763275462967</v>
      </c>
      <c r="T916" s="14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4">
        <f t="shared" si="87"/>
        <v>40937.679560185185</v>
      </c>
      <c r="T917" s="14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>
        <v>0</v>
      </c>
      <c r="Q918" t="str">
        <f t="shared" si="85"/>
        <v>music</v>
      </c>
      <c r="R918" t="str">
        <f t="shared" si="86"/>
        <v>jazz</v>
      </c>
      <c r="S918" s="14">
        <f t="shared" si="87"/>
        <v>40434.853402777779</v>
      </c>
      <c r="T918" s="14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9"/>
        <v>30</v>
      </c>
      <c r="Q919" t="str">
        <f t="shared" si="85"/>
        <v>music</v>
      </c>
      <c r="R919" t="str">
        <f t="shared" si="86"/>
        <v>jazz</v>
      </c>
      <c r="S919" s="14">
        <f t="shared" si="87"/>
        <v>41802.94363425926</v>
      </c>
      <c r="T919" s="14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4">
        <f t="shared" si="87"/>
        <v>41944.916215277779</v>
      </c>
      <c r="T920" s="14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9"/>
        <v>100</v>
      </c>
      <c r="Q921" t="str">
        <f t="shared" si="85"/>
        <v>music</v>
      </c>
      <c r="R921" t="str">
        <f t="shared" si="86"/>
        <v>jazz</v>
      </c>
      <c r="S921" s="14">
        <f t="shared" si="87"/>
        <v>41227.641724537039</v>
      </c>
      <c r="T921" s="14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>
        <v>0</v>
      </c>
      <c r="Q922" t="str">
        <f t="shared" si="85"/>
        <v>music</v>
      </c>
      <c r="R922" t="str">
        <f t="shared" si="86"/>
        <v>jazz</v>
      </c>
      <c r="S922" s="14">
        <f t="shared" si="87"/>
        <v>41562.67155092593</v>
      </c>
      <c r="T922" s="14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9"/>
        <v>231.75</v>
      </c>
      <c r="Q923" t="str">
        <f t="shared" si="85"/>
        <v>music</v>
      </c>
      <c r="R923" t="str">
        <f t="shared" si="86"/>
        <v>jazz</v>
      </c>
      <c r="S923" s="14">
        <f t="shared" si="87"/>
        <v>40847.171018518515</v>
      </c>
      <c r="T923" s="14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4">
        <f t="shared" si="87"/>
        <v>41878.530011574076</v>
      </c>
      <c r="T924" s="14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9"/>
        <v>55</v>
      </c>
      <c r="Q925" t="str">
        <f t="shared" si="85"/>
        <v>music</v>
      </c>
      <c r="R925" t="str">
        <f t="shared" si="86"/>
        <v>jazz</v>
      </c>
      <c r="S925" s="14">
        <f t="shared" si="87"/>
        <v>41934.959756944445</v>
      </c>
      <c r="T925" s="14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9"/>
        <v>21.8</v>
      </c>
      <c r="Q926" t="str">
        <f t="shared" si="85"/>
        <v>music</v>
      </c>
      <c r="R926" t="str">
        <f t="shared" si="86"/>
        <v>jazz</v>
      </c>
      <c r="S926" s="14">
        <f t="shared" si="87"/>
        <v>41288.942928240744</v>
      </c>
      <c r="T926" s="14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9"/>
        <v>32</v>
      </c>
      <c r="Q927" t="str">
        <f t="shared" si="85"/>
        <v>music</v>
      </c>
      <c r="R927" t="str">
        <f t="shared" si="86"/>
        <v>jazz</v>
      </c>
      <c r="S927" s="14">
        <f t="shared" si="87"/>
        <v>41575.880914351852</v>
      </c>
      <c r="T927" s="14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>
        <v>0</v>
      </c>
      <c r="Q928" t="str">
        <f t="shared" si="85"/>
        <v>music</v>
      </c>
      <c r="R928" t="str">
        <f t="shared" si="86"/>
        <v>jazz</v>
      </c>
      <c r="S928" s="14">
        <f t="shared" si="87"/>
        <v>40338.02002314815</v>
      </c>
      <c r="T928" s="14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>
        <v>0</v>
      </c>
      <c r="Q929" t="str">
        <f t="shared" si="85"/>
        <v>music</v>
      </c>
      <c r="R929" t="str">
        <f t="shared" si="86"/>
        <v>jazz</v>
      </c>
      <c r="S929" s="14">
        <f t="shared" si="87"/>
        <v>41013.822858796295</v>
      </c>
      <c r="T929" s="14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9"/>
        <v>56.25</v>
      </c>
      <c r="Q930" t="str">
        <f t="shared" si="85"/>
        <v>music</v>
      </c>
      <c r="R930" t="str">
        <f t="shared" si="86"/>
        <v>jazz</v>
      </c>
      <c r="S930" s="14">
        <f t="shared" si="87"/>
        <v>41180.86241898148</v>
      </c>
      <c r="T930" s="14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>
        <v>0</v>
      </c>
      <c r="Q931" t="str">
        <f t="shared" si="85"/>
        <v>music</v>
      </c>
      <c r="R931" t="str">
        <f t="shared" si="86"/>
        <v>jazz</v>
      </c>
      <c r="S931" s="14">
        <f t="shared" si="87"/>
        <v>40978.238067129627</v>
      </c>
      <c r="T931" s="14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9"/>
        <v>69</v>
      </c>
      <c r="Q932" t="str">
        <f t="shared" si="85"/>
        <v>music</v>
      </c>
      <c r="R932" t="str">
        <f t="shared" si="86"/>
        <v>jazz</v>
      </c>
      <c r="S932" s="14">
        <f t="shared" si="87"/>
        <v>40312.915578703702</v>
      </c>
      <c r="T932" s="14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4">
        <f t="shared" si="87"/>
        <v>41680.359976851854</v>
      </c>
      <c r="T933" s="14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4">
        <f t="shared" si="87"/>
        <v>41310.969270833331</v>
      </c>
      <c r="T934" s="14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9"/>
        <v>60</v>
      </c>
      <c r="Q935" t="str">
        <f t="shared" si="85"/>
        <v>music</v>
      </c>
      <c r="R935" t="str">
        <f t="shared" si="86"/>
        <v>jazz</v>
      </c>
      <c r="S935" s="14">
        <f t="shared" si="87"/>
        <v>41711.169085648151</v>
      </c>
      <c r="T935" s="14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4">
        <f t="shared" si="87"/>
        <v>41733.737083333333</v>
      </c>
      <c r="T936" s="14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9"/>
        <v>25</v>
      </c>
      <c r="Q937" t="str">
        <f t="shared" si="85"/>
        <v>music</v>
      </c>
      <c r="R937" t="str">
        <f t="shared" si="86"/>
        <v>jazz</v>
      </c>
      <c r="S937" s="14">
        <f t="shared" si="87"/>
        <v>42368.333668981482</v>
      </c>
      <c r="T937" s="14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>
        <v>0</v>
      </c>
      <c r="Q938" t="str">
        <f t="shared" si="85"/>
        <v>music</v>
      </c>
      <c r="R938" t="str">
        <f t="shared" si="86"/>
        <v>jazz</v>
      </c>
      <c r="S938" s="14">
        <f t="shared" si="87"/>
        <v>40883.024178240739</v>
      </c>
      <c r="T938" s="14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9"/>
        <v>20</v>
      </c>
      <c r="Q939" t="str">
        <f t="shared" si="85"/>
        <v>music</v>
      </c>
      <c r="R939" t="str">
        <f t="shared" si="86"/>
        <v>jazz</v>
      </c>
      <c r="S939" s="14">
        <f t="shared" si="87"/>
        <v>41551.798113425924</v>
      </c>
      <c r="T939" s="14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9"/>
        <v>25</v>
      </c>
      <c r="Q940" t="str">
        <f t="shared" si="85"/>
        <v>music</v>
      </c>
      <c r="R940" t="str">
        <f t="shared" si="86"/>
        <v>jazz</v>
      </c>
      <c r="S940" s="14">
        <f t="shared" si="87"/>
        <v>41124.479722222226</v>
      </c>
      <c r="T940" s="14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9"/>
        <v>20</v>
      </c>
      <c r="Q941" t="str">
        <f t="shared" si="85"/>
        <v>music</v>
      </c>
      <c r="R941" t="str">
        <f t="shared" si="86"/>
        <v>jazz</v>
      </c>
      <c r="S941" s="14">
        <f t="shared" si="87"/>
        <v>41416.763171296298</v>
      </c>
      <c r="T941" s="14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4">
        <f t="shared" si="87"/>
        <v>42182.008402777778</v>
      </c>
      <c r="T942" s="14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4">
        <f t="shared" si="87"/>
        <v>42746.096585648149</v>
      </c>
      <c r="T943" s="14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4">
        <f t="shared" si="87"/>
        <v>42382.843287037031</v>
      </c>
      <c r="T944" s="14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4">
        <f t="shared" si="87"/>
        <v>42673.66788194445</v>
      </c>
      <c r="T945" s="14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4">
        <f t="shared" si="87"/>
        <v>42444.583912037036</v>
      </c>
      <c r="T946" s="14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4">
        <f t="shared" si="87"/>
        <v>42732.872986111113</v>
      </c>
      <c r="T947" s="14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9"/>
        <v>57.2</v>
      </c>
      <c r="Q948" t="str">
        <f t="shared" si="85"/>
        <v>technology</v>
      </c>
      <c r="R948" t="str">
        <f t="shared" si="86"/>
        <v>wearables</v>
      </c>
      <c r="S948" s="14">
        <f t="shared" si="87"/>
        <v>42592.750555555554</v>
      </c>
      <c r="T948" s="14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>
        <v>0</v>
      </c>
      <c r="Q949" t="str">
        <f t="shared" si="85"/>
        <v>technology</v>
      </c>
      <c r="R949" t="str">
        <f t="shared" si="86"/>
        <v>wearables</v>
      </c>
      <c r="S949" s="14">
        <f t="shared" si="87"/>
        <v>42491.781319444446</v>
      </c>
      <c r="T949" s="14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9"/>
        <v>60</v>
      </c>
      <c r="Q950" t="str">
        <f t="shared" si="85"/>
        <v>technology</v>
      </c>
      <c r="R950" t="str">
        <f t="shared" si="86"/>
        <v>wearables</v>
      </c>
      <c r="S950" s="14">
        <f t="shared" si="87"/>
        <v>42411.828287037039</v>
      </c>
      <c r="T950" s="14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9"/>
        <v>39</v>
      </c>
      <c r="Q951" t="str">
        <f t="shared" si="85"/>
        <v>technology</v>
      </c>
      <c r="R951" t="str">
        <f t="shared" si="86"/>
        <v>wearables</v>
      </c>
      <c r="S951" s="14">
        <f t="shared" si="87"/>
        <v>42361.043703703705</v>
      </c>
      <c r="T951" s="14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4">
        <f t="shared" si="87"/>
        <v>42356.750706018516</v>
      </c>
      <c r="T952" s="14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4">
        <f t="shared" si="87"/>
        <v>42480.653611111105</v>
      </c>
      <c r="T953" s="14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4">
        <f t="shared" si="87"/>
        <v>42662.613564814819</v>
      </c>
      <c r="T954" s="14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9"/>
        <v>25.2</v>
      </c>
      <c r="Q955" t="str">
        <f t="shared" si="85"/>
        <v>technology</v>
      </c>
      <c r="R955" t="str">
        <f t="shared" si="86"/>
        <v>wearables</v>
      </c>
      <c r="S955" s="14">
        <f t="shared" si="87"/>
        <v>41999.164340277777</v>
      </c>
      <c r="T955" s="14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4">
        <f t="shared" si="87"/>
        <v>42194.833784722221</v>
      </c>
      <c r="T956" s="14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4">
        <f t="shared" si="87"/>
        <v>42586.295138888891</v>
      </c>
      <c r="T957" s="14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4">
        <f t="shared" si="87"/>
        <v>42060.913877314815</v>
      </c>
      <c r="T958" s="14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4">
        <f t="shared" si="87"/>
        <v>42660.552465277782</v>
      </c>
      <c r="T959" s="14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4">
        <f t="shared" si="87"/>
        <v>42082.802812499998</v>
      </c>
      <c r="T960" s="14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4">
        <f t="shared" si="87"/>
        <v>41993.174363425926</v>
      </c>
      <c r="T961" s="14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4">
        <f t="shared" si="87"/>
        <v>42766.626793981486</v>
      </c>
      <c r="T962" s="14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9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9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9">
        <v>0</v>
      </c>
      <c r="Q1411" t="str">
        <f t="shared" ref="Q1411:Q1474" si="133">LEFT(N1411,SEARCH("/",N1411,1)-1)</f>
        <v>publishing</v>
      </c>
      <c r="R1411" t="str">
        <f t="shared" ref="R1411:R1474" si="134">RIGHT(N1411,LEN(N1411) - SEARCH("/",N1411,1))</f>
        <v>translations</v>
      </c>
      <c r="S1411" s="14">
        <f t="shared" ref="S1411:S1474" si="135">(((J1411/60)/60)/24)+DATE(1970,1,1)</f>
        <v>41945.133506944447</v>
      </c>
      <c r="T1411" s="14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ref="P1412:P1474" si="137">E1412/L1412</f>
        <v>1</v>
      </c>
      <c r="Q1412" t="str">
        <f t="shared" si="133"/>
        <v>publishing</v>
      </c>
      <c r="R1412" t="str">
        <f t="shared" si="134"/>
        <v>translations</v>
      </c>
      <c r="S1412" s="14">
        <f t="shared" si="135"/>
        <v>42479.318518518514</v>
      </c>
      <c r="T1412" s="14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4">
        <f t="shared" si="135"/>
        <v>42013.059027777781</v>
      </c>
      <c r="T1413" s="14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4">
        <f t="shared" si="135"/>
        <v>41947.063645833332</v>
      </c>
      <c r="T1414" s="14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4">
        <f t="shared" si="135"/>
        <v>42360.437152777777</v>
      </c>
      <c r="T1415" s="14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4">
        <f t="shared" si="135"/>
        <v>42708.25309027778</v>
      </c>
      <c r="T1416" s="14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4">
        <f t="shared" si="135"/>
        <v>42192.675821759258</v>
      </c>
      <c r="T1417" s="14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>
        <v>0</v>
      </c>
      <c r="Q1418" t="str">
        <f t="shared" si="133"/>
        <v>publishing</v>
      </c>
      <c r="R1418" t="str">
        <f t="shared" si="134"/>
        <v>translations</v>
      </c>
      <c r="S1418" s="14">
        <f t="shared" si="135"/>
        <v>42299.926145833335</v>
      </c>
      <c r="T1418" s="14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4">
        <f t="shared" si="135"/>
        <v>42232.15016203704</v>
      </c>
      <c r="T1419" s="14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4">
        <f t="shared" si="135"/>
        <v>42395.456412037034</v>
      </c>
      <c r="T1420" s="14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4">
        <f t="shared" si="135"/>
        <v>42622.456238425926</v>
      </c>
      <c r="T1421" s="14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4">
        <f t="shared" si="135"/>
        <v>42524.667662037042</v>
      </c>
      <c r="T1422" s="14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4">
        <f t="shared" si="135"/>
        <v>42013.915613425925</v>
      </c>
      <c r="T1423" s="14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4">
        <f t="shared" si="135"/>
        <v>42604.239629629628</v>
      </c>
      <c r="T1424" s="14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4">
        <f t="shared" si="135"/>
        <v>42340.360312500001</v>
      </c>
      <c r="T1425" s="14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4">
        <f t="shared" si="135"/>
        <v>42676.717615740738</v>
      </c>
      <c r="T1426" s="14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>
        <v>0</v>
      </c>
      <c r="Q1427" t="str">
        <f t="shared" si="133"/>
        <v>publishing</v>
      </c>
      <c r="R1427" t="str">
        <f t="shared" si="134"/>
        <v>translations</v>
      </c>
      <c r="S1427" s="14">
        <f t="shared" si="135"/>
        <v>42093.131469907406</v>
      </c>
      <c r="T1427" s="14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>
        <v>0</v>
      </c>
      <c r="Q1428" t="str">
        <f t="shared" si="133"/>
        <v>publishing</v>
      </c>
      <c r="R1428" t="str">
        <f t="shared" si="134"/>
        <v>translations</v>
      </c>
      <c r="S1428" s="14">
        <f t="shared" si="135"/>
        <v>42180.390277777777</v>
      </c>
      <c r="T1428" s="14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4">
        <f t="shared" si="135"/>
        <v>42601.851678240739</v>
      </c>
      <c r="T1429" s="14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4">
        <f t="shared" si="135"/>
        <v>42432.379826388889</v>
      </c>
      <c r="T1430" s="14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>
        <v>0</v>
      </c>
      <c r="Q1431" t="str">
        <f t="shared" si="133"/>
        <v>publishing</v>
      </c>
      <c r="R1431" t="str">
        <f t="shared" si="134"/>
        <v>translations</v>
      </c>
      <c r="S1431" s="14">
        <f t="shared" si="135"/>
        <v>42074.060671296291</v>
      </c>
      <c r="T1431" s="14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4">
        <f t="shared" si="135"/>
        <v>41961.813518518517</v>
      </c>
      <c r="T1432" s="14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4">
        <f t="shared" si="135"/>
        <v>42304.210833333331</v>
      </c>
      <c r="T1433" s="14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>
        <v>0</v>
      </c>
      <c r="Q1434" t="str">
        <f t="shared" si="133"/>
        <v>publishing</v>
      </c>
      <c r="R1434" t="str">
        <f t="shared" si="134"/>
        <v>translations</v>
      </c>
      <c r="S1434" s="14">
        <f t="shared" si="135"/>
        <v>42175.780416666668</v>
      </c>
      <c r="T1434" s="14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4">
        <f t="shared" si="135"/>
        <v>42673.625868055555</v>
      </c>
      <c r="T1435" s="14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4">
        <f t="shared" si="135"/>
        <v>42142.767106481479</v>
      </c>
      <c r="T1436" s="14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4">
        <f t="shared" si="135"/>
        <v>42258.780324074076</v>
      </c>
      <c r="T1437" s="14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4">
        <f t="shared" si="135"/>
        <v>42391.35019675926</v>
      </c>
      <c r="T1438" s="14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4">
        <f t="shared" si="135"/>
        <v>41796.531701388885</v>
      </c>
      <c r="T1439" s="14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4">
        <f t="shared" si="135"/>
        <v>42457.871516203704</v>
      </c>
      <c r="T1440" s="14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4">
        <f t="shared" si="135"/>
        <v>42040.829872685179</v>
      </c>
      <c r="T1441" s="14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4">
        <f t="shared" si="135"/>
        <v>42486.748414351852</v>
      </c>
      <c r="T1442" s="14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4">
        <f t="shared" si="135"/>
        <v>42198.765844907408</v>
      </c>
      <c r="T1443" s="14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>
        <v>0</v>
      </c>
      <c r="Q1444" t="str">
        <f t="shared" si="133"/>
        <v>publishing</v>
      </c>
      <c r="R1444" t="str">
        <f t="shared" si="134"/>
        <v>translations</v>
      </c>
      <c r="S1444" s="14">
        <f t="shared" si="135"/>
        <v>42485.64534722222</v>
      </c>
      <c r="T1444" s="14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>
        <v>0</v>
      </c>
      <c r="Q1445" t="str">
        <f t="shared" si="133"/>
        <v>publishing</v>
      </c>
      <c r="R1445" t="str">
        <f t="shared" si="134"/>
        <v>translations</v>
      </c>
      <c r="S1445" s="14">
        <f t="shared" si="135"/>
        <v>42707.926030092596</v>
      </c>
      <c r="T1445" s="14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>
        <v>0</v>
      </c>
      <c r="Q1446" t="str">
        <f t="shared" si="133"/>
        <v>publishing</v>
      </c>
      <c r="R1446" t="str">
        <f t="shared" si="134"/>
        <v>translations</v>
      </c>
      <c r="S1446" s="14">
        <f t="shared" si="135"/>
        <v>42199.873402777783</v>
      </c>
      <c r="T1446" s="14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>
        <v>0</v>
      </c>
      <c r="Q1447" t="str">
        <f t="shared" si="133"/>
        <v>publishing</v>
      </c>
      <c r="R1447" t="str">
        <f t="shared" si="134"/>
        <v>translations</v>
      </c>
      <c r="S1447" s="14">
        <f t="shared" si="135"/>
        <v>42139.542303240742</v>
      </c>
      <c r="T1447" s="14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>
        <v>0</v>
      </c>
      <c r="Q1448" t="str">
        <f t="shared" si="133"/>
        <v>publishing</v>
      </c>
      <c r="R1448" t="str">
        <f t="shared" si="134"/>
        <v>translations</v>
      </c>
      <c r="S1448" s="14">
        <f t="shared" si="135"/>
        <v>42461.447662037041</v>
      </c>
      <c r="T1448" s="14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4">
        <f t="shared" si="135"/>
        <v>42529.730717592596</v>
      </c>
      <c r="T1449" s="14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>
        <v>0</v>
      </c>
      <c r="Q1450" t="str">
        <f t="shared" si="133"/>
        <v>publishing</v>
      </c>
      <c r="R1450" t="str">
        <f t="shared" si="134"/>
        <v>translations</v>
      </c>
      <c r="S1450" s="14">
        <f t="shared" si="135"/>
        <v>42115.936550925922</v>
      </c>
      <c r="T1450" s="14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>
        <v>0</v>
      </c>
      <c r="Q1451" t="str">
        <f t="shared" si="133"/>
        <v>publishing</v>
      </c>
      <c r="R1451" t="str">
        <f t="shared" si="134"/>
        <v>translations</v>
      </c>
      <c r="S1451" s="14">
        <f t="shared" si="135"/>
        <v>42086.811400462961</v>
      </c>
      <c r="T1451" s="14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4">
        <f t="shared" si="135"/>
        <v>42390.171261574069</v>
      </c>
      <c r="T1452" s="14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4">
        <f t="shared" si="135"/>
        <v>41931.959016203706</v>
      </c>
      <c r="T1453" s="14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>
        <v>0</v>
      </c>
      <c r="Q1454" t="str">
        <f t="shared" si="133"/>
        <v>publishing</v>
      </c>
      <c r="R1454" t="str">
        <f t="shared" si="134"/>
        <v>translations</v>
      </c>
      <c r="S1454" s="14">
        <f t="shared" si="135"/>
        <v>41818.703275462962</v>
      </c>
      <c r="T1454" s="14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>
        <v>0</v>
      </c>
      <c r="Q1455" t="str">
        <f t="shared" si="133"/>
        <v>publishing</v>
      </c>
      <c r="R1455" t="str">
        <f t="shared" si="134"/>
        <v>translations</v>
      </c>
      <c r="S1455" s="14">
        <f t="shared" si="135"/>
        <v>42795.696145833332</v>
      </c>
      <c r="T1455" s="14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4">
        <f t="shared" si="135"/>
        <v>42463.866666666669</v>
      </c>
      <c r="T1456" s="14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4">
        <f t="shared" si="135"/>
        <v>41832.672685185185</v>
      </c>
      <c r="T1457" s="14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4">
        <f t="shared" si="135"/>
        <v>42708.668576388889</v>
      </c>
      <c r="T1458" s="14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>
        <v>0</v>
      </c>
      <c r="Q1459" t="str">
        <f t="shared" si="133"/>
        <v>publishing</v>
      </c>
      <c r="R1459" t="str">
        <f t="shared" si="134"/>
        <v>translations</v>
      </c>
      <c r="S1459" s="14">
        <f t="shared" si="135"/>
        <v>42289.89634259259</v>
      </c>
      <c r="T1459" s="14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>
        <v>0</v>
      </c>
      <c r="Q1460" t="str">
        <f t="shared" si="133"/>
        <v>publishing</v>
      </c>
      <c r="R1460" t="str">
        <f t="shared" si="134"/>
        <v>translations</v>
      </c>
      <c r="S1460" s="14">
        <f t="shared" si="135"/>
        <v>41831.705555555556</v>
      </c>
      <c r="T1460" s="14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>
        <v>0</v>
      </c>
      <c r="Q1461" t="str">
        <f t="shared" si="133"/>
        <v>publishing</v>
      </c>
      <c r="R1461" t="str">
        <f t="shared" si="134"/>
        <v>translations</v>
      </c>
      <c r="S1461" s="14">
        <f t="shared" si="135"/>
        <v>42312.204814814817</v>
      </c>
      <c r="T1461" s="14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>
        <v>0</v>
      </c>
      <c r="Q1462" t="str">
        <f t="shared" si="133"/>
        <v>publishing</v>
      </c>
      <c r="R1462" t="str">
        <f t="shared" si="134"/>
        <v>translations</v>
      </c>
      <c r="S1462" s="14">
        <f t="shared" si="135"/>
        <v>41915.896967592591</v>
      </c>
      <c r="T1462" s="14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4">
        <f t="shared" si="135"/>
        <v>41899.645300925928</v>
      </c>
      <c r="T1463" s="14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4">
        <f t="shared" si="135"/>
        <v>41344.662858796299</v>
      </c>
      <c r="T1464" s="14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4">
        <f t="shared" si="135"/>
        <v>41326.911319444444</v>
      </c>
      <c r="T1465" s="14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4">
        <f t="shared" si="135"/>
        <v>41291.661550925928</v>
      </c>
      <c r="T1466" s="14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4">
        <f t="shared" si="135"/>
        <v>40959.734398148146</v>
      </c>
      <c r="T1467" s="14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4">
        <f t="shared" si="135"/>
        <v>42340.172060185185</v>
      </c>
      <c r="T1468" s="14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4">
        <f t="shared" si="135"/>
        <v>40933.80190972222</v>
      </c>
      <c r="T1469" s="14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4">
        <f t="shared" si="135"/>
        <v>40646.014456018522</v>
      </c>
      <c r="T1470" s="14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4">
        <f t="shared" si="135"/>
        <v>41290.598483796297</v>
      </c>
      <c r="T1471" s="14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4">
        <f t="shared" si="135"/>
        <v>41250.827118055553</v>
      </c>
      <c r="T1472" s="14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4">
        <f t="shared" si="135"/>
        <v>42073.957569444443</v>
      </c>
      <c r="T1473" s="14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4">
        <f t="shared" si="135"/>
        <v>41533.542858796296</v>
      </c>
      <c r="T1474" s="14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9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9">
        <v>0</v>
      </c>
      <c r="Q1731" t="str">
        <f t="shared" ref="Q1731:Q1794" si="163">LEFT(N1731,SEARCH("/",N1731,1)-1)</f>
        <v>music</v>
      </c>
      <c r="R1731" t="str">
        <f t="shared" ref="R1731:R1794" si="164">RIGHT(N1731,LEN(N1731) - SEARCH("/",N1731,1))</f>
        <v>faith</v>
      </c>
      <c r="S1731" s="14">
        <f t="shared" ref="S1731:S1794" si="165">(((J1731/60)/60)/24)+DATE(1970,1,1)</f>
        <v>42471.052152777775</v>
      </c>
      <c r="T1731" s="14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>
        <v>0</v>
      </c>
      <c r="Q1732" t="str">
        <f t="shared" si="163"/>
        <v>music</v>
      </c>
      <c r="R1732" t="str">
        <f t="shared" si="164"/>
        <v>faith</v>
      </c>
      <c r="S1732" s="14">
        <f t="shared" si="165"/>
        <v>42272.087766203709</v>
      </c>
      <c r="T1732" s="14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>
        <v>0</v>
      </c>
      <c r="Q1733" t="str">
        <f t="shared" si="163"/>
        <v>music</v>
      </c>
      <c r="R1733" t="str">
        <f t="shared" si="164"/>
        <v>faith</v>
      </c>
      <c r="S1733" s="14">
        <f t="shared" si="165"/>
        <v>42152.906851851847</v>
      </c>
      <c r="T1733" s="14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>
        <v>0</v>
      </c>
      <c r="Q1734" t="str">
        <f t="shared" si="163"/>
        <v>music</v>
      </c>
      <c r="R1734" t="str">
        <f t="shared" si="164"/>
        <v>faith</v>
      </c>
      <c r="S1734" s="14">
        <f t="shared" si="165"/>
        <v>42325.683807870373</v>
      </c>
      <c r="T1734" s="14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>
        <v>0</v>
      </c>
      <c r="Q1735" t="str">
        <f t="shared" si="163"/>
        <v>music</v>
      </c>
      <c r="R1735" t="str">
        <f t="shared" si="164"/>
        <v>faith</v>
      </c>
      <c r="S1735" s="14">
        <f t="shared" si="165"/>
        <v>42614.675625000003</v>
      </c>
      <c r="T1735" s="14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ref="P1736:P1794" si="167">E1736/L1736</f>
        <v>1</v>
      </c>
      <c r="Q1736" t="str">
        <f t="shared" si="163"/>
        <v>music</v>
      </c>
      <c r="R1736" t="str">
        <f t="shared" si="164"/>
        <v>faith</v>
      </c>
      <c r="S1736" s="14">
        <f t="shared" si="165"/>
        <v>42102.036527777775</v>
      </c>
      <c r="T1736" s="14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7"/>
        <v>55</v>
      </c>
      <c r="Q1737" t="str">
        <f t="shared" si="163"/>
        <v>music</v>
      </c>
      <c r="R1737" t="str">
        <f t="shared" si="164"/>
        <v>faith</v>
      </c>
      <c r="S1737" s="14">
        <f t="shared" si="165"/>
        <v>42559.814178240747</v>
      </c>
      <c r="T1737" s="14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7"/>
        <v>22</v>
      </c>
      <c r="Q1738" t="str">
        <f t="shared" si="163"/>
        <v>music</v>
      </c>
      <c r="R1738" t="str">
        <f t="shared" si="164"/>
        <v>faith</v>
      </c>
      <c r="S1738" s="14">
        <f t="shared" si="165"/>
        <v>42286.861493055556</v>
      </c>
      <c r="T1738" s="14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4">
        <f t="shared" si="165"/>
        <v>42175.948981481488</v>
      </c>
      <c r="T1739" s="14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7"/>
        <v>20</v>
      </c>
      <c r="Q1740" t="str">
        <f t="shared" si="163"/>
        <v>music</v>
      </c>
      <c r="R1740" t="str">
        <f t="shared" si="164"/>
        <v>faith</v>
      </c>
      <c r="S1740" s="14">
        <f t="shared" si="165"/>
        <v>41884.874328703707</v>
      </c>
      <c r="T1740" s="14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7"/>
        <v>1</v>
      </c>
      <c r="Q1741" t="str">
        <f t="shared" si="163"/>
        <v>music</v>
      </c>
      <c r="R1741" t="str">
        <f t="shared" si="164"/>
        <v>faith</v>
      </c>
      <c r="S1741" s="14">
        <f t="shared" si="165"/>
        <v>42435.874212962968</v>
      </c>
      <c r="T1741" s="14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>
        <v>0</v>
      </c>
      <c r="Q1742" t="str">
        <f t="shared" si="163"/>
        <v>music</v>
      </c>
      <c r="R1742" t="str">
        <f t="shared" si="164"/>
        <v>faith</v>
      </c>
      <c r="S1742" s="14">
        <f t="shared" si="165"/>
        <v>42171.817384259266</v>
      </c>
      <c r="T1742" s="14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4">
        <f t="shared" si="165"/>
        <v>42120.628136574072</v>
      </c>
      <c r="T1743" s="14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4">
        <f t="shared" si="165"/>
        <v>42710.876967592587</v>
      </c>
      <c r="T1744" s="14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4">
        <f t="shared" si="165"/>
        <v>42586.925636574073</v>
      </c>
      <c r="T1745" s="14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4">
        <f t="shared" si="165"/>
        <v>42026.605057870373</v>
      </c>
      <c r="T1746" s="14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4">
        <f t="shared" si="165"/>
        <v>42690.259699074071</v>
      </c>
      <c r="T1747" s="14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4">
        <f t="shared" si="165"/>
        <v>42668.176701388889</v>
      </c>
      <c r="T1748" s="14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4">
        <f t="shared" si="165"/>
        <v>42292.435532407413</v>
      </c>
      <c r="T1749" s="14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4">
        <f t="shared" si="165"/>
        <v>42219.950729166667</v>
      </c>
      <c r="T1750" s="14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4">
        <f t="shared" si="165"/>
        <v>42758.975937499999</v>
      </c>
      <c r="T1751" s="14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4">
        <f t="shared" si="165"/>
        <v>42454.836851851855</v>
      </c>
      <c r="T1752" s="14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4">
        <f t="shared" si="165"/>
        <v>42052.7815162037</v>
      </c>
      <c r="T1753" s="14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4">
        <f t="shared" si="165"/>
        <v>42627.253263888888</v>
      </c>
      <c r="T1754" s="14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4">
        <f t="shared" si="165"/>
        <v>42420.74962962963</v>
      </c>
      <c r="T1755" s="14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4">
        <f t="shared" si="165"/>
        <v>42067.876770833333</v>
      </c>
      <c r="T1756" s="14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4">
        <f t="shared" si="165"/>
        <v>42252.788900462961</v>
      </c>
      <c r="T1757" s="14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4">
        <f t="shared" si="165"/>
        <v>42571.167465277773</v>
      </c>
      <c r="T1758" s="14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4">
        <f t="shared" si="165"/>
        <v>42733.827349537038</v>
      </c>
      <c r="T1759" s="14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4">
        <f t="shared" si="165"/>
        <v>42505.955925925926</v>
      </c>
      <c r="T1760" s="14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4">
        <f t="shared" si="165"/>
        <v>42068.829039351855</v>
      </c>
      <c r="T1761" s="14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4">
        <f t="shared" si="165"/>
        <v>42405.67260416667</v>
      </c>
      <c r="T1762" s="14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4">
        <f t="shared" si="165"/>
        <v>42209.567824074074</v>
      </c>
      <c r="T1763" s="14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4">
        <f t="shared" si="165"/>
        <v>42410.982002314813</v>
      </c>
      <c r="T1764" s="14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4">
        <f t="shared" si="165"/>
        <v>42636.868518518517</v>
      </c>
      <c r="T1765" s="14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4">
        <f t="shared" si="165"/>
        <v>41825.485868055555</v>
      </c>
      <c r="T1766" s="14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4">
        <f t="shared" si="165"/>
        <v>41834.980462962965</v>
      </c>
      <c r="T1767" s="14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>
        <v>0</v>
      </c>
      <c r="Q1768" t="str">
        <f t="shared" si="163"/>
        <v>photography</v>
      </c>
      <c r="R1768" t="str">
        <f t="shared" si="164"/>
        <v>photobooks</v>
      </c>
      <c r="S1768" s="14">
        <f t="shared" si="165"/>
        <v>41855.859814814816</v>
      </c>
      <c r="T1768" s="14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4">
        <f t="shared" si="165"/>
        <v>41824.658379629633</v>
      </c>
      <c r="T1769" s="14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4">
        <f t="shared" si="165"/>
        <v>41849.560694444444</v>
      </c>
      <c r="T1770" s="14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4">
        <f t="shared" si="165"/>
        <v>41987.818969907406</v>
      </c>
      <c r="T1771" s="14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4">
        <f t="shared" si="165"/>
        <v>41891.780023148152</v>
      </c>
      <c r="T1772" s="14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4">
        <f t="shared" si="165"/>
        <v>41905.979629629634</v>
      </c>
      <c r="T1773" s="14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4">
        <f t="shared" si="165"/>
        <v>41766.718009259261</v>
      </c>
      <c r="T1774" s="14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4">
        <f t="shared" si="165"/>
        <v>41978.760393518518</v>
      </c>
      <c r="T1775" s="14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4">
        <f t="shared" si="165"/>
        <v>41930.218657407408</v>
      </c>
      <c r="T1776" s="14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4">
        <f t="shared" si="165"/>
        <v>41891.976388888892</v>
      </c>
      <c r="T1777" s="14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4">
        <f t="shared" si="165"/>
        <v>41905.95684027778</v>
      </c>
      <c r="T1778" s="14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4">
        <f t="shared" si="165"/>
        <v>42025.357094907406</v>
      </c>
      <c r="T1779" s="14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4">
        <f t="shared" si="165"/>
        <v>42045.86336805555</v>
      </c>
      <c r="T1780" s="14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4">
        <f t="shared" si="165"/>
        <v>42585.691898148143</v>
      </c>
      <c r="T1781" s="14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4">
        <f t="shared" si="165"/>
        <v>42493.600810185191</v>
      </c>
      <c r="T1782" s="14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4">
        <f t="shared" si="165"/>
        <v>42597.617418981477</v>
      </c>
      <c r="T1783" s="14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4">
        <f t="shared" si="165"/>
        <v>42388.575104166666</v>
      </c>
      <c r="T1784" s="14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4">
        <f t="shared" si="165"/>
        <v>42115.949976851851</v>
      </c>
      <c r="T1785" s="14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4">
        <f t="shared" si="165"/>
        <v>42003.655555555553</v>
      </c>
      <c r="T1786" s="14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4">
        <f t="shared" si="165"/>
        <v>41897.134895833333</v>
      </c>
      <c r="T1787" s="14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4">
        <f t="shared" si="165"/>
        <v>41958.550659722227</v>
      </c>
      <c r="T1788" s="14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4">
        <f t="shared" si="165"/>
        <v>42068.65552083333</v>
      </c>
      <c r="T1789" s="14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4">
        <f t="shared" si="165"/>
        <v>41913.94840277778</v>
      </c>
      <c r="T1790" s="14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4">
        <f t="shared" si="165"/>
        <v>41956.250034722223</v>
      </c>
      <c r="T1791" s="14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4">
        <f t="shared" si="165"/>
        <v>42010.674513888895</v>
      </c>
      <c r="T1792" s="14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4">
        <f t="shared" si="165"/>
        <v>41973.740335648152</v>
      </c>
      <c r="T1793" s="14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4">
        <f t="shared" si="165"/>
        <v>42189.031041666662</v>
      </c>
      <c r="T1794" s="14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9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9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9">
        <v>0</v>
      </c>
      <c r="Q2371" t="str">
        <f t="shared" ref="Q2371:Q2434" si="223">LEFT(N2371,SEARCH("/",N2371,1)-1)</f>
        <v>technology</v>
      </c>
      <c r="R2371" t="str">
        <f t="shared" ref="R2371:R2434" si="224">RIGHT(N2371,LEN(N2371) - SEARCH("/",N2371,1))</f>
        <v>web</v>
      </c>
      <c r="S2371" s="14">
        <f t="shared" ref="S2371:S2434" si="225">(((J2371/60)/60)/24)+DATE(1970,1,1)</f>
        <v>42380.812627314815</v>
      </c>
      <c r="T2371" s="14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ref="P2372:P2434" si="227">E2372/L2372</f>
        <v>20.5</v>
      </c>
      <c r="Q2372" t="str">
        <f t="shared" si="223"/>
        <v>technology</v>
      </c>
      <c r="R2372" t="str">
        <f t="shared" si="224"/>
        <v>web</v>
      </c>
      <c r="S2372" s="14">
        <f t="shared" si="225"/>
        <v>41961.18913194444</v>
      </c>
      <c r="T2372" s="14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>
        <v>0</v>
      </c>
      <c r="Q2373" t="str">
        <f t="shared" si="223"/>
        <v>technology</v>
      </c>
      <c r="R2373" t="str">
        <f t="shared" si="224"/>
        <v>web</v>
      </c>
      <c r="S2373" s="14">
        <f t="shared" si="225"/>
        <v>42150.777731481481</v>
      </c>
      <c r="T2373" s="14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7"/>
        <v>30</v>
      </c>
      <c r="Q2374" t="str">
        <f t="shared" si="223"/>
        <v>technology</v>
      </c>
      <c r="R2374" t="str">
        <f t="shared" si="224"/>
        <v>web</v>
      </c>
      <c r="S2374" s="14">
        <f t="shared" si="225"/>
        <v>42088.069108796291</v>
      </c>
      <c r="T2374" s="14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7"/>
        <v>50</v>
      </c>
      <c r="Q2375" t="str">
        <f t="shared" si="223"/>
        <v>technology</v>
      </c>
      <c r="R2375" t="str">
        <f t="shared" si="224"/>
        <v>web</v>
      </c>
      <c r="S2375" s="14">
        <f t="shared" si="225"/>
        <v>42215.662314814821</v>
      </c>
      <c r="T2375" s="14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7"/>
        <v>10</v>
      </c>
      <c r="Q2376" t="str">
        <f t="shared" si="223"/>
        <v>technology</v>
      </c>
      <c r="R2376" t="str">
        <f t="shared" si="224"/>
        <v>web</v>
      </c>
      <c r="S2376" s="14">
        <f t="shared" si="225"/>
        <v>42017.843287037031</v>
      </c>
      <c r="T2376" s="14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>
        <v>0</v>
      </c>
      <c r="Q2377" t="str">
        <f t="shared" si="223"/>
        <v>technology</v>
      </c>
      <c r="R2377" t="str">
        <f t="shared" si="224"/>
        <v>web</v>
      </c>
      <c r="S2377" s="14">
        <f t="shared" si="225"/>
        <v>42592.836076388892</v>
      </c>
      <c r="T2377" s="14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4">
        <f t="shared" si="225"/>
        <v>42318.925532407404</v>
      </c>
      <c r="T2378" s="14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>
        <v>0</v>
      </c>
      <c r="Q2379" t="str">
        <f t="shared" si="223"/>
        <v>technology</v>
      </c>
      <c r="R2379" t="str">
        <f t="shared" si="224"/>
        <v>web</v>
      </c>
      <c r="S2379" s="14">
        <f t="shared" si="225"/>
        <v>42669.870173611111</v>
      </c>
      <c r="T2379" s="14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>
        <v>0</v>
      </c>
      <c r="Q2380" t="str">
        <f t="shared" si="223"/>
        <v>technology</v>
      </c>
      <c r="R2380" t="str">
        <f t="shared" si="224"/>
        <v>web</v>
      </c>
      <c r="S2380" s="14">
        <f t="shared" si="225"/>
        <v>42213.013078703705</v>
      </c>
      <c r="T2380" s="14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>
        <v>0</v>
      </c>
      <c r="Q2381" t="str">
        <f t="shared" si="223"/>
        <v>technology</v>
      </c>
      <c r="R2381" t="str">
        <f t="shared" si="224"/>
        <v>web</v>
      </c>
      <c r="S2381" s="14">
        <f t="shared" si="225"/>
        <v>42237.016388888893</v>
      </c>
      <c r="T2381" s="14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4">
        <f t="shared" si="225"/>
        <v>42248.793310185181</v>
      </c>
      <c r="T2382" s="14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4">
        <f t="shared" si="225"/>
        <v>42074.935740740737</v>
      </c>
      <c r="T2383" s="14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7"/>
        <v>37.5</v>
      </c>
      <c r="Q2384" t="str">
        <f t="shared" si="223"/>
        <v>technology</v>
      </c>
      <c r="R2384" t="str">
        <f t="shared" si="224"/>
        <v>web</v>
      </c>
      <c r="S2384" s="14">
        <f t="shared" si="225"/>
        <v>42195.187534722223</v>
      </c>
      <c r="T2384" s="14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7"/>
        <v>145</v>
      </c>
      <c r="Q2385" t="str">
        <f t="shared" si="223"/>
        <v>technology</v>
      </c>
      <c r="R2385" t="str">
        <f t="shared" si="224"/>
        <v>web</v>
      </c>
      <c r="S2385" s="14">
        <f t="shared" si="225"/>
        <v>42027.056793981479</v>
      </c>
      <c r="T2385" s="14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7"/>
        <v>1</v>
      </c>
      <c r="Q2386" t="str">
        <f t="shared" si="223"/>
        <v>technology</v>
      </c>
      <c r="R2386" t="str">
        <f t="shared" si="224"/>
        <v>web</v>
      </c>
      <c r="S2386" s="14">
        <f t="shared" si="225"/>
        <v>41927.067627314813</v>
      </c>
      <c r="T2386" s="14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4">
        <f t="shared" si="225"/>
        <v>42191.70175925926</v>
      </c>
      <c r="T2387" s="14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>
        <v>0</v>
      </c>
      <c r="Q2388" t="str">
        <f t="shared" si="223"/>
        <v>technology</v>
      </c>
      <c r="R2388" t="str">
        <f t="shared" si="224"/>
        <v>web</v>
      </c>
      <c r="S2388" s="14">
        <f t="shared" si="225"/>
        <v>41954.838240740741</v>
      </c>
      <c r="T2388" s="14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7"/>
        <v>342</v>
      </c>
      <c r="Q2389" t="str">
        <f t="shared" si="223"/>
        <v>technology</v>
      </c>
      <c r="R2389" t="str">
        <f t="shared" si="224"/>
        <v>web</v>
      </c>
      <c r="S2389" s="14">
        <f t="shared" si="225"/>
        <v>42528.626620370371</v>
      </c>
      <c r="T2389" s="14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4">
        <f t="shared" si="225"/>
        <v>41989.853692129633</v>
      </c>
      <c r="T2390" s="14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7"/>
        <v>30</v>
      </c>
      <c r="Q2391" t="str">
        <f t="shared" si="223"/>
        <v>technology</v>
      </c>
      <c r="R2391" t="str">
        <f t="shared" si="224"/>
        <v>web</v>
      </c>
      <c r="S2391" s="14">
        <f t="shared" si="225"/>
        <v>42179.653379629628</v>
      </c>
      <c r="T2391" s="14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>
        <v>0</v>
      </c>
      <c r="Q2392" t="str">
        <f t="shared" si="223"/>
        <v>technology</v>
      </c>
      <c r="R2392" t="str">
        <f t="shared" si="224"/>
        <v>web</v>
      </c>
      <c r="S2392" s="14">
        <f t="shared" si="225"/>
        <v>41968.262314814812</v>
      </c>
      <c r="T2392" s="14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7"/>
        <v>25</v>
      </c>
      <c r="Q2393" t="str">
        <f t="shared" si="223"/>
        <v>technology</v>
      </c>
      <c r="R2393" t="str">
        <f t="shared" si="224"/>
        <v>web</v>
      </c>
      <c r="S2393" s="14">
        <f t="shared" si="225"/>
        <v>42064.794490740736</v>
      </c>
      <c r="T2393" s="14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>
        <v>0</v>
      </c>
      <c r="Q2394" t="str">
        <f t="shared" si="223"/>
        <v>technology</v>
      </c>
      <c r="R2394" t="str">
        <f t="shared" si="224"/>
        <v>web</v>
      </c>
      <c r="S2394" s="14">
        <f t="shared" si="225"/>
        <v>42276.120636574073</v>
      </c>
      <c r="T2394" s="14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7"/>
        <v>50</v>
      </c>
      <c r="Q2395" t="str">
        <f t="shared" si="223"/>
        <v>technology</v>
      </c>
      <c r="R2395" t="str">
        <f t="shared" si="224"/>
        <v>web</v>
      </c>
      <c r="S2395" s="14">
        <f t="shared" si="225"/>
        <v>42194.648344907408</v>
      </c>
      <c r="T2395" s="14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7"/>
        <v>1.5</v>
      </c>
      <c r="Q2396" t="str">
        <f t="shared" si="223"/>
        <v>technology</v>
      </c>
      <c r="R2396" t="str">
        <f t="shared" si="224"/>
        <v>web</v>
      </c>
      <c r="S2396" s="14">
        <f t="shared" si="225"/>
        <v>42031.362187499995</v>
      </c>
      <c r="T2396" s="14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>
        <v>0</v>
      </c>
      <c r="Q2397" t="str">
        <f t="shared" si="223"/>
        <v>technology</v>
      </c>
      <c r="R2397" t="str">
        <f t="shared" si="224"/>
        <v>web</v>
      </c>
      <c r="S2397" s="14">
        <f t="shared" si="225"/>
        <v>42717.121377314819</v>
      </c>
      <c r="T2397" s="14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7"/>
        <v>10</v>
      </c>
      <c r="Q2398" t="str">
        <f t="shared" si="223"/>
        <v>technology</v>
      </c>
      <c r="R2398" t="str">
        <f t="shared" si="224"/>
        <v>web</v>
      </c>
      <c r="S2398" s="14">
        <f t="shared" si="225"/>
        <v>42262.849050925928</v>
      </c>
      <c r="T2398" s="14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>
        <v>0</v>
      </c>
      <c r="Q2399" t="str">
        <f t="shared" si="223"/>
        <v>technology</v>
      </c>
      <c r="R2399" t="str">
        <f t="shared" si="224"/>
        <v>web</v>
      </c>
      <c r="S2399" s="14">
        <f t="shared" si="225"/>
        <v>41976.88490740741</v>
      </c>
      <c r="T2399" s="14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>
        <v>0</v>
      </c>
      <c r="Q2400" t="str">
        <f t="shared" si="223"/>
        <v>technology</v>
      </c>
      <c r="R2400" t="str">
        <f t="shared" si="224"/>
        <v>web</v>
      </c>
      <c r="S2400" s="14">
        <f t="shared" si="225"/>
        <v>42157.916481481487</v>
      </c>
      <c r="T2400" s="14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>
        <v>0</v>
      </c>
      <c r="Q2401" t="str">
        <f t="shared" si="223"/>
        <v>technology</v>
      </c>
      <c r="R2401" t="str">
        <f t="shared" si="224"/>
        <v>web</v>
      </c>
      <c r="S2401" s="14">
        <f t="shared" si="225"/>
        <v>41956.853078703702</v>
      </c>
      <c r="T2401" s="14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>
        <v>0</v>
      </c>
      <c r="Q2402" t="str">
        <f t="shared" si="223"/>
        <v>technology</v>
      </c>
      <c r="R2402" t="str">
        <f t="shared" si="224"/>
        <v>web</v>
      </c>
      <c r="S2402" s="14">
        <f t="shared" si="225"/>
        <v>42444.268101851849</v>
      </c>
      <c r="T2402" s="14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4">
        <f t="shared" si="225"/>
        <v>42374.822870370372</v>
      </c>
      <c r="T2403" s="14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7"/>
        <v>52</v>
      </c>
      <c r="Q2404" t="str">
        <f t="shared" si="223"/>
        <v>food</v>
      </c>
      <c r="R2404" t="str">
        <f t="shared" si="224"/>
        <v>food trucks</v>
      </c>
      <c r="S2404" s="14">
        <f t="shared" si="225"/>
        <v>42107.679756944446</v>
      </c>
      <c r="T2404" s="14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4">
        <f t="shared" si="225"/>
        <v>42399.882615740738</v>
      </c>
      <c r="T2405" s="14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>
        <v>0</v>
      </c>
      <c r="Q2406" t="str">
        <f t="shared" si="223"/>
        <v>food</v>
      </c>
      <c r="R2406" t="str">
        <f t="shared" si="224"/>
        <v>food trucks</v>
      </c>
      <c r="S2406" s="14">
        <f t="shared" si="225"/>
        <v>42342.03943287037</v>
      </c>
      <c r="T2406" s="14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4">
        <f t="shared" si="225"/>
        <v>42595.585358796292</v>
      </c>
      <c r="T2407" s="14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4">
        <f t="shared" si="225"/>
        <v>41983.110995370371</v>
      </c>
      <c r="T2408" s="14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4">
        <f t="shared" si="225"/>
        <v>42082.575555555552</v>
      </c>
      <c r="T2409" s="14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7"/>
        <v>15</v>
      </c>
      <c r="Q2410" t="str">
        <f t="shared" si="223"/>
        <v>food</v>
      </c>
      <c r="R2410" t="str">
        <f t="shared" si="224"/>
        <v>food trucks</v>
      </c>
      <c r="S2410" s="14">
        <f t="shared" si="225"/>
        <v>41919.140706018516</v>
      </c>
      <c r="T2410" s="14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4">
        <f t="shared" si="225"/>
        <v>42204.875868055555</v>
      </c>
      <c r="T2411" s="14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>
        <v>0</v>
      </c>
      <c r="Q2412" t="str">
        <f t="shared" si="223"/>
        <v>food</v>
      </c>
      <c r="R2412" t="str">
        <f t="shared" si="224"/>
        <v>food trucks</v>
      </c>
      <c r="S2412" s="14">
        <f t="shared" si="225"/>
        <v>42224.408275462964</v>
      </c>
      <c r="T2412" s="14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4">
        <f t="shared" si="225"/>
        <v>42211.732430555552</v>
      </c>
      <c r="T2413" s="14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>
        <v>0</v>
      </c>
      <c r="Q2414" t="str">
        <f t="shared" si="223"/>
        <v>food</v>
      </c>
      <c r="R2414" t="str">
        <f t="shared" si="224"/>
        <v>food trucks</v>
      </c>
      <c r="S2414" s="14">
        <f t="shared" si="225"/>
        <v>42655.736956018518</v>
      </c>
      <c r="T2414" s="14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4">
        <f t="shared" si="225"/>
        <v>41760.10974537037</v>
      </c>
      <c r="T2415" s="14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4">
        <f t="shared" si="225"/>
        <v>42198.695138888885</v>
      </c>
      <c r="T2416" s="14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4">
        <f t="shared" si="225"/>
        <v>42536.862800925926</v>
      </c>
      <c r="T2417" s="14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7"/>
        <v>5</v>
      </c>
      <c r="Q2418" t="str">
        <f t="shared" si="223"/>
        <v>food</v>
      </c>
      <c r="R2418" t="str">
        <f t="shared" si="224"/>
        <v>food trucks</v>
      </c>
      <c r="S2418" s="14">
        <f t="shared" si="225"/>
        <v>42019.737766203703</v>
      </c>
      <c r="T2418" s="14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>
        <v>0</v>
      </c>
      <c r="Q2419" t="str">
        <f t="shared" si="223"/>
        <v>food</v>
      </c>
      <c r="R2419" t="str">
        <f t="shared" si="224"/>
        <v>food trucks</v>
      </c>
      <c r="S2419" s="14">
        <f t="shared" si="225"/>
        <v>41831.884108796294</v>
      </c>
      <c r="T2419" s="14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7"/>
        <v>1</v>
      </c>
      <c r="Q2420" t="str">
        <f t="shared" si="223"/>
        <v>food</v>
      </c>
      <c r="R2420" t="str">
        <f t="shared" si="224"/>
        <v>food trucks</v>
      </c>
      <c r="S2420" s="14">
        <f t="shared" si="225"/>
        <v>42027.856990740736</v>
      </c>
      <c r="T2420" s="14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>
        <v>0</v>
      </c>
      <c r="Q2421" t="str">
        <f t="shared" si="223"/>
        <v>food</v>
      </c>
      <c r="R2421" t="str">
        <f t="shared" si="224"/>
        <v>food trucks</v>
      </c>
      <c r="S2421" s="14">
        <f t="shared" si="225"/>
        <v>41993.738298611104</v>
      </c>
      <c r="T2421" s="14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4">
        <f t="shared" si="225"/>
        <v>41893.028877314813</v>
      </c>
      <c r="T2422" s="14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7"/>
        <v>1</v>
      </c>
      <c r="Q2423" t="str">
        <f t="shared" si="223"/>
        <v>food</v>
      </c>
      <c r="R2423" t="str">
        <f t="shared" si="224"/>
        <v>food trucks</v>
      </c>
      <c r="S2423" s="14">
        <f t="shared" si="225"/>
        <v>42026.687453703707</v>
      </c>
      <c r="T2423" s="14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7"/>
        <v>1</v>
      </c>
      <c r="Q2424" t="str">
        <f t="shared" si="223"/>
        <v>food</v>
      </c>
      <c r="R2424" t="str">
        <f t="shared" si="224"/>
        <v>food trucks</v>
      </c>
      <c r="S2424" s="14">
        <f t="shared" si="225"/>
        <v>42044.724953703699</v>
      </c>
      <c r="T2424" s="14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7"/>
        <v>8</v>
      </c>
      <c r="Q2425" t="str">
        <f t="shared" si="223"/>
        <v>food</v>
      </c>
      <c r="R2425" t="str">
        <f t="shared" si="224"/>
        <v>food trucks</v>
      </c>
      <c r="S2425" s="14">
        <f t="shared" si="225"/>
        <v>41974.704745370371</v>
      </c>
      <c r="T2425" s="14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4">
        <f t="shared" si="225"/>
        <v>41909.892453703702</v>
      </c>
      <c r="T2426" s="14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7"/>
        <v>1</v>
      </c>
      <c r="Q2427" t="str">
        <f t="shared" si="223"/>
        <v>food</v>
      </c>
      <c r="R2427" t="str">
        <f t="shared" si="224"/>
        <v>food trucks</v>
      </c>
      <c r="S2427" s="14">
        <f t="shared" si="225"/>
        <v>42502.913761574076</v>
      </c>
      <c r="T2427" s="14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>
        <v>0</v>
      </c>
      <c r="Q2428" t="str">
        <f t="shared" si="223"/>
        <v>food</v>
      </c>
      <c r="R2428" t="str">
        <f t="shared" si="224"/>
        <v>food trucks</v>
      </c>
      <c r="S2428" s="14">
        <f t="shared" si="225"/>
        <v>42164.170046296291</v>
      </c>
      <c r="T2428" s="14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7"/>
        <v>1</v>
      </c>
      <c r="Q2429" t="str">
        <f t="shared" si="223"/>
        <v>food</v>
      </c>
      <c r="R2429" t="str">
        <f t="shared" si="224"/>
        <v>food trucks</v>
      </c>
      <c r="S2429" s="14">
        <f t="shared" si="225"/>
        <v>42412.318668981476</v>
      </c>
      <c r="T2429" s="14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7"/>
        <v>1</v>
      </c>
      <c r="Q2430" t="str">
        <f t="shared" si="223"/>
        <v>food</v>
      </c>
      <c r="R2430" t="str">
        <f t="shared" si="224"/>
        <v>food trucks</v>
      </c>
      <c r="S2430" s="14">
        <f t="shared" si="225"/>
        <v>42045.784155092595</v>
      </c>
      <c r="T2430" s="14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4">
        <f t="shared" si="225"/>
        <v>42734.879236111112</v>
      </c>
      <c r="T2431" s="14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4">
        <f t="shared" si="225"/>
        <v>42382.130833333329</v>
      </c>
      <c r="T2432" s="14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7"/>
        <v>1</v>
      </c>
      <c r="Q2433" t="str">
        <f t="shared" si="223"/>
        <v>food</v>
      </c>
      <c r="R2433" t="str">
        <f t="shared" si="224"/>
        <v>food trucks</v>
      </c>
      <c r="S2433" s="14">
        <f t="shared" si="225"/>
        <v>42489.099687499998</v>
      </c>
      <c r="T2433" s="14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7"/>
        <v>1</v>
      </c>
      <c r="Q2434" t="str">
        <f t="shared" si="223"/>
        <v>food</v>
      </c>
      <c r="R2434" t="str">
        <f t="shared" si="224"/>
        <v>food trucks</v>
      </c>
      <c r="S2434" s="14">
        <f t="shared" si="225"/>
        <v>42041.218715277777</v>
      </c>
      <c r="T2434" s="14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9">
        <v>0</v>
      </c>
      <c r="Q2435" t="str">
        <f t="shared" ref="Q2435:Q2498" si="229">LEFT(N2435,SEARCH("/",N2435,1)-1)</f>
        <v>food</v>
      </c>
      <c r="R2435" t="str">
        <f t="shared" ref="R2435:R2498" si="230">RIGHT(N2435,LEN(N2435) - SEARCH("/",N2435,1))</f>
        <v>food trucks</v>
      </c>
      <c r="S2435" s="14">
        <f t="shared" ref="S2435:S2498" si="231">(((J2435/60)/60)/24)+DATE(1970,1,1)</f>
        <v>42397.89980324074</v>
      </c>
      <c r="T2435" s="14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ref="P2436:P2498" si="233">E2436/L2436</f>
        <v>13</v>
      </c>
      <c r="Q2436" t="str">
        <f t="shared" si="229"/>
        <v>food</v>
      </c>
      <c r="R2436" t="str">
        <f t="shared" si="230"/>
        <v>food trucks</v>
      </c>
      <c r="S2436" s="14">
        <f t="shared" si="231"/>
        <v>42180.18604166666</v>
      </c>
      <c r="T2436" s="14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4">
        <f t="shared" si="231"/>
        <v>42252.277615740735</v>
      </c>
      <c r="T2437" s="14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4">
        <f t="shared" si="231"/>
        <v>42338.615393518514</v>
      </c>
      <c r="T2438" s="14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>
        <v>0</v>
      </c>
      <c r="Q2439" t="str">
        <f t="shared" si="229"/>
        <v>food</v>
      </c>
      <c r="R2439" t="str">
        <f t="shared" si="230"/>
        <v>food trucks</v>
      </c>
      <c r="S2439" s="14">
        <f t="shared" si="231"/>
        <v>42031.965138888889</v>
      </c>
      <c r="T2439" s="14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33"/>
        <v>50</v>
      </c>
      <c r="Q2440" t="str">
        <f t="shared" si="229"/>
        <v>food</v>
      </c>
      <c r="R2440" t="str">
        <f t="shared" si="230"/>
        <v>food trucks</v>
      </c>
      <c r="S2440" s="14">
        <f t="shared" si="231"/>
        <v>42285.91506944444</v>
      </c>
      <c r="T2440" s="14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>
        <v>0</v>
      </c>
      <c r="Q2441" t="str">
        <f t="shared" si="229"/>
        <v>food</v>
      </c>
      <c r="R2441" t="str">
        <f t="shared" si="230"/>
        <v>food trucks</v>
      </c>
      <c r="S2441" s="14">
        <f t="shared" si="231"/>
        <v>42265.818622685183</v>
      </c>
      <c r="T2441" s="14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33"/>
        <v>5</v>
      </c>
      <c r="Q2442" t="str">
        <f t="shared" si="229"/>
        <v>food</v>
      </c>
      <c r="R2442" t="str">
        <f t="shared" si="230"/>
        <v>food trucks</v>
      </c>
      <c r="S2442" s="14">
        <f t="shared" si="231"/>
        <v>42383.899456018517</v>
      </c>
      <c r="T2442" s="14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4">
        <f t="shared" si="231"/>
        <v>42187.125625000001</v>
      </c>
      <c r="T2443" s="14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4">
        <f t="shared" si="231"/>
        <v>42052.666990740734</v>
      </c>
      <c r="T2444" s="14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4">
        <f t="shared" si="231"/>
        <v>41836.625254629631</v>
      </c>
      <c r="T2445" s="14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4">
        <f t="shared" si="231"/>
        <v>42485.754525462966</v>
      </c>
      <c r="T2446" s="14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4">
        <f t="shared" si="231"/>
        <v>42243.190057870372</v>
      </c>
      <c r="T2447" s="14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4">
        <f t="shared" si="231"/>
        <v>42670.602673611109</v>
      </c>
      <c r="T2448" s="14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4">
        <f t="shared" si="231"/>
        <v>42654.469826388886</v>
      </c>
      <c r="T2449" s="14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4">
        <f t="shared" si="231"/>
        <v>42607.316122685181</v>
      </c>
      <c r="T2450" s="14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33"/>
        <v>90</v>
      </c>
      <c r="Q2451" t="str">
        <f t="shared" si="229"/>
        <v>food</v>
      </c>
      <c r="R2451" t="str">
        <f t="shared" si="230"/>
        <v>small batch</v>
      </c>
      <c r="S2451" s="14">
        <f t="shared" si="231"/>
        <v>41943.142534722225</v>
      </c>
      <c r="T2451" s="14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4">
        <f t="shared" si="231"/>
        <v>41902.07240740741</v>
      </c>
      <c r="T2452" s="14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4">
        <f t="shared" si="231"/>
        <v>42779.908449074079</v>
      </c>
      <c r="T2453" s="14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4">
        <f t="shared" si="231"/>
        <v>42338.84375</v>
      </c>
      <c r="T2454" s="14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4">
        <f t="shared" si="231"/>
        <v>42738.692233796297</v>
      </c>
      <c r="T2455" s="14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4">
        <f t="shared" si="231"/>
        <v>42770.201481481476</v>
      </c>
      <c r="T2456" s="14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4">
        <f t="shared" si="231"/>
        <v>42452.781828703708</v>
      </c>
      <c r="T2457" s="14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4">
        <f t="shared" si="231"/>
        <v>42761.961099537039</v>
      </c>
      <c r="T2458" s="14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4">
        <f t="shared" si="231"/>
        <v>42423.602500000001</v>
      </c>
      <c r="T2459" s="14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4">
        <f t="shared" si="231"/>
        <v>42495.871736111112</v>
      </c>
      <c r="T2460" s="14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4">
        <f t="shared" si="231"/>
        <v>42407.637557870374</v>
      </c>
      <c r="T2461" s="14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4">
        <f t="shared" si="231"/>
        <v>42704.187118055561</v>
      </c>
      <c r="T2462" s="14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4">
        <f t="shared" si="231"/>
        <v>40784.012696759259</v>
      </c>
      <c r="T2463" s="14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4">
        <f t="shared" si="231"/>
        <v>41089.186296296299</v>
      </c>
      <c r="T2464" s="14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33"/>
        <v>31</v>
      </c>
      <c r="Q2465" t="str">
        <f t="shared" si="229"/>
        <v>music</v>
      </c>
      <c r="R2465" t="str">
        <f t="shared" si="230"/>
        <v>indie rock</v>
      </c>
      <c r="S2465" s="14">
        <f t="shared" si="231"/>
        <v>41341.111400462964</v>
      </c>
      <c r="T2465" s="14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4">
        <f t="shared" si="231"/>
        <v>42248.90042824074</v>
      </c>
      <c r="T2466" s="14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4">
        <f t="shared" si="231"/>
        <v>41145.719305555554</v>
      </c>
      <c r="T2467" s="14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4">
        <f t="shared" si="231"/>
        <v>41373.102465277778</v>
      </c>
      <c r="T2468" s="14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4">
        <f t="shared" si="231"/>
        <v>41025.874201388891</v>
      </c>
      <c r="T2469" s="14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4">
        <f t="shared" si="231"/>
        <v>41174.154178240737</v>
      </c>
      <c r="T2470" s="14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4">
        <f t="shared" si="231"/>
        <v>40557.429733796293</v>
      </c>
      <c r="T2471" s="14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4">
        <f t="shared" si="231"/>
        <v>41023.07471064815</v>
      </c>
      <c r="T2472" s="14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4">
        <f t="shared" si="231"/>
        <v>40893.992962962962</v>
      </c>
      <c r="T2473" s="14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4">
        <f t="shared" si="231"/>
        <v>40354.11550925926</v>
      </c>
      <c r="T2474" s="14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4">
        <f t="shared" si="231"/>
        <v>41193.748483796298</v>
      </c>
      <c r="T2475" s="14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4">
        <f t="shared" si="231"/>
        <v>40417.011296296296</v>
      </c>
      <c r="T2476" s="14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4">
        <f t="shared" si="231"/>
        <v>40310.287673611114</v>
      </c>
      <c r="T2477" s="14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4">
        <f t="shared" si="231"/>
        <v>41913.328356481477</v>
      </c>
      <c r="T2478" s="14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4">
        <f t="shared" si="231"/>
        <v>41088.691493055558</v>
      </c>
      <c r="T2479" s="14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4">
        <f t="shared" si="231"/>
        <v>41257.950381944444</v>
      </c>
      <c r="T2480" s="14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4">
        <f t="shared" si="231"/>
        <v>41107.726782407408</v>
      </c>
      <c r="T2481" s="14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4">
        <f t="shared" si="231"/>
        <v>42227.936157407406</v>
      </c>
      <c r="T2482" s="14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4">
        <f t="shared" si="231"/>
        <v>40999.645925925928</v>
      </c>
      <c r="T2483" s="14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4">
        <f t="shared" si="231"/>
        <v>40711.782210648147</v>
      </c>
      <c r="T2484" s="14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4">
        <f t="shared" si="231"/>
        <v>40970.750034722223</v>
      </c>
      <c r="T2485" s="14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4">
        <f t="shared" si="231"/>
        <v>40771.916701388887</v>
      </c>
      <c r="T2486" s="14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4">
        <f t="shared" si="231"/>
        <v>40793.998599537037</v>
      </c>
      <c r="T2487" s="14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4">
        <f t="shared" si="231"/>
        <v>40991.708055555559</v>
      </c>
      <c r="T2488" s="14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4">
        <f t="shared" si="231"/>
        <v>41026.083298611113</v>
      </c>
      <c r="T2489" s="14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4">
        <f t="shared" si="231"/>
        <v>40833.633194444446</v>
      </c>
      <c r="T2490" s="14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4">
        <f t="shared" si="231"/>
        <v>41373.690266203703</v>
      </c>
      <c r="T2491" s="14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4">
        <f t="shared" si="231"/>
        <v>41023.227731481478</v>
      </c>
      <c r="T2492" s="14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4">
        <f t="shared" si="231"/>
        <v>40542.839282407411</v>
      </c>
      <c r="T2493" s="14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4">
        <f t="shared" si="231"/>
        <v>41024.985972222225</v>
      </c>
      <c r="T2494" s="14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4">
        <f t="shared" si="231"/>
        <v>41348.168287037035</v>
      </c>
      <c r="T2495" s="14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4">
        <f t="shared" si="231"/>
        <v>41022.645185185182</v>
      </c>
      <c r="T2496" s="14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4">
        <f t="shared" si="231"/>
        <v>41036.946469907409</v>
      </c>
      <c r="T2497" s="14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4">
        <f t="shared" si="231"/>
        <v>41327.996435185189</v>
      </c>
      <c r="T2498" s="14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9">
        <v>0</v>
      </c>
      <c r="Q2563" t="str">
        <f t="shared" ref="Q2563:Q2626" si="241">LEFT(N2563,SEARCH("/",N2563,1)-1)</f>
        <v>food</v>
      </c>
      <c r="R2563" t="str">
        <f t="shared" ref="R2563:R2626" si="242">RIGHT(N2563,LEN(N2563) - SEARCH("/",N2563,1))</f>
        <v>food trucks</v>
      </c>
      <c r="S2563" s="14">
        <f t="shared" ref="S2563:S2626" si="243">(((J2563/60)/60)/24)+DATE(1970,1,1)</f>
        <v>42260.528807870374</v>
      </c>
      <c r="T2563" s="14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ref="P2564:P2626" si="245">E2564/L2564</f>
        <v>25</v>
      </c>
      <c r="Q2564" t="str">
        <f t="shared" si="241"/>
        <v>food</v>
      </c>
      <c r="R2564" t="str">
        <f t="shared" si="242"/>
        <v>food trucks</v>
      </c>
      <c r="S2564" s="14">
        <f t="shared" si="243"/>
        <v>42594.524756944447</v>
      </c>
      <c r="T2564" s="14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>
        <v>0</v>
      </c>
      <c r="Q2565" t="str">
        <f t="shared" si="241"/>
        <v>food</v>
      </c>
      <c r="R2565" t="str">
        <f t="shared" si="242"/>
        <v>food trucks</v>
      </c>
      <c r="S2565" s="14">
        <f t="shared" si="243"/>
        <v>42155.139479166668</v>
      </c>
      <c r="T2565" s="14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>
        <v>0</v>
      </c>
      <c r="Q2566" t="str">
        <f t="shared" si="241"/>
        <v>food</v>
      </c>
      <c r="R2566" t="str">
        <f t="shared" si="242"/>
        <v>food trucks</v>
      </c>
      <c r="S2566" s="14">
        <f t="shared" si="243"/>
        <v>41822.040497685186</v>
      </c>
      <c r="T2566" s="14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4">
        <f t="shared" si="243"/>
        <v>42440.650335648148</v>
      </c>
      <c r="T2567" s="14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>
        <v>0</v>
      </c>
      <c r="Q2568" t="str">
        <f t="shared" si="241"/>
        <v>food</v>
      </c>
      <c r="R2568" t="str">
        <f t="shared" si="242"/>
        <v>food trucks</v>
      </c>
      <c r="S2568" s="14">
        <f t="shared" si="243"/>
        <v>41842.980879629627</v>
      </c>
      <c r="T2568" s="14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5"/>
        <v>60</v>
      </c>
      <c r="Q2569" t="str">
        <f t="shared" si="241"/>
        <v>food</v>
      </c>
      <c r="R2569" t="str">
        <f t="shared" si="242"/>
        <v>food trucks</v>
      </c>
      <c r="S2569" s="14">
        <f t="shared" si="243"/>
        <v>42087.878912037035</v>
      </c>
      <c r="T2569" s="14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5"/>
        <v>50</v>
      </c>
      <c r="Q2570" t="str">
        <f t="shared" si="241"/>
        <v>food</v>
      </c>
      <c r="R2570" t="str">
        <f t="shared" si="242"/>
        <v>food trucks</v>
      </c>
      <c r="S2570" s="14">
        <f t="shared" si="243"/>
        <v>42584.666597222225</v>
      </c>
      <c r="T2570" s="14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4">
        <f t="shared" si="243"/>
        <v>42234.105462962965</v>
      </c>
      <c r="T2571" s="14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4">
        <f t="shared" si="243"/>
        <v>42744.903182870374</v>
      </c>
      <c r="T2572" s="14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4">
        <f t="shared" si="243"/>
        <v>42449.341678240744</v>
      </c>
      <c r="T2573" s="14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>
        <v>0</v>
      </c>
      <c r="Q2574" t="str">
        <f t="shared" si="241"/>
        <v>food</v>
      </c>
      <c r="R2574" t="str">
        <f t="shared" si="242"/>
        <v>food trucks</v>
      </c>
      <c r="S2574" s="14">
        <f t="shared" si="243"/>
        <v>42077.119409722218</v>
      </c>
      <c r="T2574" s="14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>
        <v>0</v>
      </c>
      <c r="Q2575" t="str">
        <f t="shared" si="241"/>
        <v>food</v>
      </c>
      <c r="R2575" t="str">
        <f t="shared" si="242"/>
        <v>food trucks</v>
      </c>
      <c r="S2575" s="14">
        <f t="shared" si="243"/>
        <v>41829.592002314814</v>
      </c>
      <c r="T2575" s="14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>
        <v>0</v>
      </c>
      <c r="Q2576" t="str">
        <f t="shared" si="241"/>
        <v>food</v>
      </c>
      <c r="R2576" t="str">
        <f t="shared" si="242"/>
        <v>food trucks</v>
      </c>
      <c r="S2576" s="14">
        <f t="shared" si="243"/>
        <v>42487.825752314813</v>
      </c>
      <c r="T2576" s="14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>
        <v>0</v>
      </c>
      <c r="Q2577" t="str">
        <f t="shared" si="241"/>
        <v>food</v>
      </c>
      <c r="R2577" t="str">
        <f t="shared" si="242"/>
        <v>food trucks</v>
      </c>
      <c r="S2577" s="14">
        <f t="shared" si="243"/>
        <v>41986.108726851846</v>
      </c>
      <c r="T2577" s="14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>
        <v>0</v>
      </c>
      <c r="Q2578" t="str">
        <f t="shared" si="241"/>
        <v>food</v>
      </c>
      <c r="R2578" t="str">
        <f t="shared" si="242"/>
        <v>food trucks</v>
      </c>
      <c r="S2578" s="14">
        <f t="shared" si="243"/>
        <v>42060.00980324074</v>
      </c>
      <c r="T2578" s="14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>
        <v>0</v>
      </c>
      <c r="Q2579" t="str">
        <f t="shared" si="241"/>
        <v>food</v>
      </c>
      <c r="R2579" t="str">
        <f t="shared" si="242"/>
        <v>food trucks</v>
      </c>
      <c r="S2579" s="14">
        <f t="shared" si="243"/>
        <v>41830.820567129631</v>
      </c>
      <c r="T2579" s="14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>
        <v>0</v>
      </c>
      <c r="Q2580" t="str">
        <f t="shared" si="241"/>
        <v>food</v>
      </c>
      <c r="R2580" t="str">
        <f t="shared" si="242"/>
        <v>food trucks</v>
      </c>
      <c r="S2580" s="14">
        <f t="shared" si="243"/>
        <v>42238.022905092599</v>
      </c>
      <c r="T2580" s="14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4">
        <f t="shared" si="243"/>
        <v>41837.829895833333</v>
      </c>
      <c r="T2581" s="14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4">
        <f t="shared" si="243"/>
        <v>42110.326423611114</v>
      </c>
      <c r="T2582" s="14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4">
        <f t="shared" si="243"/>
        <v>42294.628449074073</v>
      </c>
      <c r="T2583" s="14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5"/>
        <v>1</v>
      </c>
      <c r="Q2584" t="str">
        <f t="shared" si="241"/>
        <v>food</v>
      </c>
      <c r="R2584" t="str">
        <f t="shared" si="242"/>
        <v>food trucks</v>
      </c>
      <c r="S2584" s="14">
        <f t="shared" si="243"/>
        <v>42642.988819444443</v>
      </c>
      <c r="T2584" s="14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5"/>
        <v>1</v>
      </c>
      <c r="Q2585" t="str">
        <f t="shared" si="241"/>
        <v>food</v>
      </c>
      <c r="R2585" t="str">
        <f t="shared" si="242"/>
        <v>food trucks</v>
      </c>
      <c r="S2585" s="14">
        <f t="shared" si="243"/>
        <v>42019.76944444445</v>
      </c>
      <c r="T2585" s="14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>
        <v>0</v>
      </c>
      <c r="Q2586" t="str">
        <f t="shared" si="241"/>
        <v>food</v>
      </c>
      <c r="R2586" t="str">
        <f t="shared" si="242"/>
        <v>food trucks</v>
      </c>
      <c r="S2586" s="14">
        <f t="shared" si="243"/>
        <v>42140.173252314817</v>
      </c>
      <c r="T2586" s="14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5"/>
        <v>50</v>
      </c>
      <c r="Q2587" t="str">
        <f t="shared" si="241"/>
        <v>food</v>
      </c>
      <c r="R2587" t="str">
        <f t="shared" si="242"/>
        <v>food trucks</v>
      </c>
      <c r="S2587" s="14">
        <f t="shared" si="243"/>
        <v>41795.963333333333</v>
      </c>
      <c r="T2587" s="14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5"/>
        <v>5</v>
      </c>
      <c r="Q2588" t="str">
        <f t="shared" si="241"/>
        <v>food</v>
      </c>
      <c r="R2588" t="str">
        <f t="shared" si="242"/>
        <v>food trucks</v>
      </c>
      <c r="S2588" s="14">
        <f t="shared" si="243"/>
        <v>42333.330277777779</v>
      </c>
      <c r="T2588" s="14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4">
        <f t="shared" si="243"/>
        <v>42338.675381944442</v>
      </c>
      <c r="T2589" s="14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4">
        <f t="shared" si="243"/>
        <v>42042.676226851851</v>
      </c>
      <c r="T2590" s="14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5"/>
        <v>5</v>
      </c>
      <c r="Q2591" t="str">
        <f t="shared" si="241"/>
        <v>food</v>
      </c>
      <c r="R2591" t="str">
        <f t="shared" si="242"/>
        <v>food trucks</v>
      </c>
      <c r="S2591" s="14">
        <f t="shared" si="243"/>
        <v>42422.536192129628</v>
      </c>
      <c r="T2591" s="14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>
        <v>0</v>
      </c>
      <c r="Q2592" t="str">
        <f t="shared" si="241"/>
        <v>food</v>
      </c>
      <c r="R2592" t="str">
        <f t="shared" si="242"/>
        <v>food trucks</v>
      </c>
      <c r="S2592" s="14">
        <f t="shared" si="243"/>
        <v>42388.589085648149</v>
      </c>
      <c r="T2592" s="14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5"/>
        <v>13</v>
      </c>
      <c r="Q2593" t="str">
        <f t="shared" si="241"/>
        <v>food</v>
      </c>
      <c r="R2593" t="str">
        <f t="shared" si="242"/>
        <v>food trucks</v>
      </c>
      <c r="S2593" s="14">
        <f t="shared" si="243"/>
        <v>42382.906527777777</v>
      </c>
      <c r="T2593" s="14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5"/>
        <v>50</v>
      </c>
      <c r="Q2594" t="str">
        <f t="shared" si="241"/>
        <v>food</v>
      </c>
      <c r="R2594" t="str">
        <f t="shared" si="242"/>
        <v>food trucks</v>
      </c>
      <c r="S2594" s="14">
        <f t="shared" si="243"/>
        <v>41887.801168981481</v>
      </c>
      <c r="T2594" s="14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>
        <v>0</v>
      </c>
      <c r="Q2595" t="str">
        <f t="shared" si="241"/>
        <v>food</v>
      </c>
      <c r="R2595" t="str">
        <f t="shared" si="242"/>
        <v>food trucks</v>
      </c>
      <c r="S2595" s="14">
        <f t="shared" si="243"/>
        <v>42089.84520833334</v>
      </c>
      <c r="T2595" s="14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5"/>
        <v>1</v>
      </c>
      <c r="Q2596" t="str">
        <f t="shared" si="241"/>
        <v>food</v>
      </c>
      <c r="R2596" t="str">
        <f t="shared" si="242"/>
        <v>food trucks</v>
      </c>
      <c r="S2596" s="14">
        <f t="shared" si="243"/>
        <v>41828.967916666668</v>
      </c>
      <c r="T2596" s="14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4">
        <f t="shared" si="243"/>
        <v>42760.244212962964</v>
      </c>
      <c r="T2597" s="14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4">
        <f t="shared" si="243"/>
        <v>41828.664456018516</v>
      </c>
      <c r="T2598" s="14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4">
        <f t="shared" si="243"/>
        <v>42510.341631944444</v>
      </c>
      <c r="T2599" s="14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4">
        <f t="shared" si="243"/>
        <v>42240.840289351851</v>
      </c>
      <c r="T2600" s="14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5"/>
        <v>18</v>
      </c>
      <c r="Q2601" t="str">
        <f t="shared" si="241"/>
        <v>food</v>
      </c>
      <c r="R2601" t="str">
        <f t="shared" si="242"/>
        <v>food trucks</v>
      </c>
      <c r="S2601" s="14">
        <f t="shared" si="243"/>
        <v>41809.754016203704</v>
      </c>
      <c r="T2601" s="14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4">
        <f t="shared" si="243"/>
        <v>42394.900462962964</v>
      </c>
      <c r="T2602" s="14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4">
        <f t="shared" si="243"/>
        <v>41150.902187499996</v>
      </c>
      <c r="T2603" s="14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4">
        <f t="shared" si="243"/>
        <v>41915.747314814813</v>
      </c>
      <c r="T2604" s="14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4">
        <f t="shared" si="243"/>
        <v>41617.912662037037</v>
      </c>
      <c r="T2605" s="14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4">
        <f t="shared" si="243"/>
        <v>40998.051192129627</v>
      </c>
      <c r="T2606" s="14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4">
        <f t="shared" si="243"/>
        <v>42508.541550925926</v>
      </c>
      <c r="T2607" s="14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4">
        <f t="shared" si="243"/>
        <v>41726.712754629632</v>
      </c>
      <c r="T2608" s="14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4">
        <f t="shared" si="243"/>
        <v>42184.874675925923</v>
      </c>
      <c r="T2609" s="14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4">
        <f t="shared" si="243"/>
        <v>42767.801712962959</v>
      </c>
      <c r="T2610" s="14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4">
        <f t="shared" si="243"/>
        <v>41075.237858796296</v>
      </c>
      <c r="T2611" s="14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4">
        <f t="shared" si="243"/>
        <v>42564.881076388891</v>
      </c>
      <c r="T2612" s="14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4">
        <f t="shared" si="243"/>
        <v>42704.335810185185</v>
      </c>
      <c r="T2613" s="14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4">
        <f t="shared" si="243"/>
        <v>41982.143171296295</v>
      </c>
      <c r="T2614" s="14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4">
        <f t="shared" si="243"/>
        <v>41143.81821759259</v>
      </c>
      <c r="T2615" s="14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4">
        <f t="shared" si="243"/>
        <v>41730.708472222221</v>
      </c>
      <c r="T2616" s="14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4">
        <f t="shared" si="243"/>
        <v>42453.49726851852</v>
      </c>
      <c r="T2617" s="14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4">
        <f t="shared" si="243"/>
        <v>42211.99454861111</v>
      </c>
      <c r="T2618" s="14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4">
        <f t="shared" si="243"/>
        <v>41902.874432870369</v>
      </c>
      <c r="T2619" s="14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4">
        <f t="shared" si="243"/>
        <v>42279.792372685188</v>
      </c>
      <c r="T2620" s="14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4">
        <f t="shared" si="243"/>
        <v>42273.884305555555</v>
      </c>
      <c r="T2621" s="14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4">
        <f t="shared" si="243"/>
        <v>42251.16715277778</v>
      </c>
      <c r="T2622" s="14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4">
        <f t="shared" si="243"/>
        <v>42115.74754629629</v>
      </c>
      <c r="T2623" s="14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4">
        <f t="shared" si="243"/>
        <v>42689.74324074074</v>
      </c>
      <c r="T2624" s="14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4">
        <f t="shared" si="243"/>
        <v>42692.256550925929</v>
      </c>
      <c r="T2625" s="14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4">
        <f t="shared" si="243"/>
        <v>41144.42155092593</v>
      </c>
      <c r="T2626" s="14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9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9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9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9">
        <v>0</v>
      </c>
      <c r="Q2883" t="str">
        <f t="shared" ref="Q2883:Q2946" si="271">LEFT(N2883,SEARCH("/",N2883,1)-1)</f>
        <v>theater</v>
      </c>
      <c r="R2883" t="str">
        <f t="shared" ref="R2883:R2946" si="272">RIGHT(N2883,LEN(N2883) - SEARCH("/",N2883,1))</f>
        <v>plays</v>
      </c>
      <c r="S2883" s="14">
        <f t="shared" ref="S2883:S2946" si="273">(((J2883/60)/60)/24)+DATE(1970,1,1)</f>
        <v>41916.597638888888</v>
      </c>
      <c r="T2883" s="14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ref="P2884:P2946" si="275">E2884/L2884</f>
        <v>63</v>
      </c>
      <c r="Q2884" t="str">
        <f t="shared" si="271"/>
        <v>theater</v>
      </c>
      <c r="R2884" t="str">
        <f t="shared" si="272"/>
        <v>plays</v>
      </c>
      <c r="S2884" s="14">
        <f t="shared" si="273"/>
        <v>42461.596273148149</v>
      </c>
      <c r="T2884" s="14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5"/>
        <v>381.6</v>
      </c>
      <c r="Q2885" t="str">
        <f t="shared" si="271"/>
        <v>theater</v>
      </c>
      <c r="R2885" t="str">
        <f t="shared" si="272"/>
        <v>plays</v>
      </c>
      <c r="S2885" s="14">
        <f t="shared" si="273"/>
        <v>42370.90320601852</v>
      </c>
      <c r="T2885" s="14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5"/>
        <v>46.25</v>
      </c>
      <c r="Q2886" t="str">
        <f t="shared" si="271"/>
        <v>theater</v>
      </c>
      <c r="R2886" t="str">
        <f t="shared" si="272"/>
        <v>plays</v>
      </c>
      <c r="S2886" s="14">
        <f t="shared" si="273"/>
        <v>41948.727256944447</v>
      </c>
      <c r="T2886" s="14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5"/>
        <v>26</v>
      </c>
      <c r="Q2887" t="str">
        <f t="shared" si="271"/>
        <v>theater</v>
      </c>
      <c r="R2887" t="str">
        <f t="shared" si="272"/>
        <v>plays</v>
      </c>
      <c r="S2887" s="14">
        <f t="shared" si="273"/>
        <v>42047.07640046296</v>
      </c>
      <c r="T2887" s="14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5"/>
        <v>10</v>
      </c>
      <c r="Q2888" t="str">
        <f t="shared" si="271"/>
        <v>theater</v>
      </c>
      <c r="R2888" t="str">
        <f t="shared" si="272"/>
        <v>plays</v>
      </c>
      <c r="S2888" s="14">
        <f t="shared" si="273"/>
        <v>42261.632916666669</v>
      </c>
      <c r="T2888" s="14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5"/>
        <v>5</v>
      </c>
      <c r="Q2889" t="str">
        <f t="shared" si="271"/>
        <v>theater</v>
      </c>
      <c r="R2889" t="str">
        <f t="shared" si="272"/>
        <v>plays</v>
      </c>
      <c r="S2889" s="14">
        <f t="shared" si="273"/>
        <v>41985.427361111113</v>
      </c>
      <c r="T2889" s="14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>
        <v>0</v>
      </c>
      <c r="Q2890" t="str">
        <f t="shared" si="271"/>
        <v>theater</v>
      </c>
      <c r="R2890" t="str">
        <f t="shared" si="272"/>
        <v>plays</v>
      </c>
      <c r="S2890" s="14">
        <f t="shared" si="273"/>
        <v>41922.535185185188</v>
      </c>
      <c r="T2890" s="14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4">
        <f t="shared" si="273"/>
        <v>41850.863252314812</v>
      </c>
      <c r="T2891" s="14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5"/>
        <v>7</v>
      </c>
      <c r="Q2892" t="str">
        <f t="shared" si="271"/>
        <v>theater</v>
      </c>
      <c r="R2892" t="str">
        <f t="shared" si="272"/>
        <v>plays</v>
      </c>
      <c r="S2892" s="14">
        <f t="shared" si="273"/>
        <v>41831.742962962962</v>
      </c>
      <c r="T2892" s="14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5"/>
        <v>27.3</v>
      </c>
      <c r="Q2893" t="str">
        <f t="shared" si="271"/>
        <v>theater</v>
      </c>
      <c r="R2893" t="str">
        <f t="shared" si="272"/>
        <v>plays</v>
      </c>
      <c r="S2893" s="14">
        <f t="shared" si="273"/>
        <v>42415.883425925931</v>
      </c>
      <c r="T2893" s="14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4">
        <f t="shared" si="273"/>
        <v>41869.714166666665</v>
      </c>
      <c r="T2894" s="14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5"/>
        <v>12.5</v>
      </c>
      <c r="Q2895" t="str">
        <f t="shared" si="271"/>
        <v>theater</v>
      </c>
      <c r="R2895" t="str">
        <f t="shared" si="272"/>
        <v>plays</v>
      </c>
      <c r="S2895" s="14">
        <f t="shared" si="273"/>
        <v>41953.773090277777</v>
      </c>
      <c r="T2895" s="14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>
        <v>0</v>
      </c>
      <c r="Q2896" t="str">
        <f t="shared" si="271"/>
        <v>theater</v>
      </c>
      <c r="R2896" t="str">
        <f t="shared" si="272"/>
        <v>plays</v>
      </c>
      <c r="S2896" s="14">
        <f t="shared" si="273"/>
        <v>42037.986284722225</v>
      </c>
      <c r="T2896" s="14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5"/>
        <v>5.75</v>
      </c>
      <c r="Q2897" t="str">
        <f t="shared" si="271"/>
        <v>theater</v>
      </c>
      <c r="R2897" t="str">
        <f t="shared" si="272"/>
        <v>plays</v>
      </c>
      <c r="S2897" s="14">
        <f t="shared" si="273"/>
        <v>41811.555462962962</v>
      </c>
      <c r="T2897" s="14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4">
        <f t="shared" si="273"/>
        <v>42701.908807870372</v>
      </c>
      <c r="T2898" s="14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4">
        <f t="shared" si="273"/>
        <v>42258.646504629629</v>
      </c>
      <c r="T2899" s="14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4">
        <f t="shared" si="273"/>
        <v>42278.664965277778</v>
      </c>
      <c r="T2900" s="14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>
        <v>0</v>
      </c>
      <c r="Q2901" t="str">
        <f t="shared" si="271"/>
        <v>theater</v>
      </c>
      <c r="R2901" t="str">
        <f t="shared" si="272"/>
        <v>plays</v>
      </c>
      <c r="S2901" s="14">
        <f t="shared" si="273"/>
        <v>42515.078217592592</v>
      </c>
      <c r="T2901" s="14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4">
        <f t="shared" si="273"/>
        <v>41830.234166666669</v>
      </c>
      <c r="T2902" s="14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5"/>
        <v>3</v>
      </c>
      <c r="Q2903" t="str">
        <f t="shared" si="271"/>
        <v>theater</v>
      </c>
      <c r="R2903" t="str">
        <f t="shared" si="272"/>
        <v>plays</v>
      </c>
      <c r="S2903" s="14">
        <f t="shared" si="273"/>
        <v>41982.904386574075</v>
      </c>
      <c r="T2903" s="14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5"/>
        <v>25</v>
      </c>
      <c r="Q2904" t="str">
        <f t="shared" si="271"/>
        <v>theater</v>
      </c>
      <c r="R2904" t="str">
        <f t="shared" si="272"/>
        <v>plays</v>
      </c>
      <c r="S2904" s="14">
        <f t="shared" si="273"/>
        <v>42210.439768518518</v>
      </c>
      <c r="T2904" s="14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5"/>
        <v>9.75</v>
      </c>
      <c r="Q2905" t="str">
        <f t="shared" si="271"/>
        <v>theater</v>
      </c>
      <c r="R2905" t="str">
        <f t="shared" si="272"/>
        <v>plays</v>
      </c>
      <c r="S2905" s="14">
        <f t="shared" si="273"/>
        <v>42196.166874999995</v>
      </c>
      <c r="T2905" s="14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5"/>
        <v>18.75</v>
      </c>
      <c r="Q2906" t="str">
        <f t="shared" si="271"/>
        <v>theater</v>
      </c>
      <c r="R2906" t="str">
        <f t="shared" si="272"/>
        <v>plays</v>
      </c>
      <c r="S2906" s="14">
        <f t="shared" si="273"/>
        <v>41940.967951388891</v>
      </c>
      <c r="T2906" s="14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4">
        <f t="shared" si="273"/>
        <v>42606.056863425925</v>
      </c>
      <c r="T2907" s="14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4">
        <f t="shared" si="273"/>
        <v>42199.648912037039</v>
      </c>
      <c r="T2908" s="14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5"/>
        <v>1</v>
      </c>
      <c r="Q2909" t="str">
        <f t="shared" si="271"/>
        <v>theater</v>
      </c>
      <c r="R2909" t="str">
        <f t="shared" si="272"/>
        <v>plays</v>
      </c>
      <c r="S2909" s="14">
        <f t="shared" si="273"/>
        <v>42444.877743055549</v>
      </c>
      <c r="T2909" s="14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5"/>
        <v>52.8</v>
      </c>
      <c r="Q2910" t="str">
        <f t="shared" si="271"/>
        <v>theater</v>
      </c>
      <c r="R2910" t="str">
        <f t="shared" si="272"/>
        <v>plays</v>
      </c>
      <c r="S2910" s="14">
        <f t="shared" si="273"/>
        <v>42499.731701388882</v>
      </c>
      <c r="T2910" s="14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5"/>
        <v>20</v>
      </c>
      <c r="Q2911" t="str">
        <f t="shared" si="271"/>
        <v>theater</v>
      </c>
      <c r="R2911" t="str">
        <f t="shared" si="272"/>
        <v>plays</v>
      </c>
      <c r="S2911" s="14">
        <f t="shared" si="273"/>
        <v>41929.266215277778</v>
      </c>
      <c r="T2911" s="14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5"/>
        <v>1</v>
      </c>
      <c r="Q2912" t="str">
        <f t="shared" si="271"/>
        <v>theater</v>
      </c>
      <c r="R2912" t="str">
        <f t="shared" si="272"/>
        <v>plays</v>
      </c>
      <c r="S2912" s="14">
        <f t="shared" si="273"/>
        <v>42107.841284722221</v>
      </c>
      <c r="T2912" s="14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4">
        <f t="shared" si="273"/>
        <v>42142.768819444449</v>
      </c>
      <c r="T2913" s="14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4">
        <f t="shared" si="273"/>
        <v>42354.131643518514</v>
      </c>
      <c r="T2914" s="14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5"/>
        <v>1</v>
      </c>
      <c r="Q2915" t="str">
        <f t="shared" si="271"/>
        <v>theater</v>
      </c>
      <c r="R2915" t="str">
        <f t="shared" si="272"/>
        <v>plays</v>
      </c>
      <c r="S2915" s="14">
        <f t="shared" si="273"/>
        <v>41828.922905092593</v>
      </c>
      <c r="T2915" s="14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5"/>
        <v>1</v>
      </c>
      <c r="Q2916" t="str">
        <f t="shared" si="271"/>
        <v>theater</v>
      </c>
      <c r="R2916" t="str">
        <f t="shared" si="272"/>
        <v>plays</v>
      </c>
      <c r="S2916" s="14">
        <f t="shared" si="273"/>
        <v>42017.907337962963</v>
      </c>
      <c r="T2916" s="14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4">
        <f t="shared" si="273"/>
        <v>42415.398032407407</v>
      </c>
      <c r="T2917" s="14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4">
        <f t="shared" si="273"/>
        <v>41755.476724537039</v>
      </c>
      <c r="T2918" s="14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4">
        <f t="shared" si="273"/>
        <v>42245.234340277777</v>
      </c>
      <c r="T2919" s="14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4">
        <f t="shared" si="273"/>
        <v>42278.629710648151</v>
      </c>
      <c r="T2920" s="14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5"/>
        <v>8.5</v>
      </c>
      <c r="Q2921" t="str">
        <f t="shared" si="271"/>
        <v>theater</v>
      </c>
      <c r="R2921" t="str">
        <f t="shared" si="272"/>
        <v>plays</v>
      </c>
      <c r="S2921" s="14">
        <f t="shared" si="273"/>
        <v>41826.61954861111</v>
      </c>
      <c r="T2921" s="14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4">
        <f t="shared" si="273"/>
        <v>42058.792476851857</v>
      </c>
      <c r="T2922" s="14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5"/>
        <v>43</v>
      </c>
      <c r="Q2923" t="str">
        <f t="shared" si="271"/>
        <v>theater</v>
      </c>
      <c r="R2923" t="str">
        <f t="shared" si="272"/>
        <v>musical</v>
      </c>
      <c r="S2923" s="14">
        <f t="shared" si="273"/>
        <v>41877.886620370373</v>
      </c>
      <c r="T2923" s="14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4">
        <f t="shared" si="273"/>
        <v>42097.874155092592</v>
      </c>
      <c r="T2924" s="14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5"/>
        <v>30</v>
      </c>
      <c r="Q2925" t="str">
        <f t="shared" si="271"/>
        <v>theater</v>
      </c>
      <c r="R2925" t="str">
        <f t="shared" si="272"/>
        <v>musical</v>
      </c>
      <c r="S2925" s="14">
        <f t="shared" si="273"/>
        <v>42013.15253472222</v>
      </c>
      <c r="T2925" s="14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4">
        <f t="shared" si="273"/>
        <v>42103.556828703702</v>
      </c>
      <c r="T2926" s="14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4">
        <f t="shared" si="273"/>
        <v>41863.584120370368</v>
      </c>
      <c r="T2927" s="14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5"/>
        <v>75</v>
      </c>
      <c r="Q2928" t="str">
        <f t="shared" si="271"/>
        <v>theater</v>
      </c>
      <c r="R2928" t="str">
        <f t="shared" si="272"/>
        <v>musical</v>
      </c>
      <c r="S2928" s="14">
        <f t="shared" si="273"/>
        <v>42044.765960648147</v>
      </c>
      <c r="T2928" s="14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4">
        <f t="shared" si="273"/>
        <v>41806.669317129628</v>
      </c>
      <c r="T2929" s="14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4">
        <f t="shared" si="273"/>
        <v>42403.998217592598</v>
      </c>
      <c r="T2930" s="14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4">
        <f t="shared" si="273"/>
        <v>41754.564328703702</v>
      </c>
      <c r="T2931" s="14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4">
        <f t="shared" si="273"/>
        <v>42101.584074074075</v>
      </c>
      <c r="T2932" s="14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4">
        <f t="shared" si="273"/>
        <v>41872.291238425925</v>
      </c>
      <c r="T2933" s="14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4">
        <f t="shared" si="273"/>
        <v>42025.164780092593</v>
      </c>
      <c r="T2934" s="14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4">
        <f t="shared" si="273"/>
        <v>42495.956631944442</v>
      </c>
      <c r="T2935" s="14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4">
        <f t="shared" si="273"/>
        <v>41775.636157407411</v>
      </c>
      <c r="T2936" s="14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4">
        <f t="shared" si="273"/>
        <v>42553.583425925928</v>
      </c>
      <c r="T2937" s="14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4">
        <f t="shared" si="273"/>
        <v>41912.650729166664</v>
      </c>
      <c r="T2938" s="14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4">
        <f t="shared" si="273"/>
        <v>41803.457326388889</v>
      </c>
      <c r="T2939" s="14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4">
        <f t="shared" si="273"/>
        <v>42004.703865740739</v>
      </c>
      <c r="T2940" s="14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4">
        <f t="shared" si="273"/>
        <v>41845.809166666666</v>
      </c>
      <c r="T2941" s="14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4">
        <f t="shared" si="273"/>
        <v>41982.773356481484</v>
      </c>
      <c r="T2942" s="14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5"/>
        <v>1</v>
      </c>
      <c r="Q2943" t="str">
        <f t="shared" si="271"/>
        <v>theater</v>
      </c>
      <c r="R2943" t="str">
        <f t="shared" si="272"/>
        <v>spaces</v>
      </c>
      <c r="S2943" s="14">
        <f t="shared" si="273"/>
        <v>42034.960127314815</v>
      </c>
      <c r="T2943" s="14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4">
        <f t="shared" si="273"/>
        <v>42334.803923611107</v>
      </c>
      <c r="T2944" s="14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>
        <v>0</v>
      </c>
      <c r="Q2945" t="str">
        <f t="shared" si="271"/>
        <v>theater</v>
      </c>
      <c r="R2945" t="str">
        <f t="shared" si="272"/>
        <v>spaces</v>
      </c>
      <c r="S2945" s="14">
        <f t="shared" si="273"/>
        <v>42077.129398148143</v>
      </c>
      <c r="T2945" s="14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5"/>
        <v>100</v>
      </c>
      <c r="Q2946" t="str">
        <f t="shared" si="271"/>
        <v>theater</v>
      </c>
      <c r="R2946" t="str">
        <f t="shared" si="272"/>
        <v>spaces</v>
      </c>
      <c r="S2946" s="14">
        <f t="shared" si="273"/>
        <v>42132.9143287037</v>
      </c>
      <c r="T2946" s="14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9">
        <v>0</v>
      </c>
      <c r="Q2947" t="str">
        <f t="shared" ref="Q2947:Q3010" si="277">LEFT(N2947,SEARCH("/",N2947,1)-1)</f>
        <v>theater</v>
      </c>
      <c r="R2947" t="str">
        <f t="shared" ref="R2947:R3010" si="278">RIGHT(N2947,LEN(N2947) - SEARCH("/",N2947,1))</f>
        <v>spaces</v>
      </c>
      <c r="S2947" s="14">
        <f t="shared" ref="S2947:S3010" si="279">(((J2947/60)/60)/24)+DATE(1970,1,1)</f>
        <v>42118.139583333337</v>
      </c>
      <c r="T2947" s="14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ref="P2948:P3010" si="281">E2948/L2948</f>
        <v>1</v>
      </c>
      <c r="Q2948" t="str">
        <f t="shared" si="277"/>
        <v>theater</v>
      </c>
      <c r="R2948" t="str">
        <f t="shared" si="278"/>
        <v>spaces</v>
      </c>
      <c r="S2948" s="14">
        <f t="shared" si="279"/>
        <v>42567.531157407408</v>
      </c>
      <c r="T2948" s="14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4">
        <f t="shared" si="279"/>
        <v>42649.562118055561</v>
      </c>
      <c r="T2949" s="14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4">
        <f t="shared" si="279"/>
        <v>42097.649224537032</v>
      </c>
      <c r="T2950" s="14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81"/>
        <v>12.5</v>
      </c>
      <c r="Q2951" t="str">
        <f t="shared" si="277"/>
        <v>theater</v>
      </c>
      <c r="R2951" t="str">
        <f t="shared" si="278"/>
        <v>spaces</v>
      </c>
      <c r="S2951" s="14">
        <f t="shared" si="279"/>
        <v>42297.823113425926</v>
      </c>
      <c r="T2951" s="14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>
        <v>0</v>
      </c>
      <c r="Q2952" t="str">
        <f t="shared" si="277"/>
        <v>theater</v>
      </c>
      <c r="R2952" t="str">
        <f t="shared" si="278"/>
        <v>spaces</v>
      </c>
      <c r="S2952" s="14">
        <f t="shared" si="279"/>
        <v>42362.36518518519</v>
      </c>
      <c r="T2952" s="14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4">
        <f t="shared" si="279"/>
        <v>41872.802928240737</v>
      </c>
      <c r="T2953" s="14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4">
        <f t="shared" si="279"/>
        <v>42628.690266203703</v>
      </c>
      <c r="T2954" s="14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4">
        <f t="shared" si="279"/>
        <v>42255.791909722218</v>
      </c>
      <c r="T2955" s="14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>
        <v>0</v>
      </c>
      <c r="Q2956" t="str">
        <f t="shared" si="277"/>
        <v>theater</v>
      </c>
      <c r="R2956" t="str">
        <f t="shared" si="278"/>
        <v>spaces</v>
      </c>
      <c r="S2956" s="14">
        <f t="shared" si="279"/>
        <v>42790.583368055552</v>
      </c>
      <c r="T2956" s="14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81"/>
        <v>65</v>
      </c>
      <c r="Q2957" t="str">
        <f t="shared" si="277"/>
        <v>theater</v>
      </c>
      <c r="R2957" t="str">
        <f t="shared" si="278"/>
        <v>spaces</v>
      </c>
      <c r="S2957" s="14">
        <f t="shared" si="279"/>
        <v>42141.741307870368</v>
      </c>
      <c r="T2957" s="14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4">
        <f t="shared" si="279"/>
        <v>42464.958912037036</v>
      </c>
      <c r="T2958" s="14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4">
        <f t="shared" si="279"/>
        <v>42031.011249999996</v>
      </c>
      <c r="T2959" s="14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>
        <v>0</v>
      </c>
      <c r="Q2960" t="str">
        <f t="shared" si="277"/>
        <v>theater</v>
      </c>
      <c r="R2960" t="str">
        <f t="shared" si="278"/>
        <v>spaces</v>
      </c>
      <c r="S2960" s="14">
        <f t="shared" si="279"/>
        <v>42438.779131944444</v>
      </c>
      <c r="T2960" s="14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>
        <v>0</v>
      </c>
      <c r="Q2961" t="str">
        <f t="shared" si="277"/>
        <v>theater</v>
      </c>
      <c r="R2961" t="str">
        <f t="shared" si="278"/>
        <v>spaces</v>
      </c>
      <c r="S2961" s="14">
        <f t="shared" si="279"/>
        <v>42498.008391203708</v>
      </c>
      <c r="T2961" s="14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>
        <v>0</v>
      </c>
      <c r="Q2962" t="str">
        <f t="shared" si="277"/>
        <v>theater</v>
      </c>
      <c r="R2962" t="str">
        <f t="shared" si="278"/>
        <v>spaces</v>
      </c>
      <c r="S2962" s="14">
        <f t="shared" si="279"/>
        <v>41863.757210648146</v>
      </c>
      <c r="T2962" s="14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81"/>
        <v>50.75</v>
      </c>
      <c r="Q2963" t="str">
        <f t="shared" si="277"/>
        <v>theater</v>
      </c>
      <c r="R2963" t="str">
        <f t="shared" si="278"/>
        <v>plays</v>
      </c>
      <c r="S2963" s="14">
        <f t="shared" si="279"/>
        <v>42061.212488425925</v>
      </c>
      <c r="T2963" s="14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81"/>
        <v>60.9</v>
      </c>
      <c r="Q2964" t="str">
        <f t="shared" si="277"/>
        <v>theater</v>
      </c>
      <c r="R2964" t="str">
        <f t="shared" si="278"/>
        <v>plays</v>
      </c>
      <c r="S2964" s="14">
        <f t="shared" si="279"/>
        <v>42036.24428240741</v>
      </c>
      <c r="T2964" s="14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4">
        <f t="shared" si="279"/>
        <v>42157.470185185186</v>
      </c>
      <c r="T2965" s="14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4">
        <f t="shared" si="279"/>
        <v>41827.909942129627</v>
      </c>
      <c r="T2966" s="14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4">
        <f t="shared" si="279"/>
        <v>42162.729548611111</v>
      </c>
      <c r="T2967" s="14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4">
        <f t="shared" si="279"/>
        <v>42233.738564814819</v>
      </c>
      <c r="T2968" s="14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4">
        <f t="shared" si="279"/>
        <v>42042.197824074072</v>
      </c>
      <c r="T2969" s="14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4">
        <f t="shared" si="279"/>
        <v>42585.523842592593</v>
      </c>
      <c r="T2970" s="14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4">
        <f t="shared" si="279"/>
        <v>42097.786493055552</v>
      </c>
      <c r="T2971" s="14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4">
        <f t="shared" si="279"/>
        <v>41808.669571759259</v>
      </c>
      <c r="T2972" s="14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4">
        <f t="shared" si="279"/>
        <v>41852.658310185187</v>
      </c>
      <c r="T2973" s="14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4">
        <f t="shared" si="279"/>
        <v>42694.110185185185</v>
      </c>
      <c r="T2974" s="14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4">
        <f t="shared" si="279"/>
        <v>42341.818379629629</v>
      </c>
      <c r="T2975" s="14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4">
        <f t="shared" si="279"/>
        <v>41880.061006944445</v>
      </c>
      <c r="T2976" s="14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4">
        <f t="shared" si="279"/>
        <v>41941.683865740742</v>
      </c>
      <c r="T2977" s="14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4">
        <f t="shared" si="279"/>
        <v>42425.730671296296</v>
      </c>
      <c r="T2978" s="14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4">
        <f t="shared" si="279"/>
        <v>42026.88118055556</v>
      </c>
      <c r="T2979" s="14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4">
        <f t="shared" si="279"/>
        <v>41922.640590277777</v>
      </c>
      <c r="T2980" s="14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4">
        <f t="shared" si="279"/>
        <v>41993.824340277773</v>
      </c>
      <c r="T2981" s="14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4">
        <f t="shared" si="279"/>
        <v>42219.915856481486</v>
      </c>
      <c r="T2982" s="14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4">
        <f t="shared" si="279"/>
        <v>42225.559675925921</v>
      </c>
      <c r="T2983" s="14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4">
        <f t="shared" si="279"/>
        <v>42381.686840277776</v>
      </c>
      <c r="T2984" s="14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4">
        <f t="shared" si="279"/>
        <v>41894.632361111115</v>
      </c>
      <c r="T2985" s="14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4">
        <f t="shared" si="279"/>
        <v>42576.278715277775</v>
      </c>
      <c r="T2986" s="14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4">
        <f t="shared" si="279"/>
        <v>42654.973703703698</v>
      </c>
      <c r="T2987" s="14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4">
        <f t="shared" si="279"/>
        <v>42431.500069444446</v>
      </c>
      <c r="T2988" s="14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4">
        <f t="shared" si="279"/>
        <v>42627.307303240741</v>
      </c>
      <c r="T2989" s="14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4">
        <f t="shared" si="279"/>
        <v>42511.362048611118</v>
      </c>
      <c r="T2990" s="14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4">
        <f t="shared" si="279"/>
        <v>42337.02039351852</v>
      </c>
      <c r="T2991" s="14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4">
        <f t="shared" si="279"/>
        <v>42341.57430555555</v>
      </c>
      <c r="T2992" s="14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4">
        <f t="shared" si="279"/>
        <v>42740.837152777778</v>
      </c>
      <c r="T2993" s="14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4">
        <f t="shared" si="279"/>
        <v>42622.767476851848</v>
      </c>
      <c r="T2994" s="14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4">
        <f t="shared" si="279"/>
        <v>42390.838738425926</v>
      </c>
      <c r="T2995" s="14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4">
        <f t="shared" si="279"/>
        <v>41885.478842592594</v>
      </c>
      <c r="T2996" s="14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4">
        <f t="shared" si="279"/>
        <v>42724.665173611109</v>
      </c>
      <c r="T2997" s="14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4">
        <f t="shared" si="279"/>
        <v>42090.912500000006</v>
      </c>
      <c r="T2998" s="14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81"/>
        <v>90.2</v>
      </c>
      <c r="Q2999" t="str">
        <f t="shared" si="277"/>
        <v>theater</v>
      </c>
      <c r="R2999" t="str">
        <f t="shared" si="278"/>
        <v>spaces</v>
      </c>
      <c r="S2999" s="14">
        <f t="shared" si="279"/>
        <v>42775.733715277776</v>
      </c>
      <c r="T2999" s="14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4">
        <f t="shared" si="279"/>
        <v>41778.193622685183</v>
      </c>
      <c r="T3000" s="14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4">
        <f t="shared" si="279"/>
        <v>42780.740277777775</v>
      </c>
      <c r="T3001" s="14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81"/>
        <v>62.5</v>
      </c>
      <c r="Q3002" t="str">
        <f t="shared" si="277"/>
        <v>theater</v>
      </c>
      <c r="R3002" t="str">
        <f t="shared" si="278"/>
        <v>spaces</v>
      </c>
      <c r="S3002" s="14">
        <f t="shared" si="279"/>
        <v>42752.827199074076</v>
      </c>
      <c r="T3002" s="14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4">
        <f t="shared" si="279"/>
        <v>42534.895625000005</v>
      </c>
      <c r="T3003" s="14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4">
        <f t="shared" si="279"/>
        <v>41239.83625</v>
      </c>
      <c r="T3004" s="14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4">
        <f t="shared" si="279"/>
        <v>42398.849259259259</v>
      </c>
      <c r="T3005" s="14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4">
        <f t="shared" si="279"/>
        <v>41928.881064814814</v>
      </c>
      <c r="T3006" s="14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4">
        <f t="shared" si="279"/>
        <v>41888.674826388888</v>
      </c>
      <c r="T3007" s="14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4">
        <f t="shared" si="279"/>
        <v>41957.756840277783</v>
      </c>
      <c r="T3008" s="14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81"/>
        <v>54</v>
      </c>
      <c r="Q3009" t="str">
        <f t="shared" si="277"/>
        <v>theater</v>
      </c>
      <c r="R3009" t="str">
        <f t="shared" si="278"/>
        <v>spaces</v>
      </c>
      <c r="S3009" s="14">
        <f t="shared" si="279"/>
        <v>42098.216238425928</v>
      </c>
      <c r="T3009" s="14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4">
        <f t="shared" si="279"/>
        <v>42360.212025462963</v>
      </c>
      <c r="T3010" s="14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9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9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9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9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9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9">
        <v>0</v>
      </c>
      <c r="Q4099" t="str">
        <f t="shared" ref="Q4099:Q4115" si="385">LEFT(N4099,SEARCH("/",N4099,1)-1)</f>
        <v>theater</v>
      </c>
      <c r="R4099" t="str">
        <f t="shared" ref="R4099:R4115" si="386">RIGHT(N4099,LEN(N4099) - SEARCH("/",N4099,1))</f>
        <v>plays</v>
      </c>
      <c r="S4099" s="14">
        <f t="shared" ref="S4099:S4115" si="387">(((J4099/60)/60)/24)+DATE(1970,1,1)</f>
        <v>42344.824502314819</v>
      </c>
      <c r="T4099" s="14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>
        <v>0</v>
      </c>
      <c r="Q4100" t="str">
        <f t="shared" si="385"/>
        <v>theater</v>
      </c>
      <c r="R4100" t="str">
        <f t="shared" si="386"/>
        <v>plays</v>
      </c>
      <c r="S4100" s="14">
        <f t="shared" si="387"/>
        <v>42495.722187499996</v>
      </c>
      <c r="T4100" s="14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ref="P4101:P4115" si="389">E4101/L4101</f>
        <v>50</v>
      </c>
      <c r="Q4101" t="str">
        <f t="shared" si="385"/>
        <v>theater</v>
      </c>
      <c r="R4101" t="str">
        <f t="shared" si="386"/>
        <v>plays</v>
      </c>
      <c r="S4101" s="14">
        <f t="shared" si="387"/>
        <v>42570.850381944445</v>
      </c>
      <c r="T4101" s="14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>
        <v>0</v>
      </c>
      <c r="Q4102" t="str">
        <f t="shared" si="385"/>
        <v>theater</v>
      </c>
      <c r="R4102" t="str">
        <f t="shared" si="386"/>
        <v>plays</v>
      </c>
      <c r="S4102" s="14">
        <f t="shared" si="387"/>
        <v>41927.124884259261</v>
      </c>
      <c r="T4102" s="14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>
        <v>0</v>
      </c>
      <c r="Q4103" t="str">
        <f t="shared" si="385"/>
        <v>theater</v>
      </c>
      <c r="R4103" t="str">
        <f t="shared" si="386"/>
        <v>plays</v>
      </c>
      <c r="S4103" s="14">
        <f t="shared" si="387"/>
        <v>42730.903726851851</v>
      </c>
      <c r="T4103" s="14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4">
        <f t="shared" si="387"/>
        <v>42475.848067129627</v>
      </c>
      <c r="T4104" s="14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4">
        <f t="shared" si="387"/>
        <v>42188.83293981482</v>
      </c>
      <c r="T4105" s="14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4">
        <f t="shared" si="387"/>
        <v>42640.278171296297</v>
      </c>
      <c r="T4106" s="14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4">
        <f t="shared" si="387"/>
        <v>42697.010520833333</v>
      </c>
      <c r="T4107" s="14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4">
        <f t="shared" si="387"/>
        <v>42053.049375000002</v>
      </c>
      <c r="T4108" s="14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9"/>
        <v>10.25</v>
      </c>
      <c r="Q4109" t="str">
        <f t="shared" si="385"/>
        <v>theater</v>
      </c>
      <c r="R4109" t="str">
        <f t="shared" si="386"/>
        <v>plays</v>
      </c>
      <c r="S4109" s="14">
        <f t="shared" si="387"/>
        <v>41883.916678240741</v>
      </c>
      <c r="T4109" s="14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9"/>
        <v>59</v>
      </c>
      <c r="Q4110" t="str">
        <f t="shared" si="385"/>
        <v>theater</v>
      </c>
      <c r="R4110" t="str">
        <f t="shared" si="386"/>
        <v>plays</v>
      </c>
      <c r="S4110" s="14">
        <f t="shared" si="387"/>
        <v>42767.031678240746</v>
      </c>
      <c r="T4110" s="14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>
        <v>0</v>
      </c>
      <c r="Q4111" t="str">
        <f t="shared" si="385"/>
        <v>theater</v>
      </c>
      <c r="R4111" t="str">
        <f t="shared" si="386"/>
        <v>plays</v>
      </c>
      <c r="S4111" s="14">
        <f t="shared" si="387"/>
        <v>42307.539398148147</v>
      </c>
      <c r="T4111" s="14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4">
        <f t="shared" si="387"/>
        <v>42512.626747685179</v>
      </c>
      <c r="T4112" s="14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4">
        <f t="shared" si="387"/>
        <v>42029.135879629626</v>
      </c>
      <c r="T4113" s="14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9"/>
        <v>1</v>
      </c>
      <c r="Q4114" t="str">
        <f t="shared" si="385"/>
        <v>theater</v>
      </c>
      <c r="R4114" t="str">
        <f t="shared" si="386"/>
        <v>plays</v>
      </c>
      <c r="S4114" s="14">
        <f t="shared" si="387"/>
        <v>42400.946597222224</v>
      </c>
      <c r="T4114" s="14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9"/>
        <v>1</v>
      </c>
      <c r="Q4115" t="str">
        <f t="shared" si="385"/>
        <v>theater</v>
      </c>
      <c r="R4115" t="str">
        <f t="shared" si="386"/>
        <v>plays</v>
      </c>
      <c r="S4115" s="14">
        <f t="shared" si="387"/>
        <v>42358.573182870372</v>
      </c>
      <c r="T4115" s="14">
        <f t="shared" si="388"/>
        <v>42377.273611111115</v>
      </c>
    </row>
  </sheetData>
  <autoFilter ref="A1:P4115" xr:uid="{24B980DA-397B-43AA-ACC4-AC04FEC26E08}"/>
  <conditionalFormatting sqref="F1:F1048576">
    <cfRule type="expression" dxfId="10" priority="18">
      <formula>F1="live"</formula>
    </cfRule>
    <cfRule type="expression" dxfId="9" priority="19">
      <formula>F1="canceled"</formula>
    </cfRule>
    <cfRule type="expression" dxfId="8" priority="20">
      <formula>F1="failed"</formula>
    </cfRule>
    <cfRule type="expression" dxfId="7" priority="21">
      <formula>F1="successful"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C9A0E-B1BB-4FF4-AB59-8542782EF0A1}">
  <dimension ref="A1:F14"/>
  <sheetViews>
    <sheetView workbookViewId="0">
      <selection activeCell="B24" sqref="B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2E7E-C1EF-43E4-BA8B-88B56B6CB769}">
  <dimension ref="A1:F47"/>
  <sheetViews>
    <sheetView topLeftCell="A7" workbookViewId="0">
      <selection activeCell="U36" sqref="U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D8F-0972-40CE-8749-5703B159F87D}">
  <dimension ref="A1:E18"/>
  <sheetViews>
    <sheetView workbookViewId="0">
      <selection activeCell="D26" sqref="D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8308</v>
      </c>
      <c r="B1" t="s">
        <v>8364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1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1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1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1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1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1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1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1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1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1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1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1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E8FFD-0AA5-47DD-96A5-AC2C6CF65FBC}">
  <dimension ref="A1:H13"/>
  <sheetViews>
    <sheetView workbookViewId="0">
      <selection activeCell="C2" sqref="C2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7" bestFit="1" customWidth="1"/>
    <col min="7" max="7" width="17" style="7" bestFit="1" customWidth="1"/>
    <col min="8" max="8" width="19.85546875" style="7" bestFit="1" customWidth="1"/>
  </cols>
  <sheetData>
    <row r="1" spans="1:8" s="5" customFormat="1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6" t="s">
        <v>8385</v>
      </c>
      <c r="G1" s="6" t="s">
        <v>8386</v>
      </c>
      <c r="H1" s="6" t="s">
        <v>8387</v>
      </c>
    </row>
    <row r="2" spans="1:8" x14ac:dyDescent="0.2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8389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8390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8391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8392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8393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8394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8395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8396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8397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8398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8CCC8-6D85-4007-9900-2DAA9EED919F}">
  <dimension ref="A1:I2186"/>
  <sheetViews>
    <sheetView workbookViewId="0">
      <selection activeCell="H8" sqref="H8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25.28515625" style="3" customWidth="1"/>
    <col min="8" max="8" width="16.140625" customWidth="1"/>
    <col min="9" max="9" width="12.42578125" bestFit="1" customWidth="1"/>
  </cols>
  <sheetData>
    <row r="1" spans="1:9" x14ac:dyDescent="0.25">
      <c r="A1" s="1" t="s">
        <v>8400</v>
      </c>
      <c r="B1" s="15" t="s">
        <v>8262</v>
      </c>
      <c r="D1" s="1" t="s">
        <v>8400</v>
      </c>
      <c r="E1" s="1" t="s">
        <v>8262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s="20" t="s">
        <v>8401</v>
      </c>
      <c r="H2" s="21"/>
      <c r="I2" s="21"/>
    </row>
    <row r="3" spans="1:9" x14ac:dyDescent="0.25">
      <c r="A3" t="s">
        <v>8219</v>
      </c>
      <c r="B3">
        <v>79</v>
      </c>
      <c r="D3" t="s">
        <v>8221</v>
      </c>
      <c r="E3">
        <v>1</v>
      </c>
      <c r="G3" s="19"/>
      <c r="H3" s="18" t="s">
        <v>8405</v>
      </c>
      <c r="I3" s="18" t="s">
        <v>8406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s="17" t="s">
        <v>8402</v>
      </c>
      <c r="H4" s="16">
        <f>AVERAGE(suc_backers)</f>
        <v>194.42517162471395</v>
      </c>
      <c r="I4" s="16">
        <f>AVERAGE(fail_backers)</f>
        <v>17.709803921568628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s="17" t="s">
        <v>8403</v>
      </c>
      <c r="H5" s="16">
        <f>MEDIAN(suc_backers)</f>
        <v>62</v>
      </c>
      <c r="I5" s="16">
        <f>MEDIAN(fail_backers)</f>
        <v>4</v>
      </c>
    </row>
    <row r="6" spans="1:9" ht="30" x14ac:dyDescent="0.25">
      <c r="A6" t="s">
        <v>8219</v>
      </c>
      <c r="B6">
        <v>284</v>
      </c>
      <c r="D6" t="s">
        <v>8221</v>
      </c>
      <c r="E6">
        <v>7</v>
      </c>
      <c r="G6" s="17" t="s">
        <v>8404</v>
      </c>
      <c r="H6" s="16">
        <f>MIN(suc_backers)</f>
        <v>1</v>
      </c>
      <c r="I6" s="16">
        <f>MIN(fail_backers)</f>
        <v>0</v>
      </c>
    </row>
    <row r="7" spans="1:9" ht="30" x14ac:dyDescent="0.25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6">
        <f>MAX(suc_backers)</f>
        <v>26457</v>
      </c>
      <c r="I7" s="16">
        <f>MAX(fail_backers)</f>
        <v>1293</v>
      </c>
    </row>
    <row r="8" spans="1:9" ht="30" x14ac:dyDescent="0.25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6">
        <f>_xlfn.VAR.P(suc_backers)</f>
        <v>712840.9867348104</v>
      </c>
      <c r="I8" s="16">
        <f>_xlfn.VAR.P(fail_backers)</f>
        <v>3773.2216685890044</v>
      </c>
    </row>
    <row r="9" spans="1:9" ht="30" x14ac:dyDescent="0.25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6">
        <f>_xlfn.STDEV.P(suc_backers)</f>
        <v>844.29910975602149</v>
      </c>
      <c r="I9" s="16">
        <f>_xlfn.STDEV.P(fail_backers)</f>
        <v>61.426555076684906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expression" dxfId="18" priority="5">
      <formula>A1="live"</formula>
    </cfRule>
    <cfRule type="expression" dxfId="17" priority="6">
      <formula>A1="canceled"</formula>
    </cfRule>
    <cfRule type="expression" dxfId="16" priority="7">
      <formula>A1="failed"</formula>
    </cfRule>
    <cfRule type="expression" dxfId="15" priority="8">
      <formula>A1="successful"</formula>
    </cfRule>
  </conditionalFormatting>
  <conditionalFormatting sqref="D1:D1045992">
    <cfRule type="expression" dxfId="14" priority="1">
      <formula>D1="live"</formula>
    </cfRule>
    <cfRule type="expression" dxfId="13" priority="2">
      <formula>D1="canceled"</formula>
    </cfRule>
    <cfRule type="expression" dxfId="12" priority="3">
      <formula>D1="failed"</formula>
    </cfRule>
    <cfRule type="expression" dxfId="11" priority="4">
      <formula>D1="successful"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Main</vt:lpstr>
      <vt:lpstr>Pivot - Category</vt:lpstr>
      <vt:lpstr>Pivot - Sub-Category</vt:lpstr>
      <vt:lpstr>Pivot - Time</vt:lpstr>
      <vt:lpstr>Bonus</vt:lpstr>
      <vt:lpstr>Bonus Stats</vt:lpstr>
      <vt:lpstr>categories</vt:lpstr>
      <vt:lpstr>fail_backers</vt:lpstr>
      <vt:lpstr>goal</vt:lpstr>
      <vt:lpstr>state</vt:lpstr>
      <vt:lpstr>suc_backers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Nghia Nguyen</cp:lastModifiedBy>
  <dcterms:created xsi:type="dcterms:W3CDTF">2017-04-20T15:17:24Z</dcterms:created>
  <dcterms:modified xsi:type="dcterms:W3CDTF">2020-05-29T02:51:52Z</dcterms:modified>
</cp:coreProperties>
</file>