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5" i="1"/>
  <c r="B7" i="1"/>
  <c r="B3" i="1"/>
  <c r="B4" i="1"/>
  <c r="B6" i="1"/>
  <c r="B2" i="1"/>
  <c r="G6" i="1"/>
  <c r="G4" i="1"/>
  <c r="G5" i="1"/>
  <c r="G7" i="1"/>
  <c r="G3" i="1"/>
  <c r="G2" i="1"/>
  <c r="E2" i="1" l="1"/>
  <c r="I2" i="1"/>
  <c r="I3" i="1"/>
  <c r="E3" i="1"/>
  <c r="I7" i="1"/>
  <c r="E7" i="1"/>
  <c r="I5" i="1"/>
  <c r="E5" i="1"/>
  <c r="I4" i="1"/>
  <c r="E4" i="1"/>
  <c r="E6" i="1"/>
  <c r="I6" i="1"/>
  <c r="I21" i="1" l="1"/>
  <c r="F5" i="1" s="1"/>
  <c r="F4" i="1" l="1"/>
  <c r="F2" i="1"/>
  <c r="F3" i="1"/>
  <c r="F6" i="1"/>
  <c r="F7" i="1"/>
</calcChain>
</file>

<file path=xl/sharedStrings.xml><?xml version="1.0" encoding="utf-8"?>
<sst xmlns="http://schemas.openxmlformats.org/spreadsheetml/2006/main" count="22" uniqueCount="22">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</sst>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a300462a3ad444eb9e3d8c7486fcb3c4">
      <tp t="s">
        <v>ISHARES TR-20 YR TR BD ETF</v>
        <stp/>
        <stp>TLT</stp>
        <stp>description</stp>
        <tr r="B11" s="1"/>
      </tp>
      <tp t="s">
        <v>SPDR INDEX SHS FDS-DJ INTL RL ETF</v>
        <stp/>
        <stp>RWX</stp>
        <stp>description</stp>
        <tr r="B7" s="1"/>
      </tp>
      <tp t="s">
        <v>ISHARES TR-EUROPE ETF</v>
        <stp/>
        <stp>IEV</stp>
        <stp>description</stp>
        <tr r="B5" s="1"/>
      </tp>
      <tp t="s">
        <v>ISHARES TR-BARCLAYS 7 10 YR</v>
        <stp/>
        <stp>IEF</stp>
        <stp>description</stp>
        <tr r="B10" s="1"/>
      </tp>
      <tp t="s">
        <v>ISHARES TR-U.S. REAL ES ETF</v>
        <stp/>
        <stp>IYR</stp>
        <stp>description</stp>
        <tr r="B9" s="1"/>
      </tp>
      <tp t="s">
        <v>ISHARES TR-CORE S&amp;P500 ETF</v>
        <stp/>
        <stp>IVV</stp>
        <stp>description</stp>
        <tr r="B6" s="1"/>
      </tp>
      <tp t="s">
        <v>SPDR GOLD TRUST-GOLD SHS</v>
        <stp/>
        <stp>GLD</stp>
        <stp>description</stp>
        <tr r="B4" s="1"/>
      </tp>
      <tp t="s">
        <v>ISHARES TR-MSCI EMG MKT ETF</v>
        <stp/>
        <stp>EEM</stp>
        <stp>description</stp>
        <tr r="B8" s="1"/>
      </tp>
      <tp t="s">
        <v>ISHARES INC-MSCI JPN ETF NEW</v>
        <stp/>
        <stp>EWJ</stp>
        <stp>description</stp>
        <tr r="B3" s="1"/>
      </tp>
      <tp t="s">
        <v>POWERSHARES DB CMDTY IDX TRA-UNIT BEN INT</v>
        <stp/>
        <stp>DBC</stp>
        <stp>description</stp>
        <tr r="B2" s="1"/>
      </tp>
    </main>
    <main first="rtdsrv.a300462a3ad444eb9e3d8c7486fcb3c4">
      <tp>
        <v>47.34</v>
        <stp/>
        <stp>IEV</stp>
        <stp>close</stp>
        <tr r="G5" s="1"/>
      </tp>
      <tp>
        <v>266.83</v>
        <stp/>
        <stp>IVV</stp>
        <stp>close</stp>
        <tr r="G6" s="1"/>
      </tp>
    </main>
    <main first="rtdsrv.a300462a3ad444eb9e3d8c7486fcb3c4">
      <tp>
        <v>40.729999999999997</v>
        <stp/>
        <stp>RWX</stp>
        <stp>close</stp>
        <tr r="G7" s="1"/>
      </tp>
    </main>
    <main first="rtdsrv.a300462a3ad444eb9e3d8c7486fcb3c4">
      <tp>
        <v>17.46</v>
        <stp/>
        <stp>DBC</stp>
        <stp>close</stp>
        <tr r="G2" s="1"/>
      </tp>
    </main>
    <main first="rtdsrv.a300462a3ad444eb9e3d8c7486fcb3c4">
      <tp>
        <v>123.71</v>
        <stp/>
        <stp>GLD</stp>
        <stp>close</stp>
        <tr r="G4" s="1"/>
      </tp>
    </main>
    <main first="rtdsrv.a300462a3ad444eb9e3d8c7486fcb3c4">
      <tp>
        <v>60.59</v>
        <stp/>
        <stp>EWJ</stp>
        <stp>close</stp>
        <tr r="G3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3" sqref="D1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4.42578125" bestFit="1" customWidth="1"/>
    <col min="9" max="9" width="11.5703125" bestFit="1" customWidth="1"/>
  </cols>
  <sheetData>
    <row r="1" spans="1:9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</row>
    <row r="2" spans="1:9" x14ac:dyDescent="0.25">
      <c r="A2" t="s">
        <v>8</v>
      </c>
      <c r="B2" t="str">
        <f>_xll.RealtimeData(A2,"Description")</f>
        <v>POWERSHARES DB CMDTY IDX TRA-UNIT BEN INT</v>
      </c>
      <c r="C2" s="3">
        <v>43221</v>
      </c>
      <c r="D2" s="4">
        <v>17.469000000000001</v>
      </c>
      <c r="E2" s="5">
        <f>G2/D2-1</f>
        <v>-5.1519835136526471E-4</v>
      </c>
      <c r="F2" s="5">
        <f>I2/$I$21</f>
        <v>0.11367802345078762</v>
      </c>
      <c r="G2" s="4">
        <f>_xll.RealtimeData(A2,"Close")</f>
        <v>17.46</v>
      </c>
      <c r="H2" s="4">
        <v>130</v>
      </c>
      <c r="I2" s="4">
        <f>H2*G2</f>
        <v>2269.8000000000002</v>
      </c>
    </row>
    <row r="3" spans="1:9" x14ac:dyDescent="0.25">
      <c r="A3" t="s">
        <v>13</v>
      </c>
      <c r="B3" t="str">
        <f>_xll.RealtimeData(A3,"Description")</f>
        <v>ISHARES INC-MSCI JPN ETF NEW</v>
      </c>
      <c r="C3" s="3">
        <v>43221</v>
      </c>
      <c r="D3" s="4">
        <v>60.645000000000003</v>
      </c>
      <c r="E3" s="5">
        <f>G3/D3-1</f>
        <v>-9.0691730563108308E-4</v>
      </c>
      <c r="F3" s="5">
        <f>I3/$I$21</f>
        <v>0.24883056575576004</v>
      </c>
      <c r="G3" s="4">
        <f>_xll.RealtimeData(A3,"Close")</f>
        <v>60.59</v>
      </c>
      <c r="H3" s="4">
        <v>82</v>
      </c>
      <c r="I3" s="4">
        <f>H3*G3</f>
        <v>4968.38</v>
      </c>
    </row>
    <row r="4" spans="1:9" x14ac:dyDescent="0.25">
      <c r="A4" t="s">
        <v>10</v>
      </c>
      <c r="B4" t="str">
        <f>_xll.RealtimeData(A4,"Description")</f>
        <v>SPDR GOLD TRUST-GOLD SHS</v>
      </c>
      <c r="C4" s="3">
        <v>43221</v>
      </c>
      <c r="D4" s="4">
        <v>123.8145</v>
      </c>
      <c r="E4" s="5">
        <f>G4/D4-1</f>
        <v>-8.4400453904831529E-4</v>
      </c>
      <c r="F4" s="5">
        <f>I4/$I$21</f>
        <v>0.27880864950628342</v>
      </c>
      <c r="G4" s="4">
        <f>_xll.RealtimeData(A4,"Close")</f>
        <v>123.71</v>
      </c>
      <c r="H4" s="4">
        <v>45</v>
      </c>
      <c r="I4" s="4">
        <f>H4*G4</f>
        <v>5566.95</v>
      </c>
    </row>
    <row r="5" spans="1:9" x14ac:dyDescent="0.25">
      <c r="A5" t="s">
        <v>11</v>
      </c>
      <c r="B5" t="str">
        <f>_xll.RealtimeData(A5,"Description")</f>
        <v>ISHARES TR-EUROPE ETF</v>
      </c>
      <c r="C5" s="3">
        <v>43221</v>
      </c>
      <c r="D5" s="4">
        <v>47.325000000000003</v>
      </c>
      <c r="E5" s="5">
        <f>G5/D5-1</f>
        <v>3.1695721077662498E-4</v>
      </c>
      <c r="F5" s="5">
        <f>I5/$I$21</f>
        <v>9.0095017158379975E-2</v>
      </c>
      <c r="G5" s="4">
        <f>_xll.RealtimeData(A5,"Close")</f>
        <v>47.34</v>
      </c>
      <c r="H5" s="4">
        <v>38</v>
      </c>
      <c r="I5" s="4">
        <f>H5*G5</f>
        <v>1798.92</v>
      </c>
    </row>
    <row r="6" spans="1:9" x14ac:dyDescent="0.25">
      <c r="A6" t="s">
        <v>9</v>
      </c>
      <c r="B6" t="str">
        <f>_xll.RealtimeData(A6,"Description")</f>
        <v>ISHARES TR-CORE S&amp;P500 ETF</v>
      </c>
      <c r="C6" s="3">
        <v>43221</v>
      </c>
      <c r="D6" s="4">
        <v>266.35950000000003</v>
      </c>
      <c r="E6" s="5">
        <f>G6/D6-1</f>
        <v>1.7664096831535581E-3</v>
      </c>
      <c r="F6" s="5">
        <f>I6/$I$21</f>
        <v>0.17372684420030732</v>
      </c>
      <c r="G6" s="4">
        <f>_xll.RealtimeData(A6,"Close")</f>
        <v>266.83</v>
      </c>
      <c r="H6" s="4">
        <v>13</v>
      </c>
      <c r="I6" s="4">
        <f>H6*G6</f>
        <v>3468.79</v>
      </c>
    </row>
    <row r="7" spans="1:9" x14ac:dyDescent="0.25">
      <c r="A7" t="s">
        <v>12</v>
      </c>
      <c r="B7" t="str">
        <f>_xll.RealtimeData(A7,"Description")</f>
        <v>SPDR INDEX SHS FDS-DJ INTL RL ETF</v>
      </c>
      <c r="C7" s="3">
        <v>43221</v>
      </c>
      <c r="D7" s="4">
        <v>40.709899999999998</v>
      </c>
      <c r="E7" s="5">
        <f>G7/D7-1</f>
        <v>4.9373739557201368E-4</v>
      </c>
      <c r="F7" s="5">
        <f>I7/$I$21</f>
        <v>7.3435462254569067E-2</v>
      </c>
      <c r="G7" s="4">
        <f>_xll.RealtimeData(A7,"Close")</f>
        <v>40.729999999999997</v>
      </c>
      <c r="H7" s="4">
        <v>36</v>
      </c>
      <c r="I7" s="4">
        <f>H7*G7</f>
        <v>1466.28</v>
      </c>
    </row>
    <row r="8" spans="1:9" x14ac:dyDescent="0.25">
      <c r="A8" t="s">
        <v>18</v>
      </c>
      <c r="B8" t="str">
        <f>_xll.RealtimeData(A8,"Description")</f>
        <v>ISHARES TR-MSCI EMG MKT ETF</v>
      </c>
    </row>
    <row r="9" spans="1:9" x14ac:dyDescent="0.25">
      <c r="A9" t="s">
        <v>19</v>
      </c>
      <c r="B9" t="str">
        <f>_xll.RealtimeData(A9,"Description")</f>
        <v>ISHARES TR-U.S. REAL ES ETF</v>
      </c>
    </row>
    <row r="10" spans="1:9" x14ac:dyDescent="0.25">
      <c r="A10" t="s">
        <v>20</v>
      </c>
      <c r="B10" t="str">
        <f>_xll.RealtimeData(A10,"Description")</f>
        <v>ISHARES TR-BARCLAYS 7 10 YR</v>
      </c>
    </row>
    <row r="11" spans="1:9" x14ac:dyDescent="0.25">
      <c r="A11" t="s">
        <v>21</v>
      </c>
      <c r="B11" t="str">
        <f>_xll.RealtimeData(A11,"Description")</f>
        <v>ISHARES TR-20 YR TR BD ETF</v>
      </c>
    </row>
    <row r="19" spans="8:9" s="1" customFormat="1" x14ac:dyDescent="0.25"/>
    <row r="20" spans="8:9" x14ac:dyDescent="0.25">
      <c r="H20" s="2" t="s">
        <v>14</v>
      </c>
      <c r="I20" s="6">
        <v>427.8</v>
      </c>
    </row>
    <row r="21" spans="8:9" x14ac:dyDescent="0.25">
      <c r="H21" s="2" t="s">
        <v>16</v>
      </c>
      <c r="I21" s="6">
        <f>SUM(I2:I20)</f>
        <v>19966.919999999998</v>
      </c>
    </row>
    <row r="22" spans="8:9" x14ac:dyDescent="0.25">
      <c r="H22" t="s">
        <v>17</v>
      </c>
      <c r="I22">
        <v>20000</v>
      </c>
    </row>
  </sheetData>
  <sortState ref="A2:I8">
    <sortCondition ref="A2: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2018-05-02T12:59:46Z</dcterms:modified>
</cp:coreProperties>
</file>