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2" l="1"/>
  <c r="Z4" i="2"/>
  <c r="AA4" i="2"/>
  <c r="AB4" i="2"/>
  <c r="Z3" i="2"/>
  <c r="AA3" i="2"/>
  <c r="AB3" i="2"/>
  <c r="Y3" i="2"/>
  <c r="H3" i="2"/>
  <c r="T4" i="2"/>
  <c r="U4" i="2"/>
  <c r="V4" i="2"/>
  <c r="W4" i="2"/>
  <c r="O4" i="2"/>
  <c r="P4" i="2"/>
  <c r="Q4" i="2"/>
  <c r="R4" i="2"/>
  <c r="U3" i="2"/>
  <c r="V3" i="2"/>
  <c r="W3" i="2"/>
  <c r="T3" i="2"/>
  <c r="G3" i="2"/>
  <c r="R3" i="2"/>
  <c r="M4" i="2"/>
  <c r="M3" i="2"/>
  <c r="P3" i="2"/>
  <c r="Q3" i="2"/>
  <c r="O3" i="2"/>
  <c r="F3" i="2"/>
  <c r="D3" i="2"/>
  <c r="D4" i="2"/>
  <c r="E4" i="2" s="1"/>
  <c r="F4" i="2" s="1"/>
  <c r="G4" i="2" s="1"/>
  <c r="N21" i="1" a="1"/>
  <c r="L2" i="1"/>
  <c r="L5" i="1"/>
  <c r="L6" i="1"/>
  <c r="L7" i="1"/>
  <c r="L3" i="1"/>
  <c r="L4" i="1"/>
  <c r="H4" i="2" l="1"/>
  <c r="E3" i="2"/>
  <c r="K25" i="1" l="1" a="1"/>
  <c r="K24" i="1"/>
  <c r="K22" i="1"/>
  <c r="K23" i="1"/>
  <c r="K25" i="1" l="1"/>
  <c r="J5" i="1"/>
  <c r="B4" i="1"/>
  <c r="G4" i="1"/>
  <c r="B3" i="1"/>
  <c r="B6" i="1"/>
  <c r="J3" i="1"/>
  <c r="J6" i="1"/>
  <c r="B2" i="1"/>
  <c r="J7" i="1"/>
  <c r="J4" i="1"/>
  <c r="B8" i="1"/>
  <c r="G7" i="1"/>
  <c r="B11" i="1"/>
  <c r="G5" i="1"/>
  <c r="G3" i="1"/>
  <c r="G6" i="1"/>
  <c r="B7" i="1"/>
  <c r="B5" i="1"/>
  <c r="B10" i="1"/>
  <c r="B9" i="1"/>
  <c r="G2" i="1"/>
  <c r="J2" i="1"/>
  <c r="K2" i="1" l="1"/>
  <c r="K3" i="1"/>
  <c r="K6" i="1"/>
  <c r="K5" i="1"/>
  <c r="K4" i="1"/>
  <c r="K7" i="1"/>
  <c r="I7" i="1"/>
  <c r="E7" i="1"/>
  <c r="E5" i="1"/>
  <c r="I5" i="1"/>
  <c r="E2" i="1"/>
  <c r="I2" i="1"/>
  <c r="I4" i="1"/>
  <c r="E4" i="1"/>
  <c r="E6" i="1"/>
  <c r="I6" i="1"/>
  <c r="E3" i="1"/>
  <c r="I3" i="1"/>
  <c r="I26" i="1" l="1"/>
  <c r="I21" i="1"/>
  <c r="F5" i="1" s="1"/>
  <c r="F2" i="1" l="1"/>
  <c r="F3" i="1"/>
  <c r="F7" i="1"/>
  <c r="F6" i="1"/>
  <c r="F4" i="1"/>
  <c r="N21" i="1" l="1"/>
  <c r="K21" i="1"/>
</calcChain>
</file>

<file path=xl/sharedStrings.xml><?xml version="1.0" encoding="utf-8"?>
<sst xmlns="http://schemas.openxmlformats.org/spreadsheetml/2006/main" count="56" uniqueCount="54">
  <si>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</si>
  <si>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</si>
  <si>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</si>
  <si>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</si>
  <si>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</si>
  <si>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</si>
  <si>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</si>
  <si>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</si>
  <si>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</si>
  <si>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</si>
  <si>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</si>
  <si>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</si>
  <si>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</si>
  <si>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</si>
  <si>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</si>
  <si>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</si>
  <si>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</si>
  <si>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</si>
  <si>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</si>
  <si>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</si>
  <si>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</si>
  <si>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</si>
  <si>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</si>
  <si>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Realtime +/-</t>
  </si>
  <si>
    <t>AGG</t>
  </si>
  <si>
    <t>ACWI</t>
  </si>
  <si>
    <t>60/40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</si>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</sst>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f9b9f1097d041b2af10a25271d9a27e">
      <tp>
        <v>-3.1500572737685967E-3</v>
        <stp/>
        <stp>DBC</stp>
        <stp>change in percent</stp>
        <tr r="L2" s="1"/>
      </tp>
    </main>
    <main first="rtdsrv.cf9b9f1097d041b2af10a25271d9a27e">
      <tp>
        <v>6.712494945410416E-3</v>
        <stp/>
        <stp>GLD</stp>
        <stp>change in percent</stp>
        <tr r="L4" s="1"/>
      </tp>
    </main>
    <main first="rtdsrv.cf9b9f1097d041b2af10a25271d9a27e">
      <tp>
        <v>1.9873190120184916E-3</v>
        <stp/>
        <stp>AGG</stp>
        <stp>change in percent</stp>
        <tr r="K23" s="1"/>
      </tp>
    </main>
    <main first="rtdsrv.cf9b9f1097d041b2af10a25271d9a27e">
      <tp>
        <v>-6.842619745845482E-3</v>
        <stp/>
        <stp>ACWI</stp>
        <stp>change in percent</stp>
        <tr r="K22" s="1"/>
      </tp>
    </main>
    <main first="rtdsrv.cf9b9f1097d041b2af10a25271d9a27e">
      <tp>
        <v>-2.1583928274945211E-3</v>
        <stp/>
        <stp>EWJ</stp>
        <stp>change in percent</stp>
        <tr r="L3" s="1"/>
      </tp>
    </main>
    <main first="rtdsrv.cf9b9f1097d041b2af10a25271d9a27e">
      <tp>
        <v>-1.4780405405405469E-3</v>
        <stp/>
        <stp>IEV</stp>
        <stp>change in percent</stp>
        <tr r="L5" s="1"/>
      </tp>
      <tp>
        <v>-9.7746914745066599E-3</v>
        <stp/>
        <stp>IVV</stp>
        <stp>change in percent</stp>
        <tr r="K24" s="1"/>
        <tr r="L6" s="1"/>
      </tp>
    </main>
    <main first="rtdsrv.cf9b9f1097d041b2af10a25271d9a27e">
      <tp>
        <v>-1.6085127443701485E-3</v>
        <stp/>
        <stp>RWX</stp>
        <stp>change in percent</stp>
        <tr r="L7" s="1"/>
      </tp>
    </main>
    <main first="rtdsrv.cf9b9f1097d041b2af10a25271d9a27e">
      <tp t="s">
        <v>POWERSHARES DB CMDTY IDX TRA-UNIT BEN INT</v>
        <stp/>
        <stp>DBC</stp>
        <stp>description</stp>
        <tr r="B2" s="1"/>
      </tp>
    </main>
    <main first="rtdsrv.cf9b9f1097d041b2af10a25271d9a27e">
      <tp>
        <v>47.29</v>
        <stp/>
        <stp>IEV</stp>
        <stp>last</stp>
        <tr r="J5" s="1"/>
      </tp>
    </main>
    <main first="rtdsrv.cf9b9f1097d041b2af10a25271d9a27e">
      <tp t="s">
        <v>ISHARES TR-MSCI EMG MKT ETF</v>
        <stp/>
        <stp>EEM</stp>
        <stp>description</stp>
        <tr r="B8" s="1"/>
      </tp>
    </main>
    <main first="rtdsrv.cf9b9f1097d041b2af10a25271d9a27e">
      <tp t="s">
        <v>ISHARES INC-MSCI JPN ETF NEW</v>
        <stp/>
        <stp>EWJ</stp>
        <stp>description</stp>
        <tr r="B3" s="1"/>
      </tp>
    </main>
    <main first="rtdsrv.cf9b9f1097d041b2af10a25271d9a27e">
      <tp>
        <v>40.409999999999997</v>
        <stp/>
        <stp>RWX</stp>
        <stp>close</stp>
        <tr r="G7" s="1"/>
      </tp>
    </main>
    <main first="rtdsrv.cf9b9f1097d041b2af10a25271d9a27e">
      <tp t="s">
        <v>SPDR GOLD TRUST-GOLD SHS</v>
        <stp/>
        <stp>GLD</stp>
        <stp>description</stp>
        <tr r="B4" s="1"/>
      </tp>
    </main>
    <main first="rtdsrv.cf9b9f1097d041b2af10a25271d9a27e">
      <tp>
        <v>17.405000000000001</v>
        <stp/>
        <stp>DBC</stp>
        <stp>last</stp>
        <tr r="J2" s="1"/>
      </tp>
    </main>
    <main first="rtdsrv.cf9b9f1097d041b2af10a25271d9a27e">
      <tp>
        <v>124.48</v>
        <stp/>
        <stp>GLD</stp>
        <stp>last</stp>
        <tr r="J4" s="1"/>
      </tp>
    </main>
    <main first="rtdsrv.cf9b9f1097d041b2af10a25271d9a27e">
      <tp>
        <v>47.36</v>
        <stp/>
        <stp>IEV</stp>
        <stp>close</stp>
        <tr r="G5" s="1"/>
      </tp>
      <tp>
        <v>264.97000000000003</v>
        <stp/>
        <stp>IVV</stp>
        <stp>close</stp>
        <tr r="G6" s="1"/>
      </tp>
    </main>
    <main first="rtdsrv.cf9b9f1097d041b2af10a25271d9a27e">
      <tp t="s">
        <v>ISHARES TR-EUROPE ETF</v>
        <stp/>
        <stp>IEV</stp>
        <stp>description</stp>
        <tr r="B5" s="1"/>
      </tp>
      <tp t="s">
        <v>ISHARES TR-BARCLAYS 7 10 YR</v>
        <stp/>
        <stp>IEF</stp>
        <stp>description</stp>
        <tr r="B10" s="1"/>
      </tp>
    </main>
    <main first="rtdsrv.cf9b9f1097d041b2af10a25271d9a27e">
      <tp t="s">
        <v>ISHARES TR-CORE S&amp;P500 ETF</v>
        <stp/>
        <stp>IVV</stp>
        <stp>description</stp>
        <tr r="B6" s="1"/>
      </tp>
    </main>
    <main first="rtdsrv.cf9b9f1097d041b2af10a25271d9a27e">
      <tp t="s">
        <v>ISHARES TR-U.S. REAL ES ETF</v>
        <stp/>
        <stp>IYR</stp>
        <stp>description</stp>
        <tr r="B9" s="1"/>
      </tp>
    </main>
    <main first="rtdsrv.cf9b9f1097d041b2af10a25271d9a27e">
      <tp>
        <v>60.23</v>
        <stp/>
        <stp>EWJ</stp>
        <stp>close</stp>
        <tr r="G3" s="1"/>
      </tp>
    </main>
    <main first="rtdsrv.cf9b9f1097d041b2af10a25271d9a27e">
      <tp t="s">
        <v>ISHARES TR-20 YR TR BD ETF</v>
        <stp/>
        <stp>TLT</stp>
        <stp>description</stp>
        <tr r="B11" s="1"/>
      </tp>
    </main>
    <main first="rtdsrv.cf9b9f1097d041b2af10a25271d9a27e">
      <tp>
        <v>60.1</v>
        <stp/>
        <stp>EWJ</stp>
        <stp>last</stp>
        <tr r="J3" s="1"/>
      </tp>
    </main>
    <main first="rtdsrv.cf9b9f1097d041b2af10a25271d9a27e">
      <tp>
        <v>40.344999999999999</v>
        <stp/>
        <stp>RWX</stp>
        <stp>last</stp>
        <tr r="J7" s="1"/>
      </tp>
    </main>
    <main first="rtdsrv.cf9b9f1097d041b2af10a25271d9a27e">
      <tp>
        <v>262.38</v>
        <stp/>
        <stp>IVV</stp>
        <stp>last</stp>
        <tr r="J6" s="1"/>
      </tp>
    </main>
    <main first="rtdsrv.cf9b9f1097d041b2af10a25271d9a27e">
      <tp t="s">
        <v>SPDR INDEX SHS FDS-DJ INTL RL ETF</v>
        <stp/>
        <stp>RWX</stp>
        <stp>description</stp>
        <tr r="B7" s="1"/>
      </tp>
    </main>
    <main first="rtdsrv.cf9b9f1097d041b2af10a25271d9a27e">
      <tp>
        <v>17.46</v>
        <stp/>
        <stp>DBC</stp>
        <stp>close</stp>
        <tr r="G2" s="1"/>
      </tp>
    </main>
    <main first="rtdsrv.cf9b9f1097d041b2af10a25271d9a27e">
      <tp>
        <v>123.65</v>
        <stp/>
        <stp>GLD</stp>
        <stp>close</stp>
        <tr r="G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workbookViewId="0">
      <selection activeCell="O31" sqref="O31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1.5703125" bestFit="1" customWidth="1"/>
    <col min="11" max="11" width="12" bestFit="1" customWidth="1"/>
    <col min="12" max="12" width="12.42578125" bestFit="1" customWidth="1"/>
  </cols>
  <sheetData>
    <row r="1" spans="1:1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23</v>
      </c>
      <c r="L1" s="7" t="s">
        <v>37</v>
      </c>
    </row>
    <row r="2" spans="1:12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4">
        <v>17.469000000000001</v>
      </c>
      <c r="E2" s="5">
        <f t="shared" ref="E2:E7" si="0">G2/D2-1</f>
        <v>-5.1519835136526471E-4</v>
      </c>
      <c r="F2" s="5">
        <f t="shared" ref="F2:F7" si="1">I2/$I$21</f>
        <v>0.1140616771257543</v>
      </c>
      <c r="G2" s="4">
        <f>_xll.RealtimeData(A2,"Close")</f>
        <v>17.46</v>
      </c>
      <c r="H2" s="4">
        <v>130</v>
      </c>
      <c r="I2" s="4">
        <f t="shared" ref="I2:I7" si="2">H2*G2</f>
        <v>2269.8000000000002</v>
      </c>
      <c r="J2">
        <f>_xll.RealtimeData(A2,"Last")</f>
        <v>17.405000000000001</v>
      </c>
      <c r="K2" s="5">
        <f>J2/D2-1</f>
        <v>-3.6636327208197095E-3</v>
      </c>
      <c r="L2" s="8">
        <f>_xll.RealtimeData(A2,"Change in Percent")</f>
        <v>-3.1500572737685967E-3</v>
      </c>
    </row>
    <row r="3" spans="1:12" x14ac:dyDescent="0.25">
      <c r="A3" t="s">
        <v>13</v>
      </c>
      <c r="B3" t="str">
        <f>_xll.RealtimeData(A3,"Description")</f>
        <v>ISHARES INC-MSCI JPN ETF NEW</v>
      </c>
      <c r="C3" s="3">
        <v>43221</v>
      </c>
      <c r="D3" s="4">
        <v>60.645000000000003</v>
      </c>
      <c r="E3" s="5">
        <f t="shared" si="0"/>
        <v>-6.8431033061259194E-3</v>
      </c>
      <c r="F3" s="5">
        <f t="shared" si="1"/>
        <v>0.24818691280698862</v>
      </c>
      <c r="G3" s="4">
        <f>_xll.RealtimeData(A3,"Close")</f>
        <v>60.23</v>
      </c>
      <c r="H3" s="4">
        <v>82</v>
      </c>
      <c r="I3" s="4">
        <f t="shared" si="2"/>
        <v>4938.8599999999997</v>
      </c>
      <c r="J3">
        <f>_xll.RealtimeData(A3,"Last")</f>
        <v>60.1</v>
      </c>
      <c r="K3" s="5">
        <f>J3/D3-1</f>
        <v>-8.9867260285266815E-3</v>
      </c>
      <c r="L3" s="8">
        <f>_xll.RealtimeData(A3,"Change in Percent")</f>
        <v>-2.1583928274945211E-3</v>
      </c>
    </row>
    <row r="4" spans="1:12" x14ac:dyDescent="0.25">
      <c r="A4" t="s">
        <v>10</v>
      </c>
      <c r="B4" t="str">
        <f>_xll.RealtimeData(A4,"Description")</f>
        <v>SPDR GOLD TRUST-GOLD SHS</v>
      </c>
      <c r="C4" s="3">
        <v>43221</v>
      </c>
      <c r="D4" s="4">
        <v>123.8145</v>
      </c>
      <c r="E4" s="5">
        <f t="shared" si="0"/>
        <v>-1.3286004466358525E-3</v>
      </c>
      <c r="F4" s="5">
        <f t="shared" si="1"/>
        <v>0.27961392499206023</v>
      </c>
      <c r="G4" s="4">
        <f>_xll.RealtimeData(A4,"Close")</f>
        <v>123.65</v>
      </c>
      <c r="H4" s="4">
        <v>45</v>
      </c>
      <c r="I4" s="4">
        <f t="shared" si="2"/>
        <v>5564.25</v>
      </c>
      <c r="J4">
        <f>_xll.RealtimeData(A4,"Last")</f>
        <v>124.48</v>
      </c>
      <c r="K4" s="5">
        <f t="shared" ref="K4:K7" si="3">J4/D4-1</f>
        <v>5.3749762749921715E-3</v>
      </c>
      <c r="L4" s="8">
        <f>_xll.RealtimeData(A4,"Change in Percent")</f>
        <v>6.712494945410416E-3</v>
      </c>
    </row>
    <row r="5" spans="1:12" x14ac:dyDescent="0.25">
      <c r="A5" t="s">
        <v>11</v>
      </c>
      <c r="B5" t="str">
        <f>_xll.RealtimeData(A5,"Description")</f>
        <v>ISHARES TR-EUROPE ETF</v>
      </c>
      <c r="C5" s="3">
        <v>43221</v>
      </c>
      <c r="D5" s="4">
        <v>47.325000000000003</v>
      </c>
      <c r="E5" s="5">
        <f t="shared" si="0"/>
        <v>7.3956682514531025E-4</v>
      </c>
      <c r="F5" s="5">
        <f t="shared" si="1"/>
        <v>9.0437271605285696E-2</v>
      </c>
      <c r="G5" s="4">
        <f>_xll.RealtimeData(A5,"Close")</f>
        <v>47.36</v>
      </c>
      <c r="H5" s="4">
        <v>38</v>
      </c>
      <c r="I5" s="4">
        <f t="shared" si="2"/>
        <v>1799.68</v>
      </c>
      <c r="J5">
        <f>_xll.RealtimeData(A5,"Last")</f>
        <v>47.29</v>
      </c>
      <c r="K5" s="5">
        <f t="shared" si="3"/>
        <v>-7.3956682514531025E-4</v>
      </c>
      <c r="L5" s="8">
        <f>_xll.RealtimeData(A5,"Change in Percent")</f>
        <v>-1.4780405405405469E-3</v>
      </c>
    </row>
    <row r="6" spans="1:12" x14ac:dyDescent="0.25">
      <c r="A6" t="s">
        <v>9</v>
      </c>
      <c r="B6" t="str">
        <f>_xll.RealtimeData(A6,"Description")</f>
        <v>ISHARES TR-CORE S&amp;P500 ETF</v>
      </c>
      <c r="C6" s="3">
        <v>43221</v>
      </c>
      <c r="D6" s="4">
        <v>266.35950000000003</v>
      </c>
      <c r="E6" s="5">
        <f t="shared" si="0"/>
        <v>-5.2166339101853421E-3</v>
      </c>
      <c r="F6" s="5">
        <f t="shared" si="1"/>
        <v>0.17309806751438211</v>
      </c>
      <c r="G6" s="4">
        <f>_xll.RealtimeData(A6,"Close")</f>
        <v>264.97000000000003</v>
      </c>
      <c r="H6" s="4">
        <v>13</v>
      </c>
      <c r="I6" s="4">
        <f t="shared" si="2"/>
        <v>3444.6100000000006</v>
      </c>
      <c r="J6">
        <f>_xll.RealtimeData(A6,"Last")</f>
        <v>262.38</v>
      </c>
      <c r="K6" s="5">
        <f t="shared" si="3"/>
        <v>-1.4940334397684496E-2</v>
      </c>
      <c r="L6" s="8">
        <f>_xll.RealtimeData(A6,"Change in Percent")</f>
        <v>-9.7746914745066599E-3</v>
      </c>
    </row>
    <row r="7" spans="1:12" x14ac:dyDescent="0.25">
      <c r="A7" t="s">
        <v>12</v>
      </c>
      <c r="B7" t="str">
        <f>_xll.RealtimeData(A7,"Description")</f>
        <v>SPDR INDEX SHS FDS-DJ INTL RL ETF</v>
      </c>
      <c r="C7" s="3">
        <v>43221</v>
      </c>
      <c r="D7" s="4">
        <v>40.709899999999998</v>
      </c>
      <c r="E7" s="5">
        <f t="shared" si="0"/>
        <v>-7.3667584543317677E-3</v>
      </c>
      <c r="F7" s="5">
        <f t="shared" si="1"/>
        <v>7.3104399249036167E-2</v>
      </c>
      <c r="G7" s="4">
        <f>_xll.RealtimeData(A7,"Close")</f>
        <v>40.409999999999997</v>
      </c>
      <c r="H7" s="4">
        <v>36</v>
      </c>
      <c r="I7" s="4">
        <f t="shared" si="2"/>
        <v>1454.7599999999998</v>
      </c>
      <c r="J7">
        <f>_xll.RealtimeData(A7,"Last")</f>
        <v>40.344999999999999</v>
      </c>
      <c r="K7" s="5">
        <f t="shared" si="3"/>
        <v>-8.9634216738434525E-3</v>
      </c>
      <c r="L7" s="8">
        <f>_xll.RealtimeData(A7,"Change in Percent")</f>
        <v>-1.6085127443701485E-3</v>
      </c>
    </row>
    <row r="8" spans="1:12" x14ac:dyDescent="0.25">
      <c r="A8" t="s">
        <v>18</v>
      </c>
      <c r="B8" t="str">
        <f>_xll.RealtimeData(A8,"Description")</f>
        <v>ISHARES TR-MSCI EMG MKT ETF</v>
      </c>
    </row>
    <row r="9" spans="1:12" x14ac:dyDescent="0.25">
      <c r="A9" t="s">
        <v>19</v>
      </c>
      <c r="B9" t="str">
        <f>_xll.RealtimeData(A9,"Description")</f>
        <v>ISHARES TR-U.S. REAL ES ETF</v>
      </c>
    </row>
    <row r="10" spans="1:12" x14ac:dyDescent="0.25">
      <c r="A10" t="s">
        <v>20</v>
      </c>
      <c r="B10" t="str">
        <f>_xll.RealtimeData(A10,"Description")</f>
        <v>ISHARES TR-BARCLAYS 7 10 YR</v>
      </c>
    </row>
    <row r="11" spans="1:12" x14ac:dyDescent="0.25">
      <c r="A11" t="s">
        <v>21</v>
      </c>
      <c r="B11" t="str">
        <f>_xll.RealtimeData(A11,"Description")</f>
        <v>ISHARES TR-20 YR TR BD ETF</v>
      </c>
    </row>
    <row r="19" spans="8:14" s="1" customFormat="1" x14ac:dyDescent="0.25"/>
    <row r="20" spans="8:14" x14ac:dyDescent="0.25">
      <c r="H20" s="2" t="s">
        <v>14</v>
      </c>
      <c r="I20" s="6">
        <v>427.8</v>
      </c>
    </row>
    <row r="21" spans="8:14" x14ac:dyDescent="0.25">
      <c r="H21" s="2" t="s">
        <v>16</v>
      </c>
      <c r="I21" s="6">
        <f>SUM(I2:I20)</f>
        <v>19899.759999999998</v>
      </c>
      <c r="J21" t="s">
        <v>35</v>
      </c>
      <c r="K21" s="8">
        <f>SUMPRODUCT(K2:K7,F2:F7)</f>
        <v>-4.4536426435578457E-3</v>
      </c>
      <c r="M21" t="s">
        <v>36</v>
      </c>
      <c r="N21" s="8">
        <f t="array" ref="N21">SUMPRODUCT(F2:F7,L2:L7)</f>
        <v>-9.6131812644976436E-4</v>
      </c>
    </row>
    <row r="22" spans="8:14" x14ac:dyDescent="0.25">
      <c r="H22" t="s">
        <v>17</v>
      </c>
      <c r="I22">
        <v>20000</v>
      </c>
      <c r="J22" t="s">
        <v>25</v>
      </c>
      <c r="K22" s="8">
        <f>_xll.RealtimeData(J22,"Change in Percent")</f>
        <v>-6.842619745845482E-3</v>
      </c>
      <c r="L22">
        <v>0.6</v>
      </c>
    </row>
    <row r="23" spans="8:14" x14ac:dyDescent="0.25">
      <c r="J23" t="s">
        <v>24</v>
      </c>
      <c r="K23" s="8">
        <f>_xll.RealtimeData(J23,"Change in Percent")</f>
        <v>1.9873190120184916E-3</v>
      </c>
      <c r="L23">
        <v>0.4</v>
      </c>
    </row>
    <row r="24" spans="8:14" x14ac:dyDescent="0.25">
      <c r="J24" t="s">
        <v>9</v>
      </c>
      <c r="K24" s="8">
        <f>_xll.RealtimeData(J24,"Change in Percent")</f>
        <v>-9.7746914745066599E-3</v>
      </c>
    </row>
    <row r="25" spans="8:14" x14ac:dyDescent="0.25">
      <c r="J25" t="s">
        <v>26</v>
      </c>
      <c r="K25" s="8">
        <f t="array" ref="K25">SUMPRODUCT(K22:K23,L22:L23)</f>
        <v>-3.310644242699892E-3</v>
      </c>
    </row>
    <row r="26" spans="8:14" x14ac:dyDescent="0.25">
      <c r="H26" t="s">
        <v>27</v>
      </c>
      <c r="I26" s="6">
        <f>SUM(I2:I18)</f>
        <v>19471.96</v>
      </c>
    </row>
  </sheetData>
  <sortState ref="A2:I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50"/>
  <sheetViews>
    <sheetView topLeftCell="A4" workbookViewId="0">
      <selection activeCell="A38" sqref="A38:A40"/>
    </sheetView>
  </sheetViews>
  <sheetFormatPr defaultRowHeight="15" x14ac:dyDescent="0.25"/>
  <cols>
    <col min="1" max="4" width="18.85546875" customWidth="1"/>
    <col min="5" max="5" width="12.7109375" style="4" bestFit="1" customWidth="1"/>
    <col min="6" max="6" width="10.5703125" style="4" bestFit="1" customWidth="1"/>
    <col min="15" max="15" width="10.85546875" bestFit="1" customWidth="1"/>
    <col min="16" max="16" width="9.85546875" bestFit="1" customWidth="1"/>
  </cols>
  <sheetData>
    <row r="1" spans="1:28" x14ac:dyDescent="0.25">
      <c r="A1" s="2" t="s">
        <v>1</v>
      </c>
      <c r="B1" s="2" t="s">
        <v>30</v>
      </c>
      <c r="C1" s="2" t="s">
        <v>28</v>
      </c>
      <c r="D1" s="2" t="s">
        <v>29</v>
      </c>
      <c r="E1" s="7" t="s">
        <v>32</v>
      </c>
      <c r="F1" s="7" t="s">
        <v>31</v>
      </c>
      <c r="G1" s="2" t="s">
        <v>33</v>
      </c>
      <c r="H1" s="2" t="s">
        <v>34</v>
      </c>
      <c r="J1" t="s">
        <v>41</v>
      </c>
      <c r="K1" t="s">
        <v>42</v>
      </c>
      <c r="L1" t="s">
        <v>43</v>
      </c>
      <c r="M1" t="s">
        <v>44</v>
      </c>
      <c r="O1" t="s">
        <v>38</v>
      </c>
      <c r="P1" t="s">
        <v>39</v>
      </c>
      <c r="Q1" t="s">
        <v>40</v>
      </c>
      <c r="R1" t="s">
        <v>45</v>
      </c>
      <c r="T1" t="s">
        <v>46</v>
      </c>
      <c r="U1" t="s">
        <v>47</v>
      </c>
      <c r="V1" t="s">
        <v>48</v>
      </c>
      <c r="W1" t="s">
        <v>49</v>
      </c>
      <c r="Y1" t="s">
        <v>50</v>
      </c>
      <c r="Z1" t="s">
        <v>51</v>
      </c>
      <c r="AA1" t="s">
        <v>52</v>
      </c>
      <c r="AB1" t="s">
        <v>53</v>
      </c>
    </row>
    <row r="2" spans="1:28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O2">
        <v>1</v>
      </c>
      <c r="P2">
        <v>1</v>
      </c>
      <c r="Q2">
        <v>1</v>
      </c>
      <c r="R2">
        <v>1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>D3/D2-1</f>
        <v>-1.6540000000000443E-3</v>
      </c>
      <c r="F3" s="10">
        <f>F2*(1+E3)</f>
        <v>0.99834599999999996</v>
      </c>
      <c r="G3" s="5">
        <f>F3/$F$2-1</f>
        <v>-1.6540000000000443E-3</v>
      </c>
      <c r="H3" s="8">
        <f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O3" s="10">
        <f>O2*(1+J3)</f>
        <v>0.99888999999999994</v>
      </c>
      <c r="P3" s="10">
        <f>P2*(1+K3)</f>
        <v>0.99914999999999998</v>
      </c>
      <c r="Q3" s="10">
        <f>Q2*(1+L3)</f>
        <v>1.00177</v>
      </c>
      <c r="R3" s="10">
        <f>R2*(1+M3)</f>
        <v>0.99899400000000005</v>
      </c>
      <c r="T3" s="5">
        <f>O3/$O$2-1</f>
        <v>-1.1100000000000554E-3</v>
      </c>
      <c r="U3" s="5">
        <f t="shared" ref="U3:W3" si="0">P3/$O$2-1</f>
        <v>-8.5000000000001741E-4</v>
      </c>
      <c r="V3" s="5">
        <f t="shared" si="0"/>
        <v>1.7700000000000493E-3</v>
      </c>
      <c r="W3" s="5">
        <f t="shared" si="0"/>
        <v>-1.0059999999999514E-3</v>
      </c>
      <c r="Y3" s="8">
        <f>O3/$O$2-1</f>
        <v>-1.1100000000000554E-3</v>
      </c>
      <c r="Z3" s="8">
        <f t="shared" ref="Z3:AB3" si="1">P3/$O$2-1</f>
        <v>-8.5000000000001741E-4</v>
      </c>
      <c r="AA3" s="8">
        <f t="shared" si="1"/>
        <v>1.7700000000000493E-3</v>
      </c>
      <c r="AB3" s="8">
        <f t="shared" si="1"/>
        <v>-1.0059999999999514E-3</v>
      </c>
    </row>
    <row r="4" spans="1:28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>D4/D3-1</f>
        <v>-3.368571617455185E-3</v>
      </c>
      <c r="F4" s="10">
        <f>F3*(1+E4)</f>
        <v>0.99498300000000006</v>
      </c>
      <c r="G4" s="5">
        <f>F4/$F$2-1</f>
        <v>-5.0169999999999382E-3</v>
      </c>
      <c r="H4" s="8">
        <f>F4/$F$2-1</f>
        <v>-5.0169999999999382E-3</v>
      </c>
      <c r="J4" s="11">
        <v>-4.1700000000000001E-3</v>
      </c>
      <c r="K4" s="12">
        <v>0</v>
      </c>
      <c r="L4" s="11">
        <v>-6.7000000000000002E-3</v>
      </c>
      <c r="M4" s="11">
        <f t="shared" ref="M4" si="2">0.6*J4 + 0.4*K4</f>
        <v>-2.5019999999999999E-3</v>
      </c>
      <c r="O4" s="10">
        <f t="shared" ref="O4" si="3">O3*(1+J4)</f>
        <v>0.99472462869999989</v>
      </c>
      <c r="P4" s="10">
        <f t="shared" ref="P4" si="4">P3*(1+K4)</f>
        <v>0.99914999999999998</v>
      </c>
      <c r="Q4" s="10">
        <f t="shared" ref="Q4" si="5">Q3*(1+L4)</f>
        <v>0.99505814100000001</v>
      </c>
      <c r="R4" s="10">
        <f t="shared" ref="R4" si="6">R3*(1+M4)</f>
        <v>0.99649451701200009</v>
      </c>
      <c r="T4" s="5">
        <f t="shared" ref="T4" si="7">O4/$O$2-1</f>
        <v>-5.275371300000109E-3</v>
      </c>
      <c r="U4" s="5">
        <f t="shared" ref="U4" si="8">P4/$O$2-1</f>
        <v>-8.5000000000001741E-4</v>
      </c>
      <c r="V4" s="5">
        <f t="shared" ref="V4" si="9">Q4/$O$2-1</f>
        <v>-4.9418589999999929E-3</v>
      </c>
      <c r="W4" s="5">
        <f t="shared" ref="W4" si="10">R4/$O$2-1</f>
        <v>-3.5054829879999083E-3</v>
      </c>
      <c r="Y4" s="8">
        <f>O4/$O$2-1</f>
        <v>-5.275371300000109E-3</v>
      </c>
      <c r="Z4" s="8">
        <f t="shared" ref="Z4" si="11">P4/$O$2-1</f>
        <v>-8.5000000000001741E-4</v>
      </c>
      <c r="AA4" s="8">
        <f t="shared" ref="AA4" si="12">Q4/$O$2-1</f>
        <v>-4.9418589999999929E-3</v>
      </c>
      <c r="AB4" s="8">
        <f t="shared" ref="AB4" si="13">R4/$O$2-1</f>
        <v>-3.5054829879999083E-3</v>
      </c>
    </row>
    <row r="5" spans="1:28" x14ac:dyDescent="0.25">
      <c r="A5" s="9"/>
      <c r="B5" s="4"/>
      <c r="C5" s="4"/>
      <c r="D5" s="4"/>
      <c r="E5" s="5"/>
      <c r="F5" s="10"/>
      <c r="G5" s="5"/>
      <c r="H5" s="8"/>
      <c r="M5" s="11"/>
      <c r="O5" s="10"/>
      <c r="P5" s="10"/>
      <c r="Q5" s="10"/>
      <c r="R5" s="10"/>
      <c r="T5" s="5"/>
      <c r="U5" s="5"/>
      <c r="V5" s="5"/>
      <c r="W5" s="5"/>
    </row>
    <row r="6" spans="1:28" x14ac:dyDescent="0.25">
      <c r="A6" s="9"/>
      <c r="B6" s="4"/>
      <c r="C6" s="4"/>
      <c r="D6" s="4"/>
      <c r="E6" s="5"/>
      <c r="F6" s="10"/>
      <c r="G6" s="5"/>
      <c r="H6" s="8"/>
      <c r="O6" s="10"/>
      <c r="P6" s="10"/>
      <c r="Q6" s="10"/>
      <c r="R6" s="10"/>
      <c r="T6" s="5"/>
      <c r="U6" s="5"/>
      <c r="V6" s="5"/>
      <c r="W6" s="5"/>
    </row>
    <row r="7" spans="1:28" x14ac:dyDescent="0.25">
      <c r="A7" s="9"/>
      <c r="B7" s="4"/>
      <c r="C7" s="4"/>
      <c r="D7" s="4"/>
      <c r="E7" s="5"/>
      <c r="F7" s="10"/>
      <c r="G7" s="5"/>
      <c r="H7" s="8"/>
      <c r="O7" s="10"/>
      <c r="P7" s="10"/>
      <c r="Q7" s="10"/>
      <c r="R7" s="10"/>
      <c r="T7" s="5"/>
      <c r="U7" s="5"/>
      <c r="V7" s="5"/>
      <c r="W7" s="5"/>
    </row>
    <row r="8" spans="1:28" x14ac:dyDescent="0.25">
      <c r="A8" s="9"/>
      <c r="B8" s="4"/>
      <c r="C8" s="4"/>
      <c r="D8" s="4"/>
      <c r="E8" s="5"/>
      <c r="F8" s="10"/>
      <c r="G8" s="5"/>
      <c r="H8" s="8"/>
      <c r="O8" s="10"/>
      <c r="P8" s="10"/>
      <c r="Q8" s="10"/>
      <c r="R8" s="10"/>
      <c r="T8" s="5"/>
      <c r="U8" s="5"/>
      <c r="V8" s="5"/>
      <c r="W8" s="5"/>
    </row>
    <row r="9" spans="1:28" x14ac:dyDescent="0.25">
      <c r="A9" s="9"/>
      <c r="B9" s="4"/>
      <c r="C9" s="4"/>
      <c r="D9" s="4"/>
      <c r="E9" s="5"/>
      <c r="F9" s="10"/>
      <c r="G9" s="5"/>
      <c r="H9" s="8"/>
      <c r="O9" s="10"/>
      <c r="P9" s="10"/>
      <c r="Q9" s="10"/>
      <c r="R9" s="10"/>
      <c r="T9" s="5"/>
      <c r="U9" s="5"/>
      <c r="V9" s="5"/>
      <c r="W9" s="5"/>
    </row>
    <row r="10" spans="1:28" x14ac:dyDescent="0.25">
      <c r="A10" s="9"/>
      <c r="B10" s="4"/>
      <c r="C10" s="4"/>
      <c r="D10" s="4"/>
      <c r="E10" s="5"/>
      <c r="F10" s="10"/>
      <c r="G10" s="5"/>
      <c r="H10" s="8"/>
      <c r="O10" s="10"/>
      <c r="P10" s="10"/>
      <c r="Q10" s="10"/>
      <c r="R10" s="10"/>
      <c r="T10" s="5"/>
      <c r="U10" s="5"/>
      <c r="V10" s="5"/>
      <c r="W10" s="5"/>
    </row>
    <row r="11" spans="1:28" x14ac:dyDescent="0.25">
      <c r="A11" s="9"/>
      <c r="B11" s="4"/>
      <c r="C11" s="4"/>
      <c r="D11" s="4"/>
      <c r="E11" s="5"/>
      <c r="F11" s="10"/>
      <c r="G11" s="5"/>
      <c r="H11" s="8"/>
      <c r="O11" s="10"/>
      <c r="P11" s="10"/>
      <c r="Q11" s="10"/>
      <c r="R11" s="10"/>
      <c r="T11" s="5"/>
      <c r="U11" s="5"/>
      <c r="V11" s="5"/>
      <c r="W11" s="5"/>
    </row>
    <row r="12" spans="1:28" x14ac:dyDescent="0.25">
      <c r="A12" s="9"/>
      <c r="B12" s="4"/>
      <c r="C12" s="4"/>
      <c r="D12" s="4"/>
      <c r="E12" s="5"/>
      <c r="F12" s="10"/>
      <c r="G12" s="5"/>
      <c r="H12" s="8"/>
      <c r="O12" s="10"/>
      <c r="P12" s="10"/>
      <c r="Q12" s="10"/>
      <c r="R12" s="10"/>
      <c r="T12" s="5"/>
      <c r="U12" s="5"/>
      <c r="V12" s="5"/>
      <c r="W12" s="5"/>
    </row>
    <row r="13" spans="1:28" x14ac:dyDescent="0.25">
      <c r="A13" s="9"/>
      <c r="B13" s="4"/>
      <c r="C13" s="4"/>
      <c r="D13" s="4"/>
      <c r="E13" s="5"/>
      <c r="F13" s="10"/>
      <c r="G13" s="5"/>
      <c r="H13" s="8"/>
      <c r="O13" s="10"/>
      <c r="P13" s="10"/>
      <c r="Q13" s="10"/>
      <c r="R13" s="10"/>
      <c r="T13" s="5"/>
      <c r="U13" s="5"/>
      <c r="V13" s="5"/>
      <c r="W13" s="5"/>
    </row>
    <row r="14" spans="1:28" x14ac:dyDescent="0.25">
      <c r="A14" s="9"/>
      <c r="B14" s="4"/>
      <c r="C14" s="4"/>
      <c r="D14" s="4"/>
      <c r="E14" s="5"/>
      <c r="F14" s="10"/>
      <c r="G14" s="5"/>
      <c r="H14" s="8"/>
      <c r="O14" s="10"/>
      <c r="P14" s="10"/>
      <c r="Q14" s="10"/>
      <c r="R14" s="10"/>
      <c r="T14" s="5"/>
      <c r="U14" s="5"/>
      <c r="V14" s="5"/>
      <c r="W14" s="5"/>
    </row>
    <row r="15" spans="1:28" x14ac:dyDescent="0.25">
      <c r="A15" s="9"/>
      <c r="B15" s="4"/>
      <c r="C15" s="4"/>
      <c r="D15" s="4"/>
      <c r="E15" s="5"/>
      <c r="F15" s="10"/>
      <c r="G15" s="5"/>
      <c r="H15" s="8"/>
      <c r="O15" s="10"/>
      <c r="P15" s="10"/>
      <c r="Q15" s="10"/>
      <c r="R15" s="10"/>
      <c r="T15" s="5"/>
      <c r="U15" s="5"/>
      <c r="V15" s="5"/>
      <c r="W15" s="5"/>
    </row>
    <row r="16" spans="1:28" x14ac:dyDescent="0.25">
      <c r="A16" s="9"/>
      <c r="B16" s="4"/>
      <c r="C16" s="4"/>
      <c r="D16" s="4"/>
      <c r="E16" s="5"/>
      <c r="F16" s="10"/>
      <c r="G16" s="5"/>
      <c r="H16" s="8"/>
      <c r="O16" s="10"/>
      <c r="P16" s="10"/>
      <c r="Q16" s="10"/>
      <c r="R16" s="10"/>
      <c r="T16" s="5"/>
      <c r="U16" s="5"/>
      <c r="V16" s="5"/>
      <c r="W16" s="5"/>
    </row>
    <row r="17" spans="1:23" x14ac:dyDescent="0.25">
      <c r="A17" s="9"/>
      <c r="B17" s="4"/>
      <c r="C17" s="4"/>
      <c r="D17" s="4"/>
      <c r="E17" s="5"/>
      <c r="F17" s="10"/>
      <c r="G17" s="5"/>
      <c r="H17" s="8"/>
      <c r="O17" s="10"/>
      <c r="P17" s="10"/>
      <c r="Q17" s="10"/>
      <c r="T17" s="5"/>
      <c r="U17" s="5"/>
      <c r="V17" s="5"/>
      <c r="W17" s="5"/>
    </row>
    <row r="18" spans="1:23" x14ac:dyDescent="0.25">
      <c r="A18" s="9"/>
      <c r="B18" s="4"/>
      <c r="C18" s="4"/>
      <c r="D18" s="4"/>
      <c r="E18" s="5"/>
      <c r="F18" s="10"/>
      <c r="G18" s="5"/>
      <c r="H18" s="8"/>
      <c r="O18" s="10"/>
      <c r="P18" s="10"/>
      <c r="Q18" s="10"/>
      <c r="T18" s="5"/>
      <c r="U18" s="5"/>
      <c r="V18" s="5"/>
      <c r="W18" s="5"/>
    </row>
    <row r="19" spans="1:23" x14ac:dyDescent="0.25">
      <c r="A19" s="9"/>
      <c r="B19" s="4"/>
      <c r="C19" s="4"/>
      <c r="D19" s="4"/>
      <c r="E19" s="5"/>
      <c r="F19" s="10"/>
      <c r="G19" s="5"/>
      <c r="H19" s="8"/>
      <c r="O19" s="10"/>
      <c r="P19" s="10"/>
      <c r="Q19" s="10"/>
      <c r="T19" s="5"/>
      <c r="U19" s="5"/>
      <c r="V19" s="5"/>
      <c r="W19" s="5"/>
    </row>
    <row r="20" spans="1:23" x14ac:dyDescent="0.25">
      <c r="A20" s="9"/>
      <c r="B20" s="4"/>
      <c r="C20" s="4"/>
      <c r="D20" s="4"/>
      <c r="E20" s="5"/>
      <c r="F20" s="10"/>
      <c r="G20" s="5"/>
      <c r="H20" s="8"/>
      <c r="O20" s="10"/>
      <c r="P20" s="10"/>
      <c r="Q20" s="10"/>
      <c r="T20" s="5"/>
      <c r="U20" s="5"/>
      <c r="V20" s="5"/>
      <c r="W20" s="5"/>
    </row>
    <row r="21" spans="1:23" x14ac:dyDescent="0.25">
      <c r="A21" s="9"/>
      <c r="B21" s="4"/>
      <c r="C21" s="4"/>
      <c r="D21" s="4"/>
      <c r="E21" s="5"/>
      <c r="F21" s="10"/>
      <c r="G21" s="5"/>
      <c r="H21" s="8"/>
      <c r="O21" s="10"/>
      <c r="P21" s="10"/>
      <c r="Q21" s="10"/>
      <c r="T21" s="5"/>
      <c r="U21" s="5"/>
      <c r="V21" s="5"/>
      <c r="W21" s="5"/>
    </row>
    <row r="22" spans="1:23" x14ac:dyDescent="0.25">
      <c r="A22" s="9"/>
      <c r="B22" s="4"/>
      <c r="C22" s="4"/>
      <c r="D22" s="4"/>
      <c r="E22" s="5"/>
      <c r="F22" s="10"/>
      <c r="G22" s="5"/>
      <c r="H22" s="8"/>
      <c r="O22" s="10"/>
      <c r="P22" s="10"/>
      <c r="Q22" s="10"/>
      <c r="T22" s="5"/>
      <c r="U22" s="5"/>
      <c r="V22" s="5"/>
      <c r="W22" s="5"/>
    </row>
    <row r="23" spans="1:23" x14ac:dyDescent="0.25">
      <c r="A23" s="9"/>
      <c r="B23" s="4"/>
      <c r="C23" s="4"/>
      <c r="D23" s="4"/>
      <c r="E23" s="5"/>
      <c r="F23" s="10"/>
      <c r="G23" s="5"/>
      <c r="H23" s="8"/>
      <c r="O23" s="10"/>
      <c r="P23" s="10"/>
      <c r="Q23" s="10"/>
      <c r="T23" s="5"/>
      <c r="U23" s="5"/>
      <c r="V23" s="5"/>
      <c r="W23" s="5"/>
    </row>
    <row r="24" spans="1:23" x14ac:dyDescent="0.25">
      <c r="A24" s="9"/>
      <c r="B24" s="4"/>
      <c r="C24" s="4"/>
      <c r="D24" s="4"/>
      <c r="E24" s="5"/>
      <c r="F24" s="10"/>
      <c r="G24" s="5"/>
      <c r="H24" s="8"/>
      <c r="O24" s="10"/>
      <c r="P24" s="10"/>
      <c r="Q24" s="10"/>
    </row>
    <row r="25" spans="1:23" x14ac:dyDescent="0.25">
      <c r="A25" s="9"/>
      <c r="B25" s="4"/>
      <c r="C25" s="4"/>
      <c r="D25" s="4"/>
      <c r="E25" s="5"/>
      <c r="F25" s="10"/>
      <c r="G25" s="5"/>
      <c r="H25" s="8"/>
    </row>
    <row r="26" spans="1:23" x14ac:dyDescent="0.25">
      <c r="A26" s="9"/>
      <c r="B26" s="4"/>
      <c r="C26" s="4"/>
      <c r="D26" s="4"/>
      <c r="E26" s="5"/>
      <c r="F26" s="10"/>
      <c r="G26" s="5"/>
      <c r="H26" s="8"/>
    </row>
    <row r="27" spans="1:23" x14ac:dyDescent="0.25">
      <c r="A27" s="9"/>
      <c r="B27" s="4"/>
      <c r="C27" s="4"/>
      <c r="D27" s="4"/>
      <c r="E27" s="5"/>
      <c r="F27" s="10"/>
      <c r="G27" s="5"/>
      <c r="H27" s="8"/>
    </row>
    <row r="28" spans="1:23" x14ac:dyDescent="0.25">
      <c r="A28" s="9"/>
      <c r="B28" s="4"/>
      <c r="C28" s="4"/>
      <c r="D28" s="4"/>
      <c r="E28" s="5"/>
      <c r="F28" s="10"/>
      <c r="G28" s="5"/>
      <c r="H28" s="8"/>
    </row>
    <row r="29" spans="1:23" x14ac:dyDescent="0.25">
      <c r="A29" s="9"/>
      <c r="B29" s="4"/>
      <c r="C29" s="4"/>
      <c r="D29" s="4"/>
      <c r="E29" s="5"/>
      <c r="F29" s="10"/>
      <c r="G29" s="5"/>
      <c r="H29" s="8"/>
    </row>
    <row r="30" spans="1:23" x14ac:dyDescent="0.25">
      <c r="A30" s="9"/>
      <c r="B30" s="4"/>
      <c r="C30" s="4"/>
      <c r="D30" s="4"/>
      <c r="E30" s="5"/>
      <c r="F30" s="10"/>
      <c r="G30" s="5"/>
      <c r="H30" s="8"/>
    </row>
    <row r="31" spans="1:23" x14ac:dyDescent="0.25">
      <c r="A31" s="9"/>
      <c r="B31" s="4"/>
      <c r="C31" s="4"/>
      <c r="D31" s="4"/>
      <c r="E31" s="5"/>
      <c r="F31" s="10"/>
      <c r="G31" s="5"/>
      <c r="H31" s="8"/>
    </row>
    <row r="32" spans="1:23" x14ac:dyDescent="0.25">
      <c r="A32" s="9"/>
      <c r="B32" s="4"/>
      <c r="C32" s="4"/>
      <c r="D32" s="4"/>
      <c r="E32" s="5"/>
      <c r="F32" s="10"/>
      <c r="G32" s="5"/>
      <c r="H32" s="8"/>
    </row>
    <row r="33" spans="1:8" x14ac:dyDescent="0.25">
      <c r="A33" s="9"/>
      <c r="B33" s="4"/>
      <c r="C33" s="4"/>
      <c r="D33" s="4"/>
      <c r="E33" s="5"/>
      <c r="F33" s="10"/>
      <c r="G33" s="5"/>
      <c r="H33" s="8"/>
    </row>
    <row r="34" spans="1:8" x14ac:dyDescent="0.25">
      <c r="A34" s="9"/>
      <c r="B34" s="4"/>
      <c r="C34" s="4"/>
      <c r="D34" s="4"/>
      <c r="E34" s="5"/>
      <c r="F34" s="10"/>
      <c r="G34" s="5"/>
      <c r="H34" s="8"/>
    </row>
    <row r="35" spans="1:8" x14ac:dyDescent="0.25">
      <c r="A35" s="9"/>
      <c r="B35" s="4"/>
      <c r="C35" s="4"/>
      <c r="D35" s="4"/>
      <c r="E35" s="5"/>
      <c r="F35" s="10"/>
      <c r="G35" s="5"/>
      <c r="H35" s="8"/>
    </row>
    <row r="36" spans="1:8" x14ac:dyDescent="0.25">
      <c r="A36" s="9"/>
      <c r="B36" s="4"/>
      <c r="C36" s="4"/>
      <c r="D36" s="4"/>
      <c r="E36" s="5"/>
      <c r="F36" s="10"/>
      <c r="G36" s="5"/>
      <c r="H36" s="8"/>
    </row>
    <row r="37" spans="1:8" x14ac:dyDescent="0.25">
      <c r="A37" s="9"/>
      <c r="B37" s="4"/>
      <c r="C37" s="4"/>
      <c r="D37" s="4"/>
      <c r="E37" s="5"/>
      <c r="F37" s="10"/>
      <c r="G37" s="5"/>
      <c r="H37" s="8"/>
    </row>
    <row r="38" spans="1:8" x14ac:dyDescent="0.25">
      <c r="A38" s="9"/>
      <c r="B38" s="4"/>
      <c r="C38" s="4"/>
      <c r="D38" s="4"/>
      <c r="E38" s="5"/>
      <c r="F38" s="10"/>
      <c r="G38" s="5"/>
      <c r="H38" s="8"/>
    </row>
    <row r="39" spans="1:8" x14ac:dyDescent="0.25">
      <c r="A39" s="9"/>
      <c r="B39" s="4"/>
      <c r="C39" s="4"/>
      <c r="D39" s="4"/>
      <c r="E39" s="5"/>
      <c r="F39" s="10"/>
      <c r="G39" s="5"/>
      <c r="H39" s="8"/>
    </row>
    <row r="40" spans="1:8" x14ac:dyDescent="0.25">
      <c r="A40" s="9"/>
      <c r="B40" s="4"/>
      <c r="C40" s="4"/>
      <c r="D40" s="4"/>
      <c r="E40" s="5"/>
      <c r="F40" s="10"/>
      <c r="G40" s="5"/>
      <c r="H40" s="8"/>
    </row>
    <row r="41" spans="1:8" x14ac:dyDescent="0.25">
      <c r="A41" s="9"/>
      <c r="B41" s="4"/>
      <c r="C41" s="4"/>
      <c r="D41" s="4"/>
      <c r="E41" s="5"/>
      <c r="F41" s="10"/>
      <c r="G41" s="5"/>
      <c r="H41" s="8"/>
    </row>
    <row r="42" spans="1:8" x14ac:dyDescent="0.25">
      <c r="A42" s="9"/>
      <c r="B42" s="4"/>
      <c r="C42" s="4"/>
      <c r="D42" s="4"/>
      <c r="E42" s="5"/>
      <c r="F42" s="10"/>
      <c r="G42" s="5"/>
      <c r="H42" s="8"/>
    </row>
    <row r="43" spans="1:8" x14ac:dyDescent="0.25">
      <c r="A43" s="9"/>
      <c r="B43" s="4"/>
      <c r="C43" s="4"/>
      <c r="D43" s="4"/>
      <c r="E43" s="5"/>
      <c r="F43" s="10"/>
      <c r="G43" s="5"/>
      <c r="H43" s="8"/>
    </row>
    <row r="44" spans="1:8" x14ac:dyDescent="0.25">
      <c r="A44" s="9"/>
      <c r="B44" s="4"/>
      <c r="C44" s="4"/>
      <c r="D44" s="4"/>
      <c r="E44" s="5"/>
      <c r="F44" s="10"/>
      <c r="G44" s="5"/>
      <c r="H44" s="8"/>
    </row>
    <row r="45" spans="1:8" x14ac:dyDescent="0.25">
      <c r="A45" s="9"/>
      <c r="B45" s="4"/>
      <c r="C45" s="4"/>
      <c r="D45" s="4"/>
      <c r="E45" s="5"/>
      <c r="F45" s="10"/>
      <c r="G45" s="5"/>
      <c r="H45" s="8"/>
    </row>
    <row r="46" spans="1:8" x14ac:dyDescent="0.25">
      <c r="A46" s="9"/>
      <c r="B46" s="4"/>
      <c r="C46" s="4"/>
      <c r="D46" s="4"/>
      <c r="E46" s="5"/>
      <c r="F46" s="10"/>
      <c r="G46" s="5"/>
      <c r="H46" s="8"/>
    </row>
    <row r="47" spans="1:8" x14ac:dyDescent="0.25">
      <c r="A47" s="9"/>
      <c r="B47" s="4"/>
      <c r="C47" s="4"/>
      <c r="D47" s="4"/>
      <c r="E47" s="5"/>
      <c r="F47" s="10"/>
      <c r="G47" s="5"/>
      <c r="H47" s="8"/>
    </row>
    <row r="48" spans="1:8" x14ac:dyDescent="0.25">
      <c r="A48" s="9"/>
      <c r="B48" s="4"/>
      <c r="C48" s="4"/>
      <c r="D48" s="4"/>
      <c r="E48" s="5"/>
      <c r="F48" s="10"/>
      <c r="G48" s="5"/>
      <c r="H48" s="8"/>
    </row>
    <row r="49" spans="1:8" x14ac:dyDescent="0.25">
      <c r="A49" s="9"/>
      <c r="B49" s="4"/>
      <c r="C49" s="4"/>
      <c r="D49" s="4"/>
      <c r="E49" s="5"/>
      <c r="F49" s="10"/>
      <c r="G49" s="5"/>
      <c r="H49" s="8"/>
    </row>
    <row r="50" spans="1:8" x14ac:dyDescent="0.25">
      <c r="A50" s="9"/>
      <c r="B50" s="4"/>
      <c r="C50" s="4"/>
      <c r="D50" s="4"/>
      <c r="E50" s="5"/>
      <c r="F50" s="10"/>
      <c r="G50" s="5"/>
      <c r="H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Daily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2018-05-03T16:25:45Z</dcterms:modified>
</cp:coreProperties>
</file>