
<file path=[Content_Types].xml><?xml version="1.0" encoding="utf-8"?>
<Types xmlns="http://schemas.openxmlformats.org/package/2006/content-types">
  <Default Extension="wmf" ContentType="image/x-wmf"/>
  <Default Extension="png" ContentType="image/png"/>
  <Default Extension="xml" ContentType="application/xml"/>
  <Default Extension="jpeg" ContentType="image/jpeg"/>
  <Default Extension="rels" ContentType="application/vnd.openxmlformats-package.relationships+xml"/>
  <Default Extension="bin" ContentType="application/vnd.openxmlformats-officedocument.oleObject"/>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12.xml" ContentType="application/vnd.openxmlformats-officedocument.spreadsheetml.worksheet+xml"/>
  <Override PartName="/xl/worksheets/sheet3.xml" ContentType="application/vnd.openxmlformats-officedocument.spreadsheetml.worksheet+xml"/>
  <Override PartName="/xl/worksheets/sheet9.xml" ContentType="application/vnd.openxmlformats-officedocument.spreadsheetml.worksheet+xml"/>
  <Override PartName="/xl/worksheets/sheet8.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14.xml" ContentType="application/vnd.openxmlformats-officedocument.spreadsheetml.worksheet+xml"/>
  <Override PartName="/xl/worksheets/sheet7.xml" ContentType="application/vnd.openxmlformats-officedocument.spreadsheetml.worksheet+xml"/>
  <Override PartName="/xl/worksheets/sheet10.xml" ContentType="application/vnd.openxmlformats-officedocument.spreadsheetml.worksheet+xml"/>
  <Override PartName="/xl/worksheets/sheet4.xml" ContentType="application/vnd.openxmlformats-officedocument.spreadsheetml.worksheet+xml"/>
  <Override PartName="/xl/worksheets/sheet11.xml" ContentType="application/vnd.openxmlformats-officedocument.spreadsheetml.worksheet+xml"/>
  <Override PartName="/docProps/app.xml" ContentType="application/vnd.openxmlformats-officedocument.extended-properties+xml"/>
  <Override PartName="/xl/worksheets/sheet15.xml" ContentType="application/vnd.openxmlformats-officedocument.spreadsheetml.worksheet+xml"/>
  <Override PartName="/xl/theme/theme1.xml" ContentType="application/vnd.openxmlformats-officedocument.theme+xml"/>
  <Override PartName="/xl/worksheets/sheet13.xml" ContentType="application/vnd.openxmlformats-officedocument.spreadsheetml.worksheet+xml"/>
  <Override PartName="/xl/sharedStrings.xml" ContentType="application/vnd.openxmlformats-officedocument.spreadsheetml.sharedStrings+xml"/>
  <Override PartName="/xl/styles.xml" ContentType="application/vnd.openxmlformats-officedocument.spreadsheetml.styles+xml"/>
  <Override PartName="/xl/workbook.xml" ContentType="application/vnd.openxmlformats-officedocument.spreadsheetml.sheet.main+xml"/>
</Types>
</file>

<file path=_rels/.rels><?xml version="1.0" encoding="UTF-8" standalone="yes"?><Relationships xmlns="http://schemas.openxmlformats.org/package/2006/relationships"><Relationship  Id="rId3" Type="http://schemas.openxmlformats.org/officeDocument/2006/relationships/officeDocument" Target="xl/workbook.xml"/><Relationship  Id="rId2" Type="http://schemas.openxmlformats.org/package/2006/relationships/metadata/core-properties" Target="docProps/core.xml"/><Relationship  Id="rId1"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workbookPr/>
  <bookViews>
    <workbookView xWindow="360" yWindow="15" windowWidth="20955" windowHeight="9720" activeTab="6"/>
  </bookViews>
  <sheets>
    <sheet name="DB" sheetId="1" state="visible" r:id="rId1"/>
    <sheet name="centers" sheetId="2" state="visible" r:id="rId2"/>
    <sheet name="profiles" sheetId="3" state="visible" r:id="rId3"/>
    <sheet name="users" sheetId="4" state="visible" r:id="rId4"/>
    <sheet name="f_profiles" sheetId="5" state="visible" r:id="rId5"/>
    <sheet name="families" sheetId="6" state="visible" r:id="rId6"/>
    <sheet name="ar_evaluations" sheetId="7" state="visible" r:id="rId7"/>
    <sheet name="ap_profiles" sheetId="8" state="visible" r:id="rId8"/>
    <sheet name="ap_programs" sheetId="9" state="visible" r:id="rId9"/>
    <sheet name="ap_subject_types" sheetId="10" state="visible" r:id="rId10"/>
    <sheet name="ap_knowledges" sheetId="11" state="visible" r:id="rId11"/>
    <sheet name="ap_subjects" sheetId="12" state="visible" r:id="rId12"/>
    <sheet name="t_profiles" sheetId="13" state="visible" r:id="rId13"/>
    <sheet name="te_qbanks" sheetId="14" state="visible" r:id="rId14"/>
    <sheet name="te_questions" sheetId="15" state="visible" r:id="rId15"/>
  </sheets>
  <definedNames>
    <definedName name="BOOLEAN_ANSWER">DB!$A$11:$A$12</definedName>
    <definedName name="GENRE_ANSWER">DB!$A$15:$A$16</definedName>
    <definedName name="GRADES_TYPES">DB!$A$26:$A$27</definedName>
    <definedName name="GUARDIANS_RELATIONSHIPS">DB!$A$19:$A$23</definedName>
    <definedName name="SUBSTAGES_FRECUENCY">DB!$A$2:$A$8</definedName>
  </definedNames>
  <calcPr/>
</workbook>
</file>

<file path=xl/sharedStrings.xml><?xml version="1.0" encoding="utf-8"?>
<sst xmlns="http://schemas.openxmlformats.org/spreadsheetml/2006/main" count="505" uniqueCount="505">
  <si>
    <t xml:space="preserve">Substages frecuency</t>
  </si>
  <si>
    <t>Year</t>
  </si>
  <si>
    <t>Semester</t>
  </si>
  <si>
    <t>Quarter</t>
  </si>
  <si>
    <t>Trimester</t>
  </si>
  <si>
    <t>Month</t>
  </si>
  <si>
    <t>Week</t>
  </si>
  <si>
    <t>Day</t>
  </si>
  <si>
    <t xml:space="preserve">Boolean answer</t>
  </si>
  <si>
    <t>Yes</t>
  </si>
  <si>
    <t>No</t>
  </si>
  <si>
    <t xml:space="preserve">Genre answer</t>
  </si>
  <si>
    <t>Male</t>
  </si>
  <si>
    <t>Female</t>
  </si>
  <si>
    <t xml:space="preserve">Marital Status</t>
  </si>
  <si>
    <t>Married</t>
  </si>
  <si>
    <t>Divorced</t>
  </si>
  <si>
    <t xml:space="preserve">Domestic partners</t>
  </si>
  <si>
    <t>Cohabitants</t>
  </si>
  <si>
    <t>Separated</t>
  </si>
  <si>
    <t xml:space="preserve">Grades types</t>
  </si>
  <si>
    <t>Numeric</t>
  </si>
  <si>
    <t>Letter</t>
  </si>
  <si>
    <t>root</t>
  </si>
  <si>
    <t>name</t>
  </si>
  <si>
    <t>description</t>
  </si>
  <si>
    <t>locale</t>
  </si>
  <si>
    <t>BulkID</t>
  </si>
  <si>
    <t>Name</t>
  </si>
  <si>
    <t>Description</t>
  </si>
  <si>
    <t>Locale</t>
  </si>
  <si>
    <t>centerA</t>
  </si>
  <si>
    <t xml:space="preserve">Leemons Escuela Primaria</t>
  </si>
  <si>
    <t xml:space="preserve">Centro Educativo Leemons (Primaria)</t>
  </si>
  <si>
    <t>es</t>
  </si>
  <si>
    <t>centerB</t>
  </si>
  <si>
    <t xml:space="preserve">Leemons Escuela Secundaria</t>
  </si>
  <si>
    <t xml:space="preserve">Centro Educativo Leemons (Eso y Bachillerato)</t>
  </si>
  <si>
    <t>centerC</t>
  </si>
  <si>
    <t xml:space="preserve">Down Demo</t>
  </si>
  <si>
    <t xml:space="preserve">Down Demo Learning center</t>
  </si>
  <si>
    <t>accessTo</t>
  </si>
  <si>
    <t xml:space="preserve">Plugin's Permissions</t>
  </si>
  <si>
    <t>plugins.users</t>
  </si>
  <si>
    <t>plugins.dataset</t>
  </si>
  <si>
    <t>plugins.calendar</t>
  </si>
  <si>
    <t>plugins.academic-portfolio</t>
  </si>
  <si>
    <t>plugins.families</t>
  </si>
  <si>
    <t>plugins.timetable</t>
  </si>
  <si>
    <t>plugins.tasks</t>
  </si>
  <si>
    <t>plugins.curriculum</t>
  </si>
  <si>
    <t>plugins.leebrary</t>
  </si>
  <si>
    <t>plugins.grades</t>
  </si>
  <si>
    <t>plugins.tests</t>
  </si>
  <si>
    <t>plugins.assignables</t>
  </si>
  <si>
    <t>Users</t>
  </si>
  <si>
    <t>Dataset</t>
  </si>
  <si>
    <t>Calendar</t>
  </si>
  <si>
    <t xml:space="preserve">Academic Portfolio</t>
  </si>
  <si>
    <t>Families</t>
  </si>
  <si>
    <t>Timetable</t>
  </si>
  <si>
    <t>Tasks</t>
  </si>
  <si>
    <t>Curriculum</t>
  </si>
  <si>
    <t>Library</t>
  </si>
  <si>
    <t xml:space="preserve">Academic Rules</t>
  </si>
  <si>
    <t>Tests</t>
  </si>
  <si>
    <t>Activities</t>
  </si>
  <si>
    <t>users</t>
  </si>
  <si>
    <t>user-data</t>
  </si>
  <si>
    <t>centers</t>
  </si>
  <si>
    <t>profiles</t>
  </si>
  <si>
    <t>dataset</t>
  </si>
  <si>
    <t>calendar</t>
  </si>
  <si>
    <t>portfolio</t>
  </si>
  <si>
    <t>programs</t>
  </si>
  <si>
    <t>subjects</t>
  </si>
  <si>
    <t>tree</t>
  </si>
  <si>
    <t>families</t>
  </si>
  <si>
    <t>config</t>
  </si>
  <si>
    <t>families-basic-info</t>
  </si>
  <si>
    <t>families-custom-info</t>
  </si>
  <si>
    <t>families-guardians-info</t>
  </si>
  <si>
    <t>families-students-info</t>
  </si>
  <si>
    <t>timetable</t>
  </si>
  <si>
    <t>tasks</t>
  </si>
  <si>
    <t>library</t>
  </si>
  <si>
    <t>curriculum</t>
  </si>
  <si>
    <t>rules</t>
  </si>
  <si>
    <t>evaluations</t>
  </si>
  <si>
    <t>promotions</t>
  </si>
  <si>
    <t>dependencies</t>
  </si>
  <si>
    <t>tests</t>
  </si>
  <si>
    <t>questionsBanks</t>
  </si>
  <si>
    <t>activities</t>
  </si>
  <si>
    <t>ongoing</t>
  </si>
  <si>
    <t>history</t>
  </si>
  <si>
    <t xml:space="preserve">Can access to</t>
  </si>
  <si>
    <t xml:space="preserve">User Data</t>
  </si>
  <si>
    <t>Centers</t>
  </si>
  <si>
    <t>Profiles</t>
  </si>
  <si>
    <t>Portfolio</t>
  </si>
  <si>
    <t>Programs</t>
  </si>
  <si>
    <t>Subjects</t>
  </si>
  <si>
    <t>Tree</t>
  </si>
  <si>
    <t>Config</t>
  </si>
  <si>
    <t xml:space="preserve">Basic info</t>
  </si>
  <si>
    <t xml:space="preserve">Custom info</t>
  </si>
  <si>
    <t xml:space="preserve">Guardians info</t>
  </si>
  <si>
    <t xml:space="preserve">Students info</t>
  </si>
  <si>
    <t>Schedule</t>
  </si>
  <si>
    <t>Rules</t>
  </si>
  <si>
    <t>Evaluations</t>
  </si>
  <si>
    <t>Promotions</t>
  </si>
  <si>
    <t>Dependencies</t>
  </si>
  <si>
    <t xml:space="preserve">Question Banks</t>
  </si>
  <si>
    <t>admin</t>
  </si>
  <si>
    <t>Admin</t>
  </si>
  <si>
    <t xml:space="preserve">Profile for platform administrators</t>
  </si>
  <si>
    <t>view</t>
  </si>
  <si>
    <t>teacher</t>
  </si>
  <si>
    <t>Docente</t>
  </si>
  <si>
    <t xml:space="preserve">Profile for teachers</t>
  </si>
  <si>
    <t>create</t>
  </si>
  <si>
    <t>update</t>
  </si>
  <si>
    <t>student</t>
  </si>
  <si>
    <t>Estudiante</t>
  </si>
  <si>
    <t xml:space="preserve">Profile for students</t>
  </si>
  <si>
    <t>guardian</t>
  </si>
  <si>
    <t xml:space="preserve">Tutor Legal</t>
  </si>
  <si>
    <t xml:space="preserve">Profile for legal guardian of students</t>
  </si>
  <si>
    <t>surnames</t>
  </si>
  <si>
    <t>gender</t>
  </si>
  <si>
    <t>birthdate</t>
  </si>
  <si>
    <t>email</t>
  </si>
  <si>
    <t>password</t>
  </si>
  <si>
    <t>cover</t>
  </si>
  <si>
    <t>tags</t>
  </si>
  <si>
    <t>Surnames</t>
  </si>
  <si>
    <t>Gender</t>
  </si>
  <si>
    <t>Birthdate</t>
  </si>
  <si>
    <t>Email</t>
  </si>
  <si>
    <t>Password</t>
  </si>
  <si>
    <t>Picture</t>
  </si>
  <si>
    <t>Tags</t>
  </si>
  <si>
    <t>admin01</t>
  </si>
  <si>
    <t>Estefanía</t>
  </si>
  <si>
    <t>admin@leemons.io</t>
  </si>
  <si>
    <t>testing</t>
  </si>
  <si>
    <t>https://s3.eu-west-1.amazonaws.com/global-assets.leemons.io/estefania_admin_abdb21ea4f.jpg</t>
  </si>
  <si>
    <t>Admin,Test</t>
  </si>
  <si>
    <t xml:space="preserve">admin@centerA, admin@centerB, admin@centerC</t>
  </si>
  <si>
    <t>teacher01</t>
  </si>
  <si>
    <t>Willy</t>
  </si>
  <si>
    <t>Teacher</t>
  </si>
  <si>
    <t>teacher@leemons.io</t>
  </si>
  <si>
    <t>https://s3.eu-west-1.amazonaws.com/global-assets.leemons.io/willy_teacher_6b95ec70a2.png</t>
  </si>
  <si>
    <t>Profesor,Test</t>
  </si>
  <si>
    <t xml:space="preserve">teacher@centerB, student@centerB</t>
  </si>
  <si>
    <t>teacher02</t>
  </si>
  <si>
    <t>Celia</t>
  </si>
  <si>
    <t>teacher+celia@leemons.io</t>
  </si>
  <si>
    <t>https://s3.eu-west-1.amazonaws.com/global-assets.leemons.io/celia_teacher_145ad9e497.png</t>
  </si>
  <si>
    <t>Profesora,Test</t>
  </si>
  <si>
    <t>teacher@centerB</t>
  </si>
  <si>
    <t>teacher03</t>
  </si>
  <si>
    <t>Julia</t>
  </si>
  <si>
    <t>Burgos</t>
  </si>
  <si>
    <t>teacher+julia@leemons.io</t>
  </si>
  <si>
    <t>teacher@centerC</t>
  </si>
  <si>
    <t>guardian01</t>
  </si>
  <si>
    <t>Nicole</t>
  </si>
  <si>
    <t>Guardian</t>
  </si>
  <si>
    <t>guardian@leemons.io</t>
  </si>
  <si>
    <t>https://s3.eu-west-1.amazonaws.com/global-assets.leemons.io/Nicole_guardian_f753e6763e.png</t>
  </si>
  <si>
    <t>Tutora,Test</t>
  </si>
  <si>
    <t>guardian@centerB</t>
  </si>
  <si>
    <t>studentB01</t>
  </si>
  <si>
    <t>John</t>
  </si>
  <si>
    <t>Marín</t>
  </si>
  <si>
    <t>student+john@leemons.io</t>
  </si>
  <si>
    <t>https://s3.eu-west-1.amazonaws.com/global-assets.leemons.io/John_Marin_2989bca9fa.png</t>
  </si>
  <si>
    <t>Estudiante,Test</t>
  </si>
  <si>
    <t>student@centerB</t>
  </si>
  <si>
    <t>studentB02</t>
  </si>
  <si>
    <t>Emma</t>
  </si>
  <si>
    <t>Carranza</t>
  </si>
  <si>
    <t>student+emma@leemons.io</t>
  </si>
  <si>
    <t>https://s3.eu-west-1.amazonaws.com/global-assets.leemons.io/Emma_Carranza_35ef63fe35.png</t>
  </si>
  <si>
    <t>studentB03</t>
  </si>
  <si>
    <t>Lisa</t>
  </si>
  <si>
    <t>Hermosín</t>
  </si>
  <si>
    <t>student+lisa@leemons.io</t>
  </si>
  <si>
    <t>https://s3.eu-west-1.amazonaws.com/global-assets.leemons.io/Lisa_Hermosin_8bffeb14db.png</t>
  </si>
  <si>
    <t>studentB04</t>
  </si>
  <si>
    <t>Peter</t>
  </si>
  <si>
    <t>Villalonga</t>
  </si>
  <si>
    <t>student+peter@leemons.io</t>
  </si>
  <si>
    <t>https://s3.eu-west-1.amazonaws.com/global-assets.leemons.io/Peter_Villalonga_9dafa302a8.png</t>
  </si>
  <si>
    <t>studentB05</t>
  </si>
  <si>
    <t>María</t>
  </si>
  <si>
    <t>Rodríguez</t>
  </si>
  <si>
    <t>student+maria@leemons.io</t>
  </si>
  <si>
    <t>https://s3.eu-west-1.amazonaws.com/global-assets.leemons.io/Maria_Rodriguez_2d6d693099.png</t>
  </si>
  <si>
    <t>studentB06</t>
  </si>
  <si>
    <t>Paz</t>
  </si>
  <si>
    <t>Serrano</t>
  </si>
  <si>
    <t>student+paz@leemons.io</t>
  </si>
  <si>
    <t>https://s3.eu-west-1.amazonaws.com/global-assets.leemons.io/Paz_Serrano_65c4273611.png</t>
  </si>
  <si>
    <t>studentB07</t>
  </si>
  <si>
    <t>Joaquin</t>
  </si>
  <si>
    <t>González</t>
  </si>
  <si>
    <t>student+joaquin@leemons.io</t>
  </si>
  <si>
    <t>https://s3.eu-west-1.amazonaws.com/global-assets.leemons.io/Joaquin_Gonzalez_4c44c74ce2.png</t>
  </si>
  <si>
    <t>studentB08</t>
  </si>
  <si>
    <t>Elena</t>
  </si>
  <si>
    <t>Murillo</t>
  </si>
  <si>
    <t>student+elena@leemons.io</t>
  </si>
  <si>
    <t>https://s3.eu-west-1.amazonaws.com/global-assets.leemons.io/Elena_Murillo_1adadb2063.png</t>
  </si>
  <si>
    <t>studentB09</t>
  </si>
  <si>
    <t>Ignacio</t>
  </si>
  <si>
    <t>Díez</t>
  </si>
  <si>
    <t>student+ignacio@leemons.io</t>
  </si>
  <si>
    <t>https://s3.eu-west-1.amazonaws.com/global-assets.leemons.io/Ignacio_Diez_901a25cb52.jpeg</t>
  </si>
  <si>
    <t>studentB10</t>
  </si>
  <si>
    <t>Álvaro</t>
  </si>
  <si>
    <t>Ferrandis</t>
  </si>
  <si>
    <t>student+alvaro@leemons.io</t>
  </si>
  <si>
    <t>https://s3.eu-west-1.amazonaws.com/global-assets.leemons.io/Alvaro_Ferrandis_cead03e93e.png</t>
  </si>
  <si>
    <t>studentC01</t>
  </si>
  <si>
    <t>Rodriguez</t>
  </si>
  <si>
    <t>student+c01@leemons.io</t>
  </si>
  <si>
    <t>student@centerC</t>
  </si>
  <si>
    <t>studentC02</t>
  </si>
  <si>
    <t>student+c02@leemons.io</t>
  </si>
  <si>
    <t>studentC03</t>
  </si>
  <si>
    <t>student+c03@leemons.io</t>
  </si>
  <si>
    <t>profile</t>
  </si>
  <si>
    <t xml:space="preserve">System profile</t>
  </si>
  <si>
    <t>relations</t>
  </si>
  <si>
    <t>maritalStatus</t>
  </si>
  <si>
    <t>emergencyPhoneNumbers</t>
  </si>
  <si>
    <t>Relations</t>
  </si>
  <si>
    <t xml:space="preserve">Guardians relationship</t>
  </si>
  <si>
    <t xml:space="preserve">Emergency phone numbers</t>
  </si>
  <si>
    <t>family01</t>
  </si>
  <si>
    <t xml:space="preserve">Familia Leemons</t>
  </si>
  <si>
    <t>guardian01|mother@studentB01</t>
  </si>
  <si>
    <t xml:space="preserve">111-222-333@Mom's phone|mother</t>
  </si>
  <si>
    <t>center</t>
  </si>
  <si>
    <t>type</t>
  </si>
  <si>
    <t>isPercentage</t>
  </si>
  <si>
    <t>scales</t>
  </si>
  <si>
    <t>minScaleToPromote</t>
  </si>
  <si>
    <t>Type</t>
  </si>
  <si>
    <t xml:space="preserve">Is percentage?</t>
  </si>
  <si>
    <t>Scales</t>
  </si>
  <si>
    <t xml:space="preserve">Min scale to promote</t>
  </si>
  <si>
    <t>gradeA</t>
  </si>
  <si>
    <t xml:space="preserve">Reglas primaria</t>
  </si>
  <si>
    <t xml:space="preserve">1|Insuficiente, 2|Insuficiente, 3|Insuficiente, 4|Insuficiente, 5|Suficiente, 6|Bien, 7|Notable, 8|Notable, 9|Sobresaliente, 10|Sobresaliente</t>
  </si>
  <si>
    <t>gradeB</t>
  </si>
  <si>
    <t xml:space="preserve">Reglas secundaria</t>
  </si>
  <si>
    <t>abbreviation</t>
  </si>
  <si>
    <t>creator</t>
  </si>
  <si>
    <t>evaluationSystem</t>
  </si>
  <si>
    <t>creditSystem</t>
  </si>
  <si>
    <t>credits</t>
  </si>
  <si>
    <t>maxNumberOfCourses</t>
  </si>
  <si>
    <t>courseCredits</t>
  </si>
  <si>
    <t>hideCoursesInTree</t>
  </si>
  <si>
    <t>substages</t>
  </si>
  <si>
    <t>substagesFrequency</t>
  </si>
  <si>
    <t>maxSubstageAbbreviation</t>
  </si>
  <si>
    <t>maxSubstageAbbreviationIsOnlyNumbers</t>
  </si>
  <si>
    <t>haveKnowledge</t>
  </si>
  <si>
    <t>maxKnowledgeAbbreviation</t>
  </si>
  <si>
    <t>maxKnowledgeAbbreviationIsOnlyNumbers</t>
  </si>
  <si>
    <t>oneStudentGroup</t>
  </si>
  <si>
    <t>allSubjectsSameDuration</t>
  </si>
  <si>
    <t>maxGroupAbbreviation</t>
  </si>
  <si>
    <t>maxGroupAbbreviationIsOnlyNumbers</t>
  </si>
  <si>
    <t>subjectsDigits</t>
  </si>
  <si>
    <t>subjectsFirstDigit</t>
  </si>
  <si>
    <t>moreThanOneAcademicYear</t>
  </si>
  <si>
    <t xml:space="preserve">Credits config</t>
  </si>
  <si>
    <t xml:space="preserve">Courses config</t>
  </si>
  <si>
    <t xml:space="preserve">Knowledge Areas config</t>
  </si>
  <si>
    <t xml:space="preserve">Classes config</t>
  </si>
  <si>
    <t xml:space="preserve">Subjects config</t>
  </si>
  <si>
    <t>Acronym</t>
  </si>
  <si>
    <t>Creator</t>
  </si>
  <si>
    <t xml:space="preserve">Evaluation system</t>
  </si>
  <si>
    <t xml:space="preserve">Use credit system?</t>
  </si>
  <si>
    <t xml:space="preserve">Total credits</t>
  </si>
  <si>
    <t xml:space="preserve">Nº of courses</t>
  </si>
  <si>
    <t xml:space="preserve">Credits per course</t>
  </si>
  <si>
    <t xml:space="preserve">Hide in tree?</t>
  </si>
  <si>
    <t>Substages</t>
  </si>
  <si>
    <t xml:space="preserve">Substage Frequency</t>
  </si>
  <si>
    <t xml:space="preserve">Max acronym length</t>
  </si>
  <si>
    <t xml:space="preserve">Is acronym only numbers?</t>
  </si>
  <si>
    <t xml:space="preserve">Have knowlegde areas?</t>
  </si>
  <si>
    <t xml:space="preserve">Only one group per course?</t>
  </si>
  <si>
    <t xml:space="preserve">Classes have same duration?</t>
  </si>
  <si>
    <t xml:space="preserve">Include course in acronym?</t>
  </si>
  <si>
    <t xml:space="preserve">Can it be taught in several courses?</t>
  </si>
  <si>
    <t>programA</t>
  </si>
  <si>
    <t>Primaria</t>
  </si>
  <si>
    <t>PRIM</t>
  </si>
  <si>
    <t>programB</t>
  </si>
  <si>
    <t>ESO</t>
  </si>
  <si>
    <t xml:space="preserve">1er Trimestre|T01, 2do Trimestre|T02, 3er Trimestre|T03</t>
  </si>
  <si>
    <t>program</t>
  </si>
  <si>
    <t>credits_program</t>
  </si>
  <si>
    <t>groupVisibility</t>
  </si>
  <si>
    <t>Program</t>
  </si>
  <si>
    <t xml:space="preserve">Is visible in tree?</t>
  </si>
  <si>
    <t>type01</t>
  </si>
  <si>
    <t>Troncal</t>
  </si>
  <si>
    <t>type02</t>
  </si>
  <si>
    <t>Optativa</t>
  </si>
  <si>
    <t>type03</t>
  </si>
  <si>
    <t>type04</t>
  </si>
  <si>
    <t>color</t>
  </si>
  <si>
    <t>icon</t>
  </si>
  <si>
    <t>Color</t>
  </si>
  <si>
    <t>Icon</t>
  </si>
  <si>
    <t>course</t>
  </si>
  <si>
    <t>seats</t>
  </si>
  <si>
    <t>internalId</t>
  </si>
  <si>
    <t>groups</t>
  </si>
  <si>
    <t>image</t>
  </si>
  <si>
    <t>knowledge</t>
  </si>
  <si>
    <t>subjectType</t>
  </si>
  <si>
    <t>teachers</t>
  </si>
  <si>
    <t>students</t>
  </si>
  <si>
    <t xml:space="preserve">Class config</t>
  </si>
  <si>
    <t>Course</t>
  </si>
  <si>
    <t>Seats</t>
  </si>
  <si>
    <t>Credits</t>
  </si>
  <si>
    <t>InternalID</t>
  </si>
  <si>
    <t>Groups</t>
  </si>
  <si>
    <t>Cover</t>
  </si>
  <si>
    <t xml:space="preserve">Knowledge Area</t>
  </si>
  <si>
    <t xml:space="preserve">Subject Type</t>
  </si>
  <si>
    <t>Teachers</t>
  </si>
  <si>
    <t>Students</t>
  </si>
  <si>
    <t xml:space="preserve">Física y química</t>
  </si>
  <si>
    <t>2ºA|2ºA</t>
  </si>
  <si>
    <t>#B462F2</t>
  </si>
  <si>
    <t>https://s3.eu-west-1.amazonaws.com/global-assets.leemons.io/FQ_2_36a510dc62.jpeg</t>
  </si>
  <si>
    <t>https://s3.eu-west-1.amazonaws.com/global-assets.leemons.io/Fisica_y_quimica_B462_F2_1e50644b43.svg</t>
  </si>
  <si>
    <t>teacher02|main@2ºA</t>
  </si>
  <si>
    <t xml:space="preserve">studentB01@2ºA, studentB02@2ºA, studentB03@2ºA, studentB04@2ºA, studentB05@2ºA, studentB06@2ºA, studentB07@2ºA, studentB08@2ºA, studentB09@2ºA, studentB10@2ºA</t>
  </si>
  <si>
    <t xml:space="preserve">Geografía e Historia</t>
  </si>
  <si>
    <t>#1BB184</t>
  </si>
  <si>
    <t>https://s3.eu-west-1.amazonaws.com/global-assets.leemons.io/GH_6_cb0f8c51e8.jpeg</t>
  </si>
  <si>
    <t>https://s3.eu-west-1.amazonaws.com/global-assets.leemons.io/Geografia_e_Historia_1_BB_184_344ecf5269.svg</t>
  </si>
  <si>
    <t>teacher01|main@2ºA</t>
  </si>
  <si>
    <t xml:space="preserve">Lengua castellana y literatura</t>
  </si>
  <si>
    <t>#DC5571</t>
  </si>
  <si>
    <t>https://s3.eu-west-1.amazonaws.com/global-assets.leemons.io/LEN_1_c91a1ba005.jpeg</t>
  </si>
  <si>
    <t>https://s3.eu-west-1.amazonaws.com/global-assets.leemons.io/Lengua_castellana_y_literatura_DC_5571_38293fa0f0.svg</t>
  </si>
  <si>
    <t>Matemáticas</t>
  </si>
  <si>
    <t>#4F96FF</t>
  </si>
  <si>
    <t>https://s3.eu-west-1.amazonaws.com/global-assets.leemons.io/MAT_1_f1b208dde4.jpeg</t>
  </si>
  <si>
    <t>https://s3.eu-west-1.amazonaws.com/global-assets.leemons.io/Matematicas_4_F96_FF_8ff138d73c.svg</t>
  </si>
  <si>
    <t>Inglés</t>
  </si>
  <si>
    <t>#f56c45</t>
  </si>
  <si>
    <t>https://s3.eu-west-1.amazonaws.com/global-assets.leemons.io/ING_2_21c6feb289.jpeg</t>
  </si>
  <si>
    <t xml:space="preserve">Educación física</t>
  </si>
  <si>
    <t>#7449F4</t>
  </si>
  <si>
    <t>https://s3.eu-west-1.amazonaws.com/global-assets.leemons.io/EF_4_7d44c52842.jpeg</t>
  </si>
  <si>
    <t>https://s3.eu-west-1.amazonaws.com/global-assets.leemons.io/Educacion_fisica_7449_F4_f1ebca85a0.svg</t>
  </si>
  <si>
    <t xml:space="preserve">Educación plástica, visual y audiovisual</t>
  </si>
  <si>
    <t>#E36B2B</t>
  </si>
  <si>
    <t>https://s3.eu-west-1.amazonaws.com/global-assets.leemons.io/epv_3_84d7510eaf.jpeg</t>
  </si>
  <si>
    <t>https://s3.eu-west-1.amazonaws.com/global-assets.leemons.io/Educacion_plastica_visual_y_audiovisual_E36_B2_B_3a37e3ce5e.svg</t>
  </si>
  <si>
    <t>Música</t>
  </si>
  <si>
    <t>#E8C642</t>
  </si>
  <si>
    <t>https://s3.eu-west-1.amazonaws.com/global-assets.leemons.io/MUS_3_faa4332fac.jpeg</t>
  </si>
  <si>
    <t>https://s3.eu-west-1.amazonaws.com/global-assets.leemons.io/Musica_E8_C642_00ae04b699.svg</t>
  </si>
  <si>
    <t>Francés</t>
  </si>
  <si>
    <t>#f56c49</t>
  </si>
  <si>
    <t>https://s3.eu-west-1.amazonaws.com/global-assets.leemons.io/FR_1_d5ea6c644a.jpeg</t>
  </si>
  <si>
    <t xml:space="preserve">Recuperación de lengua</t>
  </si>
  <si>
    <t>https://s3.eu-west-1.amazonaws.com/global-assets.leemons.io/Recuperacion_de_lengua_DC_5571_fbf841c98c.svg</t>
  </si>
  <si>
    <t xml:space="preserve">Recuperación de matemáticas</t>
  </si>
  <si>
    <t>https://s3.eu-west-1.amazonaws.com/global-assets.leemons.io/recuperacion_mates_4_F96_FF_7c216d0f8d.svg</t>
  </si>
  <si>
    <t xml:space="preserve">Valores éticos</t>
  </si>
  <si>
    <t>#08829C</t>
  </si>
  <si>
    <t>https://s3.eu-west-1.amazonaws.com/global-assets.leemons.io/ETICA_2_cf3d161bde.jpeg</t>
  </si>
  <si>
    <t>https://s3.eu-west-1.amazonaws.com/global-assets.leemons.io/Valores_eticos_08829_C_d545e11280.svg</t>
  </si>
  <si>
    <t>Religión</t>
  </si>
  <si>
    <t>#5B6577</t>
  </si>
  <si>
    <t>https://s3.eu-west-1.amazonaws.com/global-assets.leemons.io/REL_1_4b9c2c7ec6.jpeg</t>
  </si>
  <si>
    <t>https://s3.eu-west-1.amazonaws.com/global-assets.leemons.io/Religion_5_B6577_98b0dcd33a.svg</t>
  </si>
  <si>
    <t>Tutoría</t>
  </si>
  <si>
    <t>#81CD06</t>
  </si>
  <si>
    <t>https://s3.eu-west-1.amazonaws.com/global-assets.leemons.io/TUTORIA_2_b91df6d313.jpeg</t>
  </si>
  <si>
    <t>https://s3.eu-west-1.amazonaws.com/global-assets.leemons.io/Tutoria_81_CD_06_3d0192414d.svg</t>
  </si>
  <si>
    <t>tagline</t>
  </si>
  <si>
    <t>qbank01</t>
  </si>
  <si>
    <t xml:space="preserve">Demografía 2ºESO</t>
  </si>
  <si>
    <t>#fabada</t>
  </si>
  <si>
    <t>https://s3.eu-west-1.amazonaws.com/global-assets.leemons.io/population_d147987780.jpeg</t>
  </si>
  <si>
    <t xml:space="preserve">demografía, preguntas, eso</t>
  </si>
  <si>
    <t>asignatura02</t>
  </si>
  <si>
    <t>qbank</t>
  </si>
  <si>
    <t>category</t>
  </si>
  <si>
    <t>level</t>
  </si>
  <si>
    <t>images</t>
  </si>
  <si>
    <t>question</t>
  </si>
  <si>
    <t>general_imagen</t>
  </si>
  <si>
    <t>answers</t>
  </si>
  <si>
    <t>answer_images</t>
  </si>
  <si>
    <t xml:space="preserve">Right Answer</t>
  </si>
  <si>
    <t>Feedback_escrito</t>
  </si>
  <si>
    <t>Feedback_imagen</t>
  </si>
  <si>
    <t xml:space="preserve">Question Bank</t>
  </si>
  <si>
    <t>Category</t>
  </si>
  <si>
    <t>Level</t>
  </si>
  <si>
    <t xml:space="preserve">with images</t>
  </si>
  <si>
    <t>Question</t>
  </si>
  <si>
    <t xml:space="preserve">General Image</t>
  </si>
  <si>
    <t>Answers</t>
  </si>
  <si>
    <t>Images</t>
  </si>
  <si>
    <t xml:space="preserve">Feedback escrito</t>
  </si>
  <si>
    <t xml:space="preserve">Feedback imagen</t>
  </si>
  <si>
    <t>mono</t>
  </si>
  <si>
    <t>elementary</t>
  </si>
  <si>
    <t>no</t>
  </si>
  <si>
    <t xml:space="preserve">demografía, continentes</t>
  </si>
  <si>
    <t xml:space="preserve">¿En qué continente vive más gente?</t>
  </si>
  <si>
    <t xml:space="preserve">Asia. |América. |Europa. |África.</t>
  </si>
  <si>
    <t xml:space="preserve">1@Sí. En 2021 la población en Asia era de 4.600 millones de habitantes.
|2@No. En 2021 la población en América era de 1.029 millones de habitantes.
|3@No. En 2018 la población en Europa era de 746,4 millones de habitantes.
|4@No. En 2021 la población en África era de 1.320 millones de habitantes.</t>
  </si>
  <si>
    <t>intermediate</t>
  </si>
  <si>
    <t xml:space="preserve">demografía, vocabulario</t>
  </si>
  <si>
    <t xml:space="preserve">¿Qué es la POBLACIÓN?</t>
  </si>
  <si>
    <t xml:space="preserve">Es el número de habitantes que vive en un país.
|Es el número de habitantes por Km2 en un territorio determinado.
|Es el número de personas que llegan a un territorio en un año determinado.
|Es el número de habitantes que vive en un territorio determinado y en un momento determinado.</t>
  </si>
  <si>
    <t xml:space="preserve">1@Es importante recalcar que la población cambia dependiendo del LUGAR y del TIEMPO. En esta respuesta faltaría decir en qué tiempo (por ejemplo en qué año).
|2@No. El número de habitantes por km2 hace referencia a la DENSIDAD DE POBLACIÓN.
|3@No. El número de personas que salen y entran de un país hace que aumente o disminuya el número de habitantes en ese teritorio. Pero NO definen qué es la población.
|4@Sí. Es importante recalcar SIEMPRE de qué territorio se está hablando. Y también de qué momento determinado (suele detallarse en años). Por ejemplo: la población española en 2021.</t>
  </si>
  <si>
    <t xml:space="preserve">demografía, países</t>
  </si>
  <si>
    <t xml:space="preserve">Cita los tres países que más población tienen.</t>
  </si>
  <si>
    <t xml:space="preserve">Perú, España y China.
|Alemania, india y Rusia.
|China, India y Estados Unidos.
|Chile, Estados Unidos y China.</t>
  </si>
  <si>
    <t xml:space="preserve">1@Perú: 33 millones de habitantes; España: 47 millones de habitantes.
|2@Alemania: 83 millones de habitantes; Rusia 145 millones de habitantes.
|3@China: 1.413 millones de habitantes; India: 1.400 millones de habitantes; Estados Unidos: 329 millones de habitantes.
|4@Chile: 19 millones de habitantes.</t>
  </si>
  <si>
    <t xml:space="preserve">¿Qué es la DENSIDAD DE POBLACIÓN?</t>
  </si>
  <si>
    <t xml:space="preserve">Es el número de personas recién llegadas a un territorio nuevo cada año.
|Es el número de habitantes por Km2 en un territorio determinado y en un momento determinado.
|Es el número de habitantes por Km2 en un territorio determinado.
|Es el número de habitantes que vive en un territorio determinado y en un momento determinado.</t>
  </si>
  <si>
    <t xml:space="preserve">1@No, el número de personas que llegan a un país está relaconado con las tasas de inmigración.
|2@También se la llama POBLACIÓN RELATIVA, para dferenciarla de la población absoluta (número total de habitantes en un territorio y en un momento determinados, sin tener en cuenta su extensión).
|3@Falta especificar también que es en un tiempo determinado, porque cada año cambia el núnero de habitantes de un territorio, y por lo tanto cambia también su densidad de población.
|4@No, eso es la población ABSOLUTA.</t>
  </si>
  <si>
    <t xml:space="preserve">demografía, España</t>
  </si>
  <si>
    <t xml:space="preserve">Cita las dos provincias españolas con MAYOR DENSIDAD DE POBLACIÓN.</t>
  </si>
  <si>
    <t xml:space="preserve">Madrid y Barcelona.
|Madrid y Cataluña.
|Huesca y Madrid.
|Barcelona y Cáceres.</t>
  </si>
  <si>
    <t xml:space="preserve">1@Madrid: 844 hab/km2; Barcelona: 729 hab/km2
|2@Cataluña no es una provincia, es una Comunidad Autónoma.
|3@Huesca: 14 hab/km2
|4@Cáceres: 20 hab/km2</t>
  </si>
  <si>
    <t xml:space="preserve">¿Qué es la TASA DE NATALIDAD?</t>
  </si>
  <si>
    <t xml:space="preserve">Es el número de niñas y niños que nacen en un país y en un año determinado.
|Es la relación que existe entre el número de nacimientos y la cantidad total de la población en un período de tiempo. Se mide en tantos por mil (‰)
|Es el número de nacimientos que hay en un territorio determinado y en un momento determinado sin tener en cuenta el número de niños que mueren antes de cumplir un año.
|Es la relación que existe entre el número de nacimientos y la cantidad total de la población en un período de tiempo. Se mide en tantos por ciento (%)</t>
  </si>
  <si>
    <t xml:space="preserve">1@No, ese es el número total de nacimientos que ha habido, pero la tasa de natalidad relaciona ese número con el número total de habitantes que hay.
|2@Sí. La tasa se calcula multiplicando por 1000 el número de nacimientos y dividiendo el resultado entre la población total. Por ejemplo, en un país de 300 habitantes nacen 6 niños.  (6 x 1000) / 300 = 20. La tasa de natalidad es del 20‰
|3@Esta respuesta está muuy alejada de la respuesta correcta.
|4@La definición es correcta, pero la tasa de natalidad se mide en tantos por mil (‰)</t>
  </si>
  <si>
    <t xml:space="preserve">¿Qué es la TASA DE FERTILIDAD?</t>
  </si>
  <si>
    <t xml:space="preserve">Es el número de nacimientos con vida por cada 1000 mujeres en un territorio y un año determinado.
|Es la relación que existe entre el número de nacimientos y la cantidad total de la población en un período de tiempo. Se mide en tantos por mil (‰)
|Es el número de nacimientos con vida por cada 1000 mujeres de edades comprendidas entre los 15 y los 49 años, en un territorio y un año determinado.
|Es el número de nacimientos con vida por cada 1000 mujeres de edades comprendidas entre los 25 y los 45 años, en un territorio y un año determinado.</t>
  </si>
  <si>
    <t xml:space="preserve">1@No, la tasa de fertilidad tiene en cuenta qué mujeres están en edad de tener hijos y cuáles no. Por eso se tiene en cuenta sólo a las mujeres entre 15 y 49 años.
|2@No. Eso es la tasa de natalidad.
|3@Sí, y se mide en tantos por mil (‰)
|4@No, la tasa de fertilidad tiene en cuenta qué mujeres están en edad de tener hijos y cuáles no. Por eso se tiene en cuenta sólo a las mujeres entre 15 y 49 años.</t>
  </si>
  <si>
    <t>yes</t>
  </si>
  <si>
    <t xml:space="preserve">Indica cuál de los siguientes países tiene una TASA DE NATALIDAD muy BAJA.</t>
  </si>
  <si>
    <t>1@https://s3.eu-west-1.amazonaws.com/global-assets.leemons.io/Niger_67ff7ecf20.png|2@https://s3.eu-west-1.amazonaws.com/global-assets.leemons.io/Italia_69f8c90a1f.png|3@https://s3.eu-west-1.amazonaws.com/global-assets.leemons.io/Bolivia_9880c08bfb.png|4@https://s3.eu-west-1.amazonaws.com/global-assets.leemons.io/mongolia_82e9e2e35e.png</t>
  </si>
  <si>
    <t xml:space="preserve">1@Níger: 45 ‰.
|2@Italia: 7‰
|3@Bolivia: 21‰
|4@Mongolia: 23‰</t>
  </si>
  <si>
    <t xml:space="preserve">Observa el siguiente mapa que refleja la densidad de población en los diferentes países del mundo, y responde: ¿Cuál de las siguientes opciones cita países con alta densidad de población?</t>
  </si>
  <si>
    <t>https://s3.eu-west-1.amazonaws.com/global-assets.leemons.io/densidad_mundo_df44ce83b6.png</t>
  </si>
  <si>
    <t xml:space="preserve">Pakistán, Japón y Corea del Sur.
|Bélgica, Sudán e India.
|Reino Unido, Alemania y Mongolia
|Italia, Canadá y China.</t>
  </si>
  <si>
    <t xml:space="preserve">1@Sí, en el mapa los tres países aparecen con un color oscuro, lo que indica que su densidad de población es elevada. Pakistán: 276 hab./km2. Japón: 334 hab./km2. Corea del Sur: 515 hab./km2
|2@No. Sudán aparece en el mapa coloreado con un color claro, lo que indica que tiene baja densidad de población.
|3@No. Mongolia aparece en el mapa coloreado con un color claro, lo que indica que tiene baja densidad de población.
|4@No. Canadá aparece en el mapa coloreado con un color claro, lo que indica que tiene baja densidad de población.</t>
  </si>
  <si>
    <t xml:space="preserve">upper intermediate</t>
  </si>
  <si>
    <t xml:space="preserve">¿Qué es el CRECIMIENTO NATURAL O VEGETATIVO?</t>
  </si>
  <si>
    <t xml:space="preserve">Es lo que suelen crecer las personas en un país, es decir, el número de años que suele vivir. Es lo mismo que la esperanza de vida.
|Es la diferencia entre la tasa de natalidad y la tasa de mortalidad. Siempre es un número positivo.
|Es la diferencia entre la tasa de natalidad y la tasa de mortalidad. Siempre es un número negativo.
|Es la diferencia entre la tasa de natalidad y la tasa de mortalidad. Puede ser positivo, negativo o cero.</t>
  </si>
  <si>
    <t xml:space="preserve">1@No, son dos conceptos muy diferentes.
|2@No es cierto que siempre sea un número positivo. Si hay más muertes que nacimientos, el número es negativo.
|3@No es cierto que siempre sea un número negativo. Si hay más nacimeintos que muertes, el número es positivo.
|4@Sí, se calcula restando la tasa de mortalidad a la de natalidad: Crecimiento vegetativo = tasa de natalidad - tasa de mortalidad. Si el resultado es positivo, se dice que el crecimiento es positivo, y si el resultado es negativo, se dice que el crecimiento es negativo.</t>
  </si>
  <si>
    <t xml:space="preserve">¿Qué es una PIRÁMIDE DE POBLACIÓN?</t>
  </si>
  <si>
    <t xml:space="preserve">Es un gráfico que representa la estructura de una población por edad en un lugar y momento determinados.
|Es un gráfico que representa la estructura de una población por sexo en un lugar y momento determinados.
|Es un gráfico que representa la estructura de una población por edad y sexo en un lugar y momento determinados.
|Es un gráfico que representa la estructura de una población por edad y sexo en un lugar determinado.</t>
  </si>
  <si>
    <t xml:space="preserve">1@No. También nos indica la estructura de la población por sexo.
|2@No. También nos indica la estructura de la población por edad.
|3@Sí. La gráfica nos da información sobre la natalidad, la mortalidad y la esperanza de vida de la población.
|4@No. También es necesario determinar el momento determinado (suele determinarse en años).</t>
  </si>
  <si>
    <t xml:space="preserve">¿En qué consiste el neomalthusianismo?</t>
  </si>
  <si>
    <t xml:space="preserve">Los neomalthsianos creen que la población crece mucho más rápidamente que los recursos de la Tierra y creen que se debe frenar el crecimiento demográfico para que no se agoten los recursos.
|Los neomalthusianos creen que el crecimiento de la población es positivo porque es una fuente de riqueza y de progreso. Creen que los recursos son abundantes e ilimitados gracias al desarrollo tecnológico y la mejora del rendimiento en la producción.</t>
  </si>
  <si>
    <t xml:space="preserve">1@Sí, el neomalthusianismo se apoya la tesis que ya en el siglo XVII proclamaba Malthus, prediciendo que la pblación iba a crecer mucho más rápido que los recursos.
|2@No. Esa tesis pertenece a los poblacionistas, no a los neomalthusianos.</t>
  </si>
  <si>
    <t xml:space="preserve">demografía, análisis de datos</t>
  </si>
  <si>
    <t xml:space="preserve">Observa la siguiente pirámide de población y responde: ¿La TASA DE NATALIDAD es alta o baja?</t>
  </si>
  <si>
    <t>https://s3.eu-west-1.amazonaws.com/global-assets.leemons.io/piramide_poblacion_a59b798d04.png</t>
  </si>
  <si>
    <t xml:space="preserve">Alta.
|Baja.</t>
  </si>
  <si>
    <t xml:space="preserve">2@Se observa que el porcentaje de habitantes (hombres y mujeres) menores de 20 años es bastante menor que en la edad adulta.</t>
  </si>
  <si>
    <t xml:space="preserve">Observa la siguiente pirámide de población y responde: ¿Qué sexo tiene más esperanza de vida, los hombres o las mujeres?</t>
  </si>
  <si>
    <t xml:space="preserve">Las mujeres.
|Los hombres.</t>
  </si>
  <si>
    <t xml:space="preserve">1@Se observa que en las barras superiores (que indican las personas vivas en esos rangos de edad, las barras de la derecha (que hacen referencia a las mujeres) son más largas, lo que quiere decir que hay más mujeres vivas en esa edad.</t>
  </si>
  <si>
    <t xml:space="preserve">demografía, inmigración</t>
  </si>
  <si>
    <t xml:space="preserve">¿Cómo se calcula el CRECIMIENTO REAL de la población en un país?</t>
  </si>
  <si>
    <t xml:space="preserve">Restando el saldo migratorio al crecimiento natural (crecimiento real = crecimiento natural - saldo migratorio).
|Sumando el crecimiento natural y el saldo migratorio (crecimiento real = crecimiento natural + saldo migratorio).
|Es lo mismo que el crecimiento natural.
|Es lo mismo que el saldo migratorio.</t>
  </si>
  <si>
    <t xml:space="preserve">1@No. No se debe realizar una resta sino una suma.
|2@Sí. Para calcularlo es necesario saber la natalidad, la mortalidad, el número de personas que han emigrado y el número de peronas que han inmigrado.
|3@No. El crecimiento real es la consecuencia de los efectos del crecimiento natural o vegetativo más los efectos de los movimientos migratorios.
|4@No. El crecimiento real es la consecuencia de los efectos del crecimiento natural o vegetativo más los efectos de los movimientos migratorios.</t>
  </si>
  <si>
    <t xml:space="preserve">¿Qué factores influyen en que un país tenga BAJAS tasas de natalidad?</t>
  </si>
  <si>
    <t xml:space="preserve">La salud reproductiva, la inversión económica que se realiza en los hijos, la planificación familiar y la integración de la mujer en el mundo laboral.
|La salud reproductiva, la inversión económica que se realiza en los hijos, la ausencia de métodos anticonceptivos y la integración de la mujer en el mundo laboral.
|La mortalidad infantil, la inversión económica que se realiza en los hijos, la planificación familiar y la integración de la mujer en el mundo laboral.
|La mortalidad infantil, el trabajo infantil, la ausencia de métodos anticonceptivos y la ausencia de la mujer en el mundo laboral.</t>
  </si>
  <si>
    <t xml:space="preserve">2@La ausencia de métodos anticonceptivos provoca más embarazos, lo nque aumenta las tasas de natalidad.
|3@La mortalidad infantil provoca que haya más natalidad, porque las familias tienen muchos hijos sabiendo que algunos morirán de bebés.
|4@Todos estos factores favorecen que haya unas ALTAS tasas de natalidad.</t>
  </si>
  <si>
    <t xml:space="preserve">¿Qué es una persona inmigrante?</t>
  </si>
  <si>
    <t xml:space="preserve">Una persona que sale de un país huyendo de una guerra.
|Una persona que llega a un país huyendo de una guerra.
|Una persona que llega a un territorio y se instala a vivir en él.
|Una persona que llega a un país buscando trabajo.</t>
  </si>
  <si>
    <t xml:space="preserve">1@No, cuando hablamos de personas que SALEN de un país hablamos de EMIGRANTES.
|2@No. Son muchas las causas que hacen que una persona llegue a un país, no sólo el huir de una guerra.
|3@Sí, generalmente asociamos la palabra inmigrante a personas extranjeras que llegan y se instalan en un país (inmigrantes internacionales), pero también podemos hablar de territorios administrrativos más pequeños dentro de un mismo país. Una persona que dentro de un mismo país cambia de residencia y se instala en otra región también es inmigrante, pero inmigrante nacional.
|4@No. Lo que determina que esa persona sea inmigrante no es el objetivo (como buscar trabajo) sino que viene de otro lugar y se instala a vivir en este.</t>
  </si>
  <si>
    <t xml:space="preserve">¿Qué es el SALDO MIGRATORIO?</t>
  </si>
  <si>
    <t xml:space="preserve">Es la suma de la inmigración y la emigración en un determinado lugar y en un determinado periodo de tiempo (normalmente, un año)
|Es la diferencia que existe entre la población de un país y el número de personas que salen de él (emigrantes) en un año determinado.
|Es la diferencia que existe entre la población de un país y el número de personas que llegan a él (inmigrantes) en un año determinado.
|Es la diferencia que existe entre la inmigración y la emigración en un determinado lugar y en un determinado periodo de tiempo (normalmente, un año)</t>
  </si>
  <si>
    <t xml:space="preserve">1@No. Es la diferencia. NO se debe sumar, sino que se debe restar. (saldo migratorio = nº inmigrantes - nº emigrantes).
|2@No. El número de habitantes del país no influye. Sólo se debe restar el número emigrantes al número de inmigrantes.
|3@No. El número de habitantes del país no influye. Sólo se debe restar el número emigrantes al número de inmigrantes.
|4@Sí, se resta el número de emigrantes al número de inmigrantes (saldo migratorio = nº inmigrantes - nº emigrantes). Si el resultado es positivo, hablamos de un saldo migratorio positivo, y si el resulytado es negativo hablamos de un sado migratorio negativo.</t>
  </si>
  <si>
    <t xml:space="preserve">¿Qué dice la Declaración Universal de los Derechos Humanos sobre la inmigración?</t>
  </si>
  <si>
    <t xml:space="preserve">Dentro de un Estado, toda persona tiene derecho a circular libremente pero no a elegir su lugar de residencia. Si se trata de inmigración internacional (entre Estados), toda persona tiene derecho a buscar asilo, y a disfrutar de él, en cualquier país si se encuentra en situación de persecución.
|Dentro de un Estado, toda persona tiene derecho a circular libremente y a elegir su residencia. Si se trata de inmigración internacional (entre Estados), toda persona tiene derecho a buscar asilo, y a disfrutar de él, en cualquier país.
|Dentro de un Estado, toda persona tiene derecho a circular libremente y a elegir su residencia. Si se trata de inmigración internacional (entre Estados), toda persona tiene derecho a buscar asilo, y a disfrutar de él, en cualquier país si su país se encuentra en guerra.
|Dentro de un Estado, toda persona tiene derecho a circular libremente y a elegir su residencia. Si se trata de inmigración internacional (entre Estados), toda persona tiene derecho a buscar asilo, y a disfrutar de él, en cualquier país si se encuentra en situación de persecución.</t>
  </si>
  <si>
    <t xml:space="preserve">1@No. Dentro de un Estado toda persona tiene derecho a elegir su lugar de residencia (Artículo 13 de la Declaración Universal de los Derechos Humanos).
|2@No. Según el Artículo 14 de la Declaración Universal de los Derechos Humanos, toda persona tiene derecho a disfrutar de asilo en cualquier país SI SE ENCUENTRA EN SITUACIÓN DE PERSECUCIÓN EN EL SUYO.
|3@No. Según el Artículo 14 de la Declaración Universal de los Derechos Humanos, toda persona tiene derecho a disfrutar de asilo en cualquier país SI SE ENCUENTRA EN SITUACIÓN DE PERSECUCIÓN EN EL SUYO. Pero esta persecución no tiene por qué ser una guerra. Existen otras muchas formas de persecución (por razones politicas, religiosas, de condición sexual, etc.).
|4@Sí, los Artículos 13 y 14 de la Declaración Universal de los Derechos Humanos centran su atención este punto.</t>
  </si>
  <si>
    <t>map</t>
  </si>
  <si>
    <t xml:space="preserve">En el siguiente mapa se muestra la densidad de población en 2018 en España por provincias. ¿Sabes los nombres de las provincias marcadas con densidad de población muy baja?</t>
  </si>
  <si>
    <t>https://s3.eu-west-1.amazonaws.com/global-assets.leemons.io/Densidad_2018_7d243fae08.jpeg</t>
  </si>
  <si>
    <t xml:space="preserve">Cáceres.
|Zamora.
|Ávila.
|Soria.
|Cuenca.</t>
  </si>
  <si>
    <t>https://s3.eu-west-1.amazonaws.com/global-assets.leemons.io/Densidad_2018_solucion_477dd169a1.jpeg</t>
  </si>
</sst>
</file>

<file path=xl/styles.xml><?xml version="1.0" encoding="utf-8"?>
<styleSheet xmlns="http://schemas.openxmlformats.org/spreadsheetml/2006/main" xmlns:mc="http://schemas.openxmlformats.org/markup-compatibility/2006" xmlns:x14="http://schemas.microsoft.com/office/spreadsheetml/2009/9/main" xmlns:x14ac="http://schemas.microsoft.com/office/spreadsheetml/2009/9/ac" xmlns:x16r2="http://schemas.microsoft.com/office/spreadsheetml/2015/02/main" mc:Ignorable="x14ac x16r2">
  <numFmts count="1">
    <numFmt numFmtId="160" formatCode="dd/mm/yyyy"/>
  </numFmts>
  <fonts count="19">
    <font>
      <name val="Calibri"/>
      <color theme="1"/>
      <sz val="11.000000"/>
      <scheme val="minor"/>
    </font>
    <font>
      <name val="Calibri"/>
      <color theme="10"/>
      <sz val="11.000000"/>
      <u/>
      <scheme val="minor"/>
    </font>
    <font>
      <name val="Calibri"/>
      <b/>
      <color theme="0"/>
      <sz val="11.000000"/>
      <scheme val="minor"/>
    </font>
    <font>
      <name val="Menlo"/>
      <color theme="1"/>
      <sz val="9.000000"/>
    </font>
    <font>
      <name val="Calibri"/>
      <i/>
      <color theme="1" tint="0.499984740745262"/>
      <sz val="9.000000"/>
      <scheme val="minor"/>
    </font>
    <font>
      <name val="Calibri"/>
      <b/>
      <color theme="1"/>
      <sz val="11.000000"/>
      <scheme val="minor"/>
    </font>
    <font>
      <name val="Calibri"/>
      <i/>
      <color theme="4"/>
      <sz val="9.000000"/>
      <scheme val="minor"/>
    </font>
    <font>
      <name val="Calibri"/>
      <i/>
      <color theme="5" tint="0.39997558519241921"/>
      <sz val="9.000000"/>
      <scheme val="minor"/>
    </font>
    <font>
      <name val="Calibri"/>
      <i/>
      <color theme="9" tint="0.39997558519241921"/>
      <sz val="9.000000"/>
      <scheme val="minor"/>
    </font>
    <font>
      <name val="Calibri"/>
      <i/>
      <color theme="7" tint="0.39997558519241921"/>
      <sz val="9.000000"/>
      <scheme val="minor"/>
    </font>
    <font>
      <name val="Calibri"/>
      <i/>
      <color rgb="FFB472C4"/>
      <sz val="9.000000"/>
      <scheme val="minor"/>
    </font>
    <font>
      <name val="Calibri"/>
      <color theme="10"/>
      <sz val="11.000000"/>
      <u/>
    </font>
    <font>
      <name val="Calibri"/>
      <b/>
      <color theme="1"/>
      <sz val="10.000000"/>
      <scheme val="minor"/>
    </font>
    <font>
      <name val="Calibri"/>
      <color theme="1"/>
      <sz val="10.000000"/>
      <scheme val="minor"/>
    </font>
    <font>
      <name val="Calibri"/>
      <color indexed="64"/>
      <sz val="11.000000"/>
      <scheme val="minor"/>
    </font>
    <font>
      <name val="Calibri"/>
      <color theme="10"/>
      <sz val="10.000000"/>
      <u/>
    </font>
    <font>
      <name val="Calibri"/>
      <color theme="10"/>
      <sz val="10.000000"/>
      <u/>
      <scheme val="minor"/>
    </font>
    <font>
      <name val="Calibri"/>
      <color rgb="FF292B2C"/>
      <sz val="10.000000"/>
      <scheme val="minor"/>
    </font>
    <font>
      <name val="Calibri"/>
      <i/>
      <color theme="0" tint="-0.34998626667073579"/>
      <sz val="10.000000"/>
      <scheme val="minor"/>
    </font>
  </fonts>
  <fills count="20">
    <fill>
      <patternFill patternType="none"/>
    </fill>
    <fill>
      <patternFill patternType="gray125"/>
    </fill>
    <fill>
      <patternFill patternType="solid">
        <fgColor theme="1"/>
        <bgColor theme="1"/>
      </patternFill>
    </fill>
    <fill>
      <patternFill patternType="solid">
        <fgColor theme="0" tint="-0.049989318521683403"/>
        <bgColor theme="0" tint="-0.049989318521683403"/>
      </patternFill>
    </fill>
    <fill>
      <patternFill patternType="solid">
        <fgColor theme="4" tint="0.79998168889431442"/>
        <bgColor theme="4" tint="0.79998168889431442"/>
      </patternFill>
    </fill>
    <fill>
      <patternFill patternType="solid">
        <fgColor theme="0" tint="-0.14999847407452621"/>
        <bgColor theme="0" tint="-0.14999847407452621"/>
      </patternFill>
    </fill>
    <fill>
      <patternFill patternType="solid">
        <fgColor theme="3" tint="-0.499984740745262"/>
        <bgColor theme="3" tint="-0.499984740745262"/>
      </patternFill>
    </fill>
    <fill>
      <patternFill patternType="solid">
        <fgColor theme="4" tint="-0.499984740745262"/>
        <bgColor theme="4" tint="-0.499984740745262"/>
      </patternFill>
    </fill>
    <fill>
      <patternFill patternType="solid">
        <fgColor theme="5" tint="-0.499984740745262"/>
        <bgColor theme="5" tint="-0.499984740745262"/>
      </patternFill>
    </fill>
    <fill>
      <patternFill patternType="solid">
        <fgColor theme="9" tint="-0.499984740745262"/>
        <bgColor theme="9" tint="-0.499984740745262"/>
      </patternFill>
    </fill>
    <fill>
      <patternFill patternType="solid">
        <fgColor theme="7" tint="-0.249977111117893"/>
        <bgColor theme="7" tint="-0.249977111117893"/>
      </patternFill>
    </fill>
    <fill>
      <patternFill patternType="solid">
        <fgColor rgb="FF69247A"/>
        <bgColor rgb="FF69247A"/>
      </patternFill>
    </fill>
    <fill>
      <patternFill patternType="solid">
        <fgColor theme="5" tint="0.79998168889431442"/>
        <bgColor theme="5" tint="0.79998168889431442"/>
      </patternFill>
    </fill>
    <fill>
      <patternFill patternType="solid">
        <fgColor theme="9" tint="0.79998168889431442"/>
        <bgColor theme="9" tint="0.79998168889431442"/>
      </patternFill>
    </fill>
    <fill>
      <patternFill patternType="solid">
        <fgColor theme="7" tint="0.79998168889431442"/>
        <bgColor theme="7" tint="0.79998168889431442"/>
      </patternFill>
    </fill>
    <fill>
      <patternFill patternType="solid">
        <fgColor rgb="FFECC1F7"/>
        <bgColor rgb="FFECC1F7"/>
      </patternFill>
    </fill>
    <fill>
      <patternFill patternType="solid">
        <fgColor theme="4" tint="0.59999389629810485"/>
        <bgColor theme="4" tint="0.59999389629810485"/>
      </patternFill>
    </fill>
    <fill>
      <patternFill patternType="solid">
        <fgColor theme="0"/>
        <bgColor theme="0"/>
      </patternFill>
    </fill>
    <fill>
      <patternFill patternType="solid">
        <fgColor theme="8" tint="-0.499984740745262"/>
        <bgColor theme="8" tint="-0.499984740745262"/>
      </patternFill>
    </fill>
    <fill>
      <patternFill patternType="solid">
        <fgColor theme="8" tint="0.79998168889431442"/>
        <bgColor theme="8" tint="0.79998168889431442"/>
      </patternFill>
    </fill>
  </fills>
  <borders count="29">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right/>
      <top/>
      <bottom style="thin">
        <color theme="0" tint="-0.249977111117893"/>
      </bottom>
      <diagonal/>
    </border>
    <border>
      <left style="thin">
        <color theme="0"/>
      </left>
      <right/>
      <top style="thin">
        <color theme="0"/>
      </top>
      <bottom/>
      <diagonal/>
    </border>
    <border>
      <left/>
      <right/>
      <top style="thin">
        <color theme="0"/>
      </top>
      <bottom/>
      <diagonal/>
    </border>
    <border>
      <left style="thin">
        <color theme="0" tint="-0.249977111117893"/>
      </left>
      <right/>
      <top style="thin">
        <color theme="0" tint="-0.249977111117893"/>
      </top>
      <bottom/>
      <diagonal/>
    </border>
    <border>
      <left/>
      <right/>
      <top style="thin">
        <color theme="0" tint="-0.249977111117893"/>
      </top>
      <bottom/>
      <diagonal/>
    </border>
    <border>
      <left/>
      <right style="thin">
        <color theme="0" tint="-0.249977111117893"/>
      </right>
      <top style="thin">
        <color theme="0" tint="-0.249977111117893"/>
      </top>
      <bottom/>
      <diagonal/>
    </border>
    <border>
      <left style="thin">
        <color theme="0"/>
      </left>
      <right/>
      <top/>
      <bottom style="thin">
        <color theme="0"/>
      </bottom>
      <diagonal/>
    </border>
    <border>
      <left/>
      <right/>
      <top/>
      <bottom style="thin">
        <color theme="0"/>
      </bottom>
      <diagonal/>
    </border>
    <border>
      <left style="thin">
        <color theme="0" tint="-0.249977111117893"/>
      </left>
      <right/>
      <top/>
      <bottom/>
      <diagonal/>
    </border>
    <border>
      <left/>
      <right style="thin">
        <color theme="0" tint="-0.249977111117893"/>
      </right>
      <top/>
      <bottom/>
      <diagonal/>
    </border>
    <border>
      <left/>
      <right style="thin">
        <color theme="0"/>
      </right>
      <top style="thin">
        <color theme="0"/>
      </top>
      <bottom/>
      <diagonal/>
    </border>
    <border>
      <left style="thin">
        <color theme="0"/>
      </left>
      <right style="thin">
        <color theme="0"/>
      </right>
      <top style="thin">
        <color theme="0"/>
      </top>
      <bottom/>
      <diagonal/>
    </border>
    <border>
      <left style="thin">
        <color theme="0"/>
      </left>
      <right/>
      <top/>
      <bottom/>
      <diagonal/>
    </border>
    <border>
      <left/>
      <right style="thin">
        <color theme="0"/>
      </right>
      <top/>
      <bottom/>
      <diagonal/>
    </border>
    <border>
      <left style="thin">
        <color theme="0"/>
      </left>
      <right style="thin">
        <color theme="0"/>
      </right>
      <top/>
      <bottom/>
      <diagonal/>
    </border>
    <border>
      <left style="thin">
        <color theme="0" tint="-0.249977111117893"/>
      </left>
      <right/>
      <top/>
      <bottom style="thin">
        <color theme="0" tint="-0.249977111117893"/>
      </bottom>
      <diagonal/>
    </border>
    <border>
      <left/>
      <right style="thin">
        <color theme="0" tint="-0.249977111117893"/>
      </right>
      <top/>
      <bottom style="thin">
        <color theme="0" tint="-0.249977111117893"/>
      </bottom>
      <diagonal/>
    </border>
    <border>
      <left style="thin">
        <color theme="0"/>
      </left>
      <right style="thin">
        <color theme="0"/>
      </right>
      <top/>
      <bottom style="thin">
        <color theme="0" tint="-0.249977111117893"/>
      </bottom>
      <diagonal/>
    </border>
    <border>
      <left style="thin">
        <color theme="0" tint="-0.249977111117893"/>
      </left>
      <right style="thin">
        <color theme="0" tint="-0.249977111117893"/>
      </right>
      <top/>
      <bottom style="thin">
        <color theme="0" tint="-0.249977111117893"/>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rgb="FFBFBFBF"/>
      </left>
      <right style="thin">
        <color rgb="FFBFBFBF"/>
      </right>
      <top style="thin">
        <color rgb="FFBFBFBF"/>
      </top>
      <bottom style="thin">
        <color rgb="FFBFBFBF"/>
      </bottom>
      <diagonal/>
    </border>
    <border>
      <left/>
      <right/>
      <top style="thin">
        <color theme="0" tint="-0.249977111117893"/>
      </top>
      <bottom style="thin">
        <color theme="0" tint="-0.249977111117893"/>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s>
  <cellStyleXfs count="2">
    <xf fontId="0" fillId="0" borderId="0" numFmtId="0" applyNumberFormat="1" applyFont="1" applyFill="1" applyBorder="1"/>
    <xf fontId="1" fillId="0" borderId="0" numFmtId="0" applyNumberFormat="0" applyFont="1" applyFill="0" applyBorder="0" applyProtection="0"/>
  </cellStyleXfs>
  <cellXfs count="169">
    <xf fontId="0" fillId="0" borderId="0" numFmtId="0" xfId="0"/>
    <xf fontId="2" fillId="2" borderId="0" numFmtId="0" xfId="0" applyFont="1" applyFill="1" applyAlignment="1">
      <alignment horizontal="center" vertical="center"/>
    </xf>
    <xf fontId="3" fillId="0" borderId="0" numFmtId="0" xfId="0" applyFont="1" applyAlignment="1" quotePrefix="1">
      <alignment horizontal="left"/>
    </xf>
    <xf fontId="0" fillId="3" borderId="1" numFmtId="0" xfId="0" applyFill="1" applyBorder="1" applyAlignment="1">
      <alignment horizontal="center"/>
    </xf>
    <xf fontId="2" fillId="2" borderId="2" numFmtId="0" xfId="0" applyFont="1" applyFill="1" applyBorder="1" applyAlignment="1">
      <alignment horizontal="center" vertical="center"/>
    </xf>
    <xf fontId="4" fillId="0" borderId="0" numFmtId="0" xfId="0" applyFont="1" applyAlignment="1">
      <alignment vertical="center"/>
    </xf>
    <xf fontId="2" fillId="2" borderId="0" numFmtId="0" xfId="0" applyFont="1" applyFill="1" applyAlignment="1">
      <alignment vertical="center"/>
    </xf>
    <xf fontId="5" fillId="4" borderId="0" numFmtId="0" xfId="0" applyFont="1" applyFill="1" applyAlignment="1">
      <alignment vertical="center"/>
    </xf>
    <xf fontId="5" fillId="4" borderId="0" numFmtId="0" xfId="0" applyFont="1" applyFill="1" applyAlignment="1">
      <alignment horizontal="center" vertical="center"/>
    </xf>
    <xf fontId="0" fillId="0" borderId="0" numFmtId="0" xfId="0" applyAlignment="1">
      <alignment vertical="center"/>
    </xf>
    <xf fontId="0" fillId="5" borderId="1" numFmtId="0" xfId="0" applyFill="1" applyBorder="1" applyAlignment="1">
      <alignment vertical="center"/>
    </xf>
    <xf fontId="0" fillId="0" borderId="1" numFmtId="0" xfId="0" applyBorder="1" applyAlignment="1">
      <alignment vertical="center"/>
    </xf>
    <xf fontId="0" fillId="0" borderId="1" numFmtId="0" xfId="0" applyBorder="1" applyAlignment="1">
      <alignment vertical="center"/>
    </xf>
    <xf fontId="0" fillId="5" borderId="1" numFmtId="0" xfId="0" applyFill="1" applyBorder="1" applyAlignment="1">
      <alignment vertical="center"/>
    </xf>
    <xf fontId="0" fillId="3" borderId="1" numFmtId="0" xfId="0" applyFill="1" applyBorder="1" applyAlignment="1">
      <alignment vertical="center"/>
    </xf>
    <xf fontId="0" fillId="3" borderId="1" numFmtId="0" xfId="0" applyFill="1" applyBorder="1" applyAlignment="1">
      <alignment vertical="center"/>
    </xf>
    <xf fontId="4" fillId="0" borderId="0" numFmtId="0" xfId="0" applyFont="1"/>
    <xf fontId="2" fillId="6" borderId="0" numFmtId="0" xfId="0" applyFont="1" applyFill="1" applyAlignment="1">
      <alignment horizontal="center" vertical="center"/>
    </xf>
    <xf fontId="0" fillId="0" borderId="0" numFmtId="0" xfId="0"/>
    <xf fontId="6" fillId="7" borderId="3" numFmtId="0" xfId="0" applyFont="1" applyFill="1" applyBorder="1" applyAlignment="1">
      <alignment horizontal="center"/>
    </xf>
    <xf fontId="6" fillId="7" borderId="4" numFmtId="0" xfId="0" applyFont="1" applyFill="1" applyBorder="1" applyAlignment="1">
      <alignment horizontal="center"/>
    </xf>
    <xf fontId="7" fillId="8" borderId="3" numFmtId="0" xfId="0" applyFont="1" applyFill="1" applyBorder="1"/>
    <xf fontId="8" fillId="9" borderId="3" numFmtId="0" xfId="0" applyFont="1" applyFill="1" applyBorder="1"/>
    <xf fontId="9" fillId="10" borderId="3" numFmtId="0" xfId="0" applyFont="1" applyFill="1" applyBorder="1" applyAlignment="1">
      <alignment horizontal="center"/>
    </xf>
    <xf fontId="9" fillId="10" borderId="4" numFmtId="0" xfId="0" applyFont="1" applyFill="1" applyBorder="1" applyAlignment="1">
      <alignment horizontal="center"/>
    </xf>
    <xf fontId="10" fillId="11" borderId="5" numFmtId="0" xfId="0" applyFont="1" applyFill="1" applyBorder="1" applyAlignment="1">
      <alignment horizontal="center"/>
    </xf>
    <xf fontId="10" fillId="11" borderId="6" numFmtId="0" xfId="0" applyFont="1" applyFill="1" applyBorder="1" applyAlignment="1">
      <alignment horizontal="center"/>
    </xf>
    <xf fontId="10" fillId="11" borderId="7" numFmtId="0" xfId="0" applyFont="1" applyFill="1" applyBorder="1" applyAlignment="1">
      <alignment horizontal="center"/>
    </xf>
    <xf fontId="7" fillId="8" borderId="3" numFmtId="0" xfId="0" applyFont="1" applyFill="1" applyBorder="1" applyAlignment="1">
      <alignment horizontal="center"/>
    </xf>
    <xf fontId="7" fillId="8" borderId="4" numFmtId="0" xfId="0" applyFont="1" applyFill="1" applyBorder="1" applyAlignment="1">
      <alignment horizontal="center"/>
    </xf>
    <xf fontId="8" fillId="9" borderId="3" numFmtId="0" xfId="0" applyFont="1" applyFill="1" applyBorder="1" applyAlignment="1">
      <alignment horizontal="center"/>
    </xf>
    <xf fontId="5" fillId="0" borderId="0" numFmtId="0" xfId="0" applyFont="1" applyAlignment="1">
      <alignment horizontal="center" vertical="center"/>
    </xf>
    <xf fontId="2" fillId="7" borderId="8" numFmtId="0" xfId="0" applyFont="1" applyFill="1" applyBorder="1" applyAlignment="1">
      <alignment horizontal="center" vertical="center"/>
    </xf>
    <xf fontId="2" fillId="7" borderId="9" numFmtId="0" xfId="0" applyFont="1" applyFill="1" applyBorder="1" applyAlignment="1">
      <alignment horizontal="center" vertical="center"/>
    </xf>
    <xf fontId="2" fillId="8" borderId="8" numFmtId="0" xfId="0" applyFont="1" applyFill="1" applyBorder="1" applyAlignment="1">
      <alignment horizontal="center" vertical="center"/>
    </xf>
    <xf fontId="2" fillId="9" borderId="8" numFmtId="0" xfId="0" applyFont="1" applyFill="1" applyBorder="1" applyAlignment="1">
      <alignment horizontal="center" vertical="center"/>
    </xf>
    <xf fontId="2" fillId="10" borderId="8" numFmtId="0" xfId="0" applyFont="1" applyFill="1" applyBorder="1" applyAlignment="1">
      <alignment horizontal="center" vertical="center"/>
    </xf>
    <xf fontId="2" fillId="10" borderId="9" numFmtId="0" xfId="0" applyFont="1" applyFill="1" applyBorder="1" applyAlignment="1">
      <alignment horizontal="center" vertical="center"/>
    </xf>
    <xf fontId="2" fillId="11" borderId="10" numFmtId="0" xfId="0" applyFont="1" applyFill="1" applyBorder="1" applyAlignment="1">
      <alignment horizontal="center" vertical="center"/>
    </xf>
    <xf fontId="2" fillId="11" borderId="0" numFmtId="0" xfId="0" applyFont="1" applyFill="1" applyAlignment="1">
      <alignment horizontal="center" vertical="center"/>
    </xf>
    <xf fontId="2" fillId="11" borderId="11" numFmtId="0" xfId="0" applyFont="1" applyFill="1" applyBorder="1" applyAlignment="1">
      <alignment horizontal="center" vertical="center"/>
    </xf>
    <xf fontId="2" fillId="8" borderId="9" numFmtId="0" xfId="0" applyFont="1" applyFill="1" applyBorder="1" applyAlignment="1">
      <alignment horizontal="center" vertical="center"/>
    </xf>
    <xf fontId="6" fillId="4" borderId="3" numFmtId="0" xfId="0" applyFont="1" applyFill="1" applyBorder="1" applyAlignment="1">
      <alignment horizontal="center"/>
    </xf>
    <xf fontId="6" fillId="4" borderId="4" numFmtId="0" xfId="0" applyFont="1" applyFill="1" applyBorder="1" applyAlignment="1">
      <alignment horizontal="center"/>
    </xf>
    <xf fontId="6" fillId="4" borderId="12" numFmtId="0" xfId="0" applyFont="1" applyFill="1" applyBorder="1" applyAlignment="1">
      <alignment horizontal="center"/>
    </xf>
    <xf fontId="7" fillId="12" borderId="13" numFmtId="0" xfId="0" applyFont="1" applyFill="1" applyBorder="1" applyAlignment="1">
      <alignment horizontal="center"/>
    </xf>
    <xf fontId="8" fillId="13" borderId="13" numFmtId="0" xfId="0" applyFont="1" applyFill="1" applyBorder="1" applyAlignment="1">
      <alignment horizontal="center"/>
    </xf>
    <xf fontId="9" fillId="14" borderId="3" numFmtId="0" xfId="0" applyFont="1" applyFill="1" applyBorder="1" applyAlignment="1">
      <alignment horizontal="center"/>
    </xf>
    <xf fontId="9" fillId="14" borderId="4" numFmtId="0" xfId="0" applyFont="1" applyFill="1" applyBorder="1" applyAlignment="1">
      <alignment horizontal="center"/>
    </xf>
    <xf fontId="10" fillId="15" borderId="5" numFmtId="0" xfId="0" applyFont="1" applyFill="1" applyBorder="1" applyAlignment="1">
      <alignment horizontal="center"/>
    </xf>
    <xf fontId="10" fillId="15" borderId="6" numFmtId="0" xfId="0" applyFont="1" applyFill="1" applyBorder="1" applyAlignment="1">
      <alignment horizontal="center"/>
    </xf>
    <xf fontId="10" fillId="15" borderId="7" numFmtId="0" xfId="0" applyFont="1" applyFill="1" applyBorder="1" applyAlignment="1">
      <alignment horizontal="center"/>
    </xf>
    <xf fontId="9" fillId="14" borderId="13" numFmtId="0" xfId="0" applyFont="1" applyFill="1" applyBorder="1" applyAlignment="1">
      <alignment horizontal="center"/>
    </xf>
    <xf fontId="5" fillId="0" borderId="0" numFmtId="0" xfId="0" applyFont="1" applyAlignment="1">
      <alignment vertical="center"/>
    </xf>
    <xf fontId="5" fillId="16" borderId="0" numFmtId="0" xfId="0" applyFont="1" applyFill="1" applyAlignment="1">
      <alignment horizontal="center" vertical="center"/>
    </xf>
    <xf fontId="5" fillId="4" borderId="14" numFmtId="0" xfId="0" applyFont="1" applyFill="1" applyBorder="1" applyAlignment="1">
      <alignment horizontal="center" vertical="center"/>
    </xf>
    <xf fontId="5" fillId="4" borderId="15" numFmtId="0" xfId="0" applyFont="1" applyFill="1" applyBorder="1" applyAlignment="1">
      <alignment horizontal="center" vertical="center"/>
    </xf>
    <xf fontId="5" fillId="12" borderId="16" numFmtId="0" xfId="0" applyFont="1" applyFill="1" applyBorder="1" applyAlignment="1">
      <alignment horizontal="center" vertical="center"/>
    </xf>
    <xf fontId="5" fillId="13" borderId="16" numFmtId="0" xfId="0" applyFont="1" applyFill="1" applyBorder="1" applyAlignment="1">
      <alignment horizontal="center" vertical="center"/>
    </xf>
    <xf fontId="5" fillId="14" borderId="14" numFmtId="0" xfId="0" applyFont="1" applyFill="1" applyBorder="1" applyAlignment="1">
      <alignment horizontal="center" vertical="center"/>
    </xf>
    <xf fontId="5" fillId="14" borderId="0" numFmtId="0" xfId="0" applyFont="1" applyFill="1" applyAlignment="1">
      <alignment horizontal="center" vertical="center"/>
    </xf>
    <xf fontId="5" fillId="15" borderId="17" numFmtId="0" xfId="0" applyFont="1" applyFill="1" applyBorder="1" applyAlignment="1">
      <alignment horizontal="center" vertical="center"/>
    </xf>
    <xf fontId="5" fillId="15" borderId="2" numFmtId="0" xfId="0" applyFont="1" applyFill="1" applyBorder="1" applyAlignment="1">
      <alignment horizontal="center" vertical="center"/>
    </xf>
    <xf fontId="5" fillId="15" borderId="18" numFmtId="0" xfId="0" applyFont="1" applyFill="1" applyBorder="1" applyAlignment="1">
      <alignment horizontal="center" vertical="center"/>
    </xf>
    <xf fontId="5" fillId="13" borderId="19" numFmtId="0" xfId="0" applyFont="1" applyFill="1" applyBorder="1" applyAlignment="1">
      <alignment horizontal="center" vertical="center"/>
    </xf>
    <xf fontId="5" fillId="14" borderId="19" numFmtId="0" xfId="0" applyFont="1" applyFill="1" applyBorder="1" applyAlignment="1">
      <alignment horizontal="center" vertical="center"/>
    </xf>
    <xf fontId="0" fillId="4" borderId="1" numFmtId="0" xfId="0" applyFill="1" applyBorder="1" applyAlignment="1">
      <alignment horizontal="center" vertical="center"/>
    </xf>
    <xf fontId="0" fillId="0" borderId="1" numFmtId="0" xfId="0" applyBorder="1" applyAlignment="1">
      <alignment horizontal="center" vertical="center"/>
    </xf>
    <xf fontId="0" fillId="0" borderId="20" numFmtId="0" xfId="0" applyBorder="1" applyAlignment="1">
      <alignment horizontal="center" vertical="center"/>
    </xf>
    <xf fontId="0" fillId="0" borderId="20" numFmtId="0" xfId="0" applyBorder="1" applyAlignment="1">
      <alignment horizontal="center" vertical="center"/>
    </xf>
    <xf fontId="0" fillId="0" borderId="1" numFmtId="0" xfId="0" applyBorder="1" applyAlignment="1">
      <alignment horizontal="center" vertical="center"/>
    </xf>
    <xf fontId="5" fillId="4" borderId="0" numFmtId="0" xfId="0" applyFont="1" applyFill="1" applyAlignment="1">
      <alignment horizontal="left" vertical="center"/>
    </xf>
    <xf fontId="5" fillId="4" borderId="2" numFmtId="0" xfId="0" applyFont="1" applyFill="1" applyBorder="1" applyAlignment="1">
      <alignment horizontal="left" vertical="center"/>
    </xf>
    <xf fontId="2" fillId="7" borderId="0" numFmtId="0" xfId="0" applyFont="1" applyFill="1" applyAlignment="1">
      <alignment horizontal="left" vertical="center"/>
    </xf>
    <xf fontId="0" fillId="0" borderId="1" numFmtId="160" xfId="0" applyNumberFormat="1" applyBorder="1" applyAlignment="1">
      <alignment vertical="center"/>
    </xf>
    <xf fontId="11" fillId="0" borderId="1" numFmtId="0" xfId="0" applyFont="1" applyBorder="1" applyAlignment="1">
      <alignment vertical="center"/>
    </xf>
    <xf fontId="0" fillId="4" borderId="1" numFmtId="0" xfId="0" applyFill="1" applyBorder="1" applyAlignment="1">
      <alignment vertical="center"/>
    </xf>
    <xf fontId="1" fillId="0" borderId="1" numFmtId="0" xfId="1" applyFont="1" applyBorder="1" applyAlignment="1">
      <alignment horizontal="center" vertical="center"/>
    </xf>
    <xf fontId="1" fillId="0" borderId="1" numFmtId="0" xfId="1" applyFont="1" applyBorder="1" applyAlignment="1">
      <alignment vertical="center"/>
    </xf>
    <xf fontId="1" fillId="4" borderId="1" numFmtId="0" xfId="1" applyFont="1" applyFill="1" applyBorder="1" applyAlignment="1">
      <alignment vertical="center"/>
    </xf>
    <xf fontId="0" fillId="3" borderId="1" numFmtId="160" xfId="0" applyNumberFormat="1" applyFill="1" applyBorder="1" applyAlignment="1">
      <alignment vertical="center"/>
    </xf>
    <xf fontId="11" fillId="3" borderId="1" numFmtId="0" xfId="0" applyFont="1" applyFill="1" applyBorder="1" applyAlignment="1">
      <alignment vertical="center"/>
    </xf>
    <xf fontId="0" fillId="3" borderId="1" numFmtId="0" xfId="0" applyFill="1" applyBorder="1" applyAlignment="1">
      <alignment horizontal="center" vertical="center"/>
    </xf>
    <xf fontId="0" fillId="3" borderId="1" numFmtId="0" xfId="0" applyFill="1" applyBorder="1" applyAlignment="1">
      <alignment horizontal="center" vertical="center"/>
    </xf>
    <xf fontId="1" fillId="3" borderId="1" numFmtId="0" xfId="1" applyFont="1" applyFill="1" applyBorder="1" applyAlignment="1">
      <alignment vertical="center"/>
    </xf>
    <xf fontId="5" fillId="16" borderId="0" numFmtId="0" xfId="0" applyFont="1" applyFill="1" applyAlignment="1">
      <alignment vertical="center"/>
    </xf>
    <xf fontId="0" fillId="4" borderId="1" numFmtId="0" xfId="0" applyFill="1" applyBorder="1" applyAlignment="1">
      <alignment vertical="center"/>
    </xf>
    <xf fontId="2" fillId="2" borderId="2" numFmtId="0" xfId="0" applyFont="1" applyFill="1" applyBorder="1" applyAlignment="1">
      <alignment vertical="center"/>
    </xf>
    <xf fontId="5" fillId="4" borderId="2" numFmtId="0" xfId="0" applyFont="1" applyFill="1" applyBorder="1" applyAlignment="1">
      <alignment vertical="center"/>
    </xf>
    <xf fontId="5" fillId="16" borderId="2" numFmtId="0" xfId="0" applyFont="1" applyFill="1" applyBorder="1" applyAlignment="1">
      <alignment vertical="center"/>
    </xf>
    <xf fontId="0" fillId="17" borderId="1" numFmtId="0" xfId="0" applyFill="1" applyBorder="1" applyAlignment="1">
      <alignment vertical="center"/>
    </xf>
    <xf fontId="5" fillId="4" borderId="2" numFmtId="0" xfId="0" applyFont="1" applyFill="1" applyBorder="1" applyAlignment="1">
      <alignment vertical="center" wrapText="1"/>
    </xf>
    <xf fontId="5" fillId="16" borderId="2" numFmtId="0" xfId="0" applyFont="1" applyFill="1" applyBorder="1" applyAlignment="1">
      <alignment vertical="center" wrapText="1"/>
    </xf>
    <xf fontId="0" fillId="0" borderId="1" numFmtId="0" xfId="0" applyBorder="1" applyAlignment="1">
      <alignment vertical="center" wrapText="1"/>
    </xf>
    <xf fontId="2" fillId="7" borderId="21" numFmtId="0" xfId="0" applyFont="1" applyFill="1" applyBorder="1" applyAlignment="1">
      <alignment horizontal="center" vertical="center"/>
    </xf>
    <xf fontId="2" fillId="8" borderId="22" numFmtId="0" xfId="0" applyFont="1" applyFill="1" applyBorder="1" applyAlignment="1">
      <alignment horizontal="center" vertical="center"/>
    </xf>
    <xf fontId="2" fillId="8" borderId="23" numFmtId="0" xfId="0" applyFont="1" applyFill="1" applyBorder="1" applyAlignment="1">
      <alignment horizontal="center" vertical="center"/>
    </xf>
    <xf fontId="2" fillId="8" borderId="24" numFmtId="0" xfId="0" applyFont="1" applyFill="1" applyBorder="1" applyAlignment="1">
      <alignment horizontal="center" vertical="center"/>
    </xf>
    <xf fontId="2" fillId="9" borderId="21" numFmtId="0" xfId="0" applyFont="1" applyFill="1" applyBorder="1" applyAlignment="1">
      <alignment horizontal="center" vertical="center"/>
    </xf>
    <xf fontId="2" fillId="18" borderId="22" numFmtId="0" xfId="0" applyFont="1" applyFill="1" applyBorder="1" applyAlignment="1">
      <alignment horizontal="center" vertical="center"/>
    </xf>
    <xf fontId="2" fillId="18" borderId="23" numFmtId="0" xfId="0" applyFont="1" applyFill="1" applyBorder="1" applyAlignment="1">
      <alignment horizontal="center" vertical="center"/>
    </xf>
    <xf fontId="2" fillId="18" borderId="24" numFmtId="0" xfId="0" applyFont="1" applyFill="1" applyBorder="1" applyAlignment="1">
      <alignment horizontal="center" vertical="center"/>
    </xf>
    <xf fontId="2" fillId="10" borderId="14" numFmtId="0" xfId="0" applyFont="1" applyFill="1" applyBorder="1" applyAlignment="1">
      <alignment horizontal="center" vertical="center"/>
    </xf>
    <xf fontId="2" fillId="10" borderId="0" numFmtId="0" xfId="0" applyFont="1" applyFill="1" applyAlignment="1">
      <alignment horizontal="center" vertical="center"/>
    </xf>
    <xf fontId="2" fillId="2" borderId="0" numFmtId="0" xfId="0" applyFont="1" applyFill="1" applyAlignment="1">
      <alignment vertical="center" wrapText="1"/>
    </xf>
    <xf fontId="5" fillId="4" borderId="0" numFmtId="0" xfId="0" applyFont="1" applyFill="1" applyAlignment="1">
      <alignment vertical="center" wrapText="1"/>
    </xf>
    <xf fontId="5" fillId="16" borderId="0" numFmtId="0" xfId="0" applyFont="1" applyFill="1" applyAlignment="1">
      <alignment vertical="center" wrapText="1"/>
    </xf>
    <xf fontId="5" fillId="16" borderId="0" numFmtId="0" xfId="0" applyFont="1" applyFill="1" applyAlignment="1">
      <alignment horizontal="center" vertical="center" wrapText="1"/>
    </xf>
    <xf fontId="12" fillId="4" borderId="3" numFmtId="0" xfId="0" applyFont="1" applyFill="1" applyBorder="1" applyAlignment="1">
      <alignment horizontal="center" vertical="center" wrapText="1"/>
    </xf>
    <xf fontId="12" fillId="4" borderId="12" numFmtId="0" xfId="0" applyFont="1" applyFill="1" applyBorder="1" applyAlignment="1">
      <alignment horizontal="center" vertical="center" wrapText="1"/>
    </xf>
    <xf fontId="12" fillId="12" borderId="3" numFmtId="0" xfId="0" applyFont="1" applyFill="1" applyBorder="1" applyAlignment="1">
      <alignment horizontal="center" vertical="center" wrapText="1"/>
    </xf>
    <xf fontId="12" fillId="12" borderId="12" numFmtId="0" xfId="0" applyFont="1" applyFill="1" applyBorder="1" applyAlignment="1">
      <alignment horizontal="center" vertical="center" wrapText="1"/>
    </xf>
    <xf fontId="12" fillId="12" borderId="4" numFmtId="0" xfId="0" applyFont="1" applyFill="1" applyBorder="1" applyAlignment="1">
      <alignment horizontal="center" vertical="center" wrapText="1"/>
    </xf>
    <xf fontId="12" fillId="13" borderId="3" numFmtId="0" xfId="0" applyFont="1" applyFill="1" applyBorder="1" applyAlignment="1">
      <alignment horizontal="center" vertical="center" wrapText="1"/>
    </xf>
    <xf fontId="12" fillId="13" borderId="4" numFmtId="0" xfId="0" applyFont="1" applyFill="1" applyBorder="1" applyAlignment="1">
      <alignment horizontal="center" vertical="center" wrapText="1"/>
    </xf>
    <xf fontId="12" fillId="13" borderId="12" numFmtId="0" xfId="0" applyFont="1" applyFill="1" applyBorder="1" applyAlignment="1">
      <alignment horizontal="center" vertical="center" wrapText="1"/>
    </xf>
    <xf fontId="12" fillId="19" borderId="3" numFmtId="0" xfId="0" applyFont="1" applyFill="1" applyBorder="1" applyAlignment="1">
      <alignment horizontal="center" vertical="center" wrapText="1"/>
    </xf>
    <xf fontId="12" fillId="19" borderId="4" numFmtId="0" xfId="0" applyFont="1" applyFill="1" applyBorder="1" applyAlignment="1">
      <alignment horizontal="center" vertical="center" wrapText="1"/>
    </xf>
    <xf fontId="12" fillId="14" borderId="4" numFmtId="0" xfId="0" applyFont="1" applyFill="1" applyBorder="1" applyAlignment="1">
      <alignment horizontal="center" vertical="center" wrapText="1"/>
    </xf>
    <xf fontId="12" fillId="14" borderId="12" numFmtId="0" xfId="0" applyFont="1" applyFill="1" applyBorder="1" applyAlignment="1">
      <alignment horizontal="center" vertical="center" wrapText="1"/>
    </xf>
    <xf fontId="12" fillId="14" borderId="0" numFmtId="0" xfId="0" applyFont="1" applyFill="1" applyAlignment="1">
      <alignment horizontal="center" vertical="center" wrapText="1"/>
    </xf>
    <xf fontId="0" fillId="4" borderId="1" numFmtId="0" xfId="0" applyFill="1" applyBorder="1" applyAlignment="1">
      <alignment horizontal="left" vertical="center"/>
    </xf>
    <xf fontId="0" fillId="0" borderId="1" numFmtId="0" xfId="0" applyBorder="1" applyAlignment="1">
      <alignment vertical="center" wrapText="1"/>
    </xf>
    <xf fontId="5" fillId="4" borderId="0" numFmtId="0" xfId="0" applyFont="1" applyFill="1" applyAlignment="1">
      <alignment horizontal="center" vertical="center" wrapText="1"/>
    </xf>
    <xf fontId="2" fillId="2" borderId="2" numFmtId="0" xfId="0" applyFont="1" applyFill="1" applyBorder="1" applyAlignment="1">
      <alignment vertical="center" wrapText="1"/>
    </xf>
    <xf fontId="5" fillId="4" borderId="2" numFmtId="0" xfId="0" applyFont="1" applyFill="1" applyBorder="1" applyAlignment="1">
      <alignment horizontal="center" vertical="center" wrapText="1"/>
    </xf>
    <xf fontId="4" fillId="0" borderId="0" numFmtId="0" xfId="0" applyFont="1" applyAlignment="1">
      <alignment vertical="center" wrapText="1"/>
    </xf>
    <xf fontId="5" fillId="16" borderId="2" numFmtId="0" xfId="0" applyFont="1" applyFill="1" applyBorder="1" applyAlignment="1">
      <alignment horizontal="center" vertical="center" wrapText="1"/>
    </xf>
    <xf fontId="2" fillId="7" borderId="2" numFmtId="0" xfId="0" applyFont="1" applyFill="1" applyBorder="1" applyAlignment="1">
      <alignment horizontal="center" vertical="center" wrapText="1"/>
    </xf>
    <xf fontId="13" fillId="0" borderId="0" numFmtId="0" xfId="0" applyFont="1" applyAlignment="1">
      <alignment horizontal="center" vertical="center" wrapText="1"/>
    </xf>
    <xf fontId="14" fillId="0" borderId="11" numFmtId="0" xfId="0" applyFont="1" applyBorder="1" applyAlignment="1">
      <alignment horizontal="left" vertical="center"/>
    </xf>
    <xf fontId="13" fillId="0" borderId="1" numFmtId="0" xfId="0" applyFont="1" applyBorder="1" applyAlignment="1">
      <alignment horizontal="center" vertical="center" wrapText="1"/>
    </xf>
    <xf fontId="0" fillId="0" borderId="1" numFmtId="0" xfId="0" applyBorder="1" applyAlignment="1">
      <alignment horizontal="center" vertical="center" wrapText="1"/>
    </xf>
    <xf fontId="1" fillId="0" borderId="1" numFmtId="0" xfId="1" applyFont="1" applyBorder="1" applyAlignment="1">
      <alignment horizontal="left" vertical="center"/>
    </xf>
    <xf fontId="11" fillId="0" borderId="25" numFmtId="0" xfId="1" applyFont="1" applyBorder="1" applyAlignment="1">
      <alignment horizontal="left" vertical="center"/>
    </xf>
    <xf fontId="13" fillId="4" borderId="1" numFmtId="0" xfId="0" applyFont="1" applyFill="1" applyBorder="1" applyAlignment="1">
      <alignment horizontal="left" vertical="center" wrapText="1"/>
    </xf>
    <xf fontId="4" fillId="0" borderId="0" numFmtId="0" xfId="0" applyFont="1" applyAlignment="1">
      <alignment horizontal="center" vertical="center"/>
    </xf>
    <xf fontId="13" fillId="0" borderId="1" numFmtId="0" xfId="0" applyFont="1" applyBorder="1" applyAlignment="1">
      <alignment horizontal="left" vertical="center"/>
    </xf>
    <xf fontId="15" fillId="0" borderId="25" numFmtId="0" xfId="0" applyFont="1" applyBorder="1" applyAlignment="1">
      <alignment horizontal="left" vertical="center"/>
    </xf>
    <xf fontId="11" fillId="0" borderId="25" numFmtId="0" xfId="0" applyFont="1" applyBorder="1" applyAlignment="1">
      <alignment horizontal="left" vertical="center"/>
    </xf>
    <xf fontId="16" fillId="0" borderId="1" numFmtId="0" xfId="1" applyFont="1" applyBorder="1"/>
    <xf fontId="15" fillId="0" borderId="25" numFmtId="0" xfId="1" applyFont="1" applyBorder="1" applyAlignment="1">
      <alignment horizontal="left" vertical="center"/>
    </xf>
    <xf fontId="16" fillId="0" borderId="1" numFmtId="0" xfId="1" applyFont="1" applyBorder="1" applyAlignment="1">
      <alignment horizontal="left" vertical="center"/>
    </xf>
    <xf fontId="17" fillId="0" borderId="26" numFmtId="0" xfId="0" applyFont="1" applyBorder="1"/>
    <xf fontId="5" fillId="16" borderId="0" numFmtId="0" xfId="0" applyFont="1" applyFill="1" applyAlignment="1">
      <alignment horizontal="left" vertical="center"/>
    </xf>
    <xf fontId="0" fillId="5" borderId="27" numFmtId="0" xfId="0" applyFill="1" applyBorder="1" applyAlignment="1">
      <alignment vertical="center"/>
    </xf>
    <xf fontId="0" fillId="0" borderId="27" numFmtId="0" xfId="0" applyBorder="1" applyAlignment="1">
      <alignment vertical="center"/>
    </xf>
    <xf fontId="0" fillId="0" borderId="27" numFmtId="0" xfId="0" applyBorder="1" applyAlignment="1">
      <alignment vertical="center"/>
    </xf>
    <xf fontId="0" fillId="0" borderId="27" numFmtId="0" xfId="0" applyBorder="1" applyAlignment="1">
      <alignment vertical="center" wrapText="1"/>
    </xf>
    <xf fontId="11" fillId="0" borderId="27" numFmtId="0" xfId="0" applyFont="1" applyBorder="1" applyAlignment="1">
      <alignment vertical="center"/>
    </xf>
    <xf fontId="0" fillId="0" borderId="27" numFmtId="0" xfId="0" applyBorder="1" applyAlignment="1">
      <alignment vertical="center" wrapText="1"/>
    </xf>
    <xf fontId="0" fillId="4" borderId="27" numFmtId="0" xfId="0" applyFill="1" applyBorder="1" applyAlignment="1">
      <alignment horizontal="center" vertical="center" wrapText="1"/>
    </xf>
    <xf fontId="0" fillId="4" borderId="27" numFmtId="0" xfId="0" applyFill="1" applyBorder="1" applyAlignment="1">
      <alignment horizontal="center" vertical="center"/>
    </xf>
    <xf fontId="0" fillId="4" borderId="27" numFmtId="0" xfId="0" applyFill="1" applyBorder="1" applyAlignment="1">
      <alignment horizontal="left" vertical="center" wrapText="1"/>
    </xf>
    <xf fontId="0" fillId="0" borderId="0" numFmtId="0" xfId="0" applyAlignment="1">
      <alignment horizontal="center" vertical="center"/>
    </xf>
    <xf fontId="0" fillId="0" borderId="0" numFmtId="0" xfId="0"/>
    <xf fontId="4" fillId="0" borderId="0" numFmtId="0" xfId="0" applyFont="1" applyAlignment="1">
      <alignment horizontal="center" vertical="center" wrapText="1"/>
    </xf>
    <xf fontId="5" fillId="4" borderId="0" numFmtId="0" xfId="0" applyFont="1" applyFill="1" applyAlignment="1">
      <alignment horizontal="left" vertical="center" wrapText="1"/>
    </xf>
    <xf fontId="0" fillId="5" borderId="1" numFmtId="0" xfId="0" applyFill="1" applyBorder="1" applyAlignment="1">
      <alignment horizontal="center" vertical="center"/>
    </xf>
    <xf fontId="0" fillId="4" borderId="28" numFmtId="0" xfId="0" applyFill="1" applyBorder="1" applyAlignment="1">
      <alignment horizontal="center" vertical="center" wrapText="1"/>
    </xf>
    <xf fontId="0" fillId="0" borderId="0" numFmtId="0" xfId="0" applyAlignment="1">
      <alignment horizontal="center" vertical="center" wrapText="1"/>
    </xf>
    <xf fontId="0" fillId="0" borderId="0" numFmtId="0" xfId="0" applyAlignment="1">
      <alignment horizontal="left" vertical="center" wrapText="1"/>
    </xf>
    <xf fontId="18" fillId="0" borderId="0" numFmtId="0" xfId="0" applyFont="1" applyAlignment="1">
      <alignment horizontal="center" vertical="center"/>
    </xf>
    <xf fontId="0" fillId="0" borderId="0" numFmtId="0" xfId="0">
      <protection hidden="0" locked="1"/>
    </xf>
    <xf fontId="1" fillId="0" borderId="0" numFmtId="0" xfId="1" applyFont="1" applyAlignment="1">
      <alignment horizontal="center" vertical="center"/>
    </xf>
    <xf fontId="0" fillId="0" borderId="0" numFmtId="0" xfId="0" applyAlignment="1">
      <alignment vertical="center" wrapText="1"/>
    </xf>
    <xf fontId="0" fillId="0" borderId="0" numFmtId="0" xfId="0">
      <protection hidden="0" locked="1"/>
    </xf>
    <xf fontId="0" fillId="0" borderId="0" numFmtId="0" xfId="0" applyAlignment="1">
      <alignment horizontal="left" vertical="center"/>
    </xf>
    <xf fontId="18" fillId="0" borderId="0" numFmtId="0" xfId="0" applyFont="1" applyAlignment="1">
      <alignment horizontal="center" vertical="center"/>
      <protection hidden="0" locked="1"/>
    </xf>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18" Type="http://schemas.openxmlformats.org/officeDocument/2006/relationships/styles" Target="styles.xml"/><Relationship  Id="rId17" Type="http://schemas.openxmlformats.org/officeDocument/2006/relationships/sharedStrings" Target="sharedStrings.xml"/><Relationship  Id="rId15" Type="http://schemas.openxmlformats.org/officeDocument/2006/relationships/worksheet" Target="worksheets/sheet15.xml"/><Relationship  Id="rId11" Type="http://schemas.openxmlformats.org/officeDocument/2006/relationships/worksheet" Target="worksheets/sheet11.xml"/><Relationship  Id="rId16" Type="http://schemas.openxmlformats.org/officeDocument/2006/relationships/theme" Target="theme/theme1.xml"/><Relationship  Id="rId10" Type="http://schemas.openxmlformats.org/officeDocument/2006/relationships/worksheet" Target="worksheets/sheet10.xml"/><Relationship  Id="rId7" Type="http://schemas.openxmlformats.org/officeDocument/2006/relationships/worksheet" Target="worksheets/sheet7.xml"/><Relationship  Id="rId14" Type="http://schemas.openxmlformats.org/officeDocument/2006/relationships/worksheet" Target="worksheets/sheet14.xml"/><Relationship  Id="rId6" Type="http://schemas.openxmlformats.org/officeDocument/2006/relationships/worksheet" Target="worksheets/sheet6.xml"/><Relationship  Id="rId13" Type="http://schemas.openxmlformats.org/officeDocument/2006/relationships/worksheet" Target="worksheets/sheet13.xml"/><Relationship  Id="rId5" Type="http://schemas.openxmlformats.org/officeDocument/2006/relationships/worksheet" Target="worksheets/sheet5.xml"/><Relationship  Id="rId9" Type="http://schemas.openxmlformats.org/officeDocument/2006/relationships/worksheet" Target="worksheets/sheet9.xml"/><Relationship  Id="rId4" Type="http://schemas.openxmlformats.org/officeDocument/2006/relationships/worksheet" Target="worksheets/sheet4.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2" Type="http://schemas.openxmlformats.org/officeDocument/2006/relationships/worksheet" Target="worksheets/sheet2.xml"/><Relationship  Id="rId1" Type="http://schemas.openxmlformats.org/officeDocument/2006/relationships/worksheet" Target="worksheets/sheet1.xml"/></Relationships>
</file>

<file path=xl/theme/theme.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1.xml><?xml version="1.0" encoding="utf-8"?>
<a:theme xmlns:a="http://schemas.openxmlformats.org/drawingml/2006/main" xmlns:r="http://schemas.openxmlformats.org/officeDocument/2006/relationships" xmlns:p="http://schemas.openxmlformats.org/presentationml/2006/main" name="Office Theme">
  <a:themeElements>
    <a:clrScheme name="New 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Arial"/>
        <a:cs typeface="Arial"/>
      </a:majorFont>
      <a:minorFont>
        <a:latin typeface="Calibri"/>
        <a:ea typeface="Arial"/>
        <a:cs typeface="Arial"/>
      </a:minorFont>
    </a:fontScheme>
    <a:fmtScheme name="Office">
      <a:fillStyleLst>
        <a:solidFill>
          <a:schemeClr val="phClr"/>
        </a:solidFill>
        <a:gradFill>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chemeClr val="phClr">
            <a:tint val="95000"/>
            <a:satMod val="170000"/>
          </a:schemeClr>
        </a:solidFill>
        <a:gradFill>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2.xml.rels><?xml version="1.0" encoding="UTF-8" standalone="yes"?><Relationships xmlns="http://schemas.openxmlformats.org/package/2006/relationships"><Relationship  Id="rId15" Type="http://schemas.openxmlformats.org/officeDocument/2006/relationships/hyperlink" Target="https://s3.eu-west-1.amazonaws.com/global-assets.leemons.io/Tutoria_81_CD_06_3d0192414d.svg" TargetMode="External"/><Relationship  Id="rId11" Type="http://schemas.openxmlformats.org/officeDocument/2006/relationships/hyperlink" Target="https://s3.eu-west-1.amazonaws.com/global-assets.leemons.io/Recuperacion_de_lengua_DC_5571_fbf841c98c.svg" TargetMode="External"/><Relationship  Id="rId10" Type="http://schemas.openxmlformats.org/officeDocument/2006/relationships/hyperlink" Target="https://s3.eu-west-1.amazonaws.com/global-assets.leemons.io/Musica_E8_C642_00ae04b699.svg" TargetMode="External"/><Relationship  Id="rId14" Type="http://schemas.openxmlformats.org/officeDocument/2006/relationships/hyperlink" Target="https://s3.eu-west-1.amazonaws.com/global-assets.leemons.io/Religion_5_B6577_98b0dcd33a.svg" TargetMode="External"/><Relationship  Id="rId7" Type="http://schemas.openxmlformats.org/officeDocument/2006/relationships/hyperlink" Target="https://s3.eu-west-1.amazonaws.com/global-assets.leemons.io/Educacion_fisica_7449_F4_f1ebca85a0.svg" TargetMode="External"/><Relationship  Id="rId6" Type="http://schemas.openxmlformats.org/officeDocument/2006/relationships/hyperlink" Target="https://s3.eu-west-1.amazonaws.com/global-assets.leemons.io/EF_4_7d44c52842.jpeg" TargetMode="External"/><Relationship  Id="rId13" Type="http://schemas.openxmlformats.org/officeDocument/2006/relationships/hyperlink" Target="https://s3.eu-west-1.amazonaws.com/global-assets.leemons.io/Valores_eticos_08829_C_d545e11280.svg" TargetMode="External"/><Relationship  Id="rId9" Type="http://schemas.openxmlformats.org/officeDocument/2006/relationships/hyperlink" Target="https://s3.eu-west-1.amazonaws.com/global-assets.leemons.io/Educacion_plastica_visual_y_audiovisual_E36_B2_B_3a37e3ce5e.svg" TargetMode="External"/><Relationship  Id="rId5" Type="http://schemas.openxmlformats.org/officeDocument/2006/relationships/hyperlink" Target="https://s3.eu-west-1.amazonaws.com/global-assets.leemons.io/Matematicas_4_F96_FF_8ff138d73c.svg" TargetMode="External"/><Relationship  Id="rId8" Type="http://schemas.openxmlformats.org/officeDocument/2006/relationships/hyperlink" Target="https://s3.eu-west-1.amazonaws.com/global-assets.leemons.io/epv_3_84d7510eaf.jpeg" TargetMode="External"/><Relationship  Id="rId4" Type="http://schemas.openxmlformats.org/officeDocument/2006/relationships/hyperlink" Target="https://s3.eu-west-1.amazonaws.com/global-assets.leemons.io/Lengua_castellana_y_literatura_DC_5571_38293fa0f0.svg" TargetMode="External"/><Relationship  Id="rId12" Type="http://schemas.openxmlformats.org/officeDocument/2006/relationships/hyperlink" Target="https://s3.eu-west-1.amazonaws.com/global-assets.leemons.io/recuperacion_mates_4_F96_FF_7c216d0f8d.svg" TargetMode="External"/><Relationship  Id="rId3" Type="http://schemas.openxmlformats.org/officeDocument/2006/relationships/hyperlink" Target="https://s3.eu-west-1.amazonaws.com/global-assets.leemons.io/Geografia_e_Historia_1_BB_184_344ecf5269.svg" TargetMode="External"/><Relationship  Id="rId2" Type="http://schemas.openxmlformats.org/officeDocument/2006/relationships/hyperlink" Target="https://s3.eu-west-1.amazonaws.com/global-assets.leemons.io/Fisica_y_quimica_B462_F2_1e50644b43.svg" TargetMode="External"/><Relationship  Id="rId1" Type="http://schemas.openxmlformats.org/officeDocument/2006/relationships/hyperlink" Target="https://s3.eu-west-1.amazonaws.com/global-assets.leemons.io/FQ_2_36a510dc62.jpeg" TargetMode="External"/></Relationships>
</file>

<file path=xl/worksheets/_rels/sheet14.xml.rels><?xml version="1.0" encoding="UTF-8" standalone="yes"?><Relationships xmlns="http://schemas.openxmlformats.org/package/2006/relationships"><Relationship  Id="rId1" Type="http://schemas.openxmlformats.org/officeDocument/2006/relationships/hyperlink" Target="https://s3.eu-west-1.amazonaws.com/global-assets.leemons.io/piramide_togo_6b24d983b2.png" TargetMode="External"/></Relationships>
</file>

<file path=xl/worksheets/_rels/sheet15.xml.rels><?xml version="1.0" encoding="UTF-8" standalone="yes"?><Relationships xmlns="http://schemas.openxmlformats.org/package/2006/relationships"><Relationship  Id="rId4" Type="http://schemas.openxmlformats.org/officeDocument/2006/relationships/hyperlink" Target="https://s3.eu-west-1.amazonaws.com/global-assets.leemons.io/Densidad_2018_7d243fae08.jpeg" TargetMode="External"/><Relationship  Id="rId3" Type="http://schemas.openxmlformats.org/officeDocument/2006/relationships/hyperlink" Target="https://s3.eu-west-1.amazonaws.com/global-assets.leemons.io/piramide_poblacion_a59b798d04.png" TargetMode="External"/><Relationship  Id="rId2" Type="http://schemas.openxmlformats.org/officeDocument/2006/relationships/hyperlink" Target="https://s3.eu-west-1.amazonaws.com/global-assets.leemons.io/densidad_mundo_df44ce83b6.png" TargetMode="External"/><Relationship  Id="rId1" Type="http://schemas.openxmlformats.org/officeDocument/2006/relationships/hyperlink" Target="mailto:1@https://s3.eu-west-1.amazonaws.com/global-assets.leemons.io/Niger_67ff7ecf20.png|2@https://s3.eu-west-1.amazonaws.com/global-assets.leemons.io/Italia_69f8c90a1f.png|3@https://s3.eu-west-1.amazonaws.com/global-assets.leemons.io/Bolivia_9880c08bfb.png|4@https://s3.eu-west-1.amazonaws.com/global-assets.leemons.io/mongolia_82e9e2e35e.png" TargetMode="External"/></Relationships>
</file>

<file path=xl/worksheets/_rels/sheet4.xml.rels><?xml version="1.0" encoding="UTF-8" standalone="yes"?><Relationships xmlns="http://schemas.openxmlformats.org/package/2006/relationships"><Relationship  Id="rId15" Type="http://schemas.openxmlformats.org/officeDocument/2006/relationships/hyperlink" Target="mailto:student+ignacio@leemons.io" TargetMode="External"/><Relationship  Id="rId16" Type="http://schemas.openxmlformats.org/officeDocument/2006/relationships/hyperlink" Target="mailto:student+alvaro@leemons.io" TargetMode="External"/><Relationship  Id="rId11" Type="http://schemas.openxmlformats.org/officeDocument/2006/relationships/hyperlink" Target="mailto:student+maria@leemons.io" TargetMode="External"/><Relationship  Id="rId10" Type="http://schemas.openxmlformats.org/officeDocument/2006/relationships/hyperlink" Target="mailto:student2@leemons.io" TargetMode="External"/><Relationship  Id="rId14" Type="http://schemas.openxmlformats.org/officeDocument/2006/relationships/hyperlink" Target="mailto:student+elena@leemons.io" TargetMode="External"/><Relationship  Id="rId7" Type="http://schemas.openxmlformats.org/officeDocument/2006/relationships/hyperlink" Target="mailto:guardian@centerB" TargetMode="External"/><Relationship  Id="rId6" Type="http://schemas.openxmlformats.org/officeDocument/2006/relationships/hyperlink" Target="mailto:guardian@leemons.io" TargetMode="External"/><Relationship  Id="rId13" Type="http://schemas.openxmlformats.org/officeDocument/2006/relationships/hyperlink" Target="mailto:student+joaquin@leemons.io" TargetMode="External"/><Relationship  Id="rId9" Type="http://schemas.openxmlformats.org/officeDocument/2006/relationships/hyperlink" Target="mailto:student@centerB" TargetMode="External"/><Relationship  Id="rId5" Type="http://schemas.openxmlformats.org/officeDocument/2006/relationships/hyperlink" Target="mailto:teacher@centerB" TargetMode="External"/><Relationship  Id="rId8" Type="http://schemas.openxmlformats.org/officeDocument/2006/relationships/hyperlink" Target="mailto:student+john@leemons.io" TargetMode="External"/><Relationship  Id="rId4" Type="http://schemas.openxmlformats.org/officeDocument/2006/relationships/hyperlink" Target="mailto:teacher+celia@leemons.io" TargetMode="External"/><Relationship  Id="rId12" Type="http://schemas.openxmlformats.org/officeDocument/2006/relationships/hyperlink" Target="mailto:student+paz@leemons.io" TargetMode="External"/><Relationship  Id="rId3" Type="http://schemas.openxmlformats.org/officeDocument/2006/relationships/hyperlink" Target="https://s3.eu-west-1.amazonaws.com/global-assets.leemons.io/willy_teacher_6b95ec70a2.png" TargetMode="External"/><Relationship  Id="rId2" Type="http://schemas.openxmlformats.org/officeDocument/2006/relationships/hyperlink" Target="mailto:teacher@leemons.io" TargetMode="External"/><Relationship  Id="rId1" Type="http://schemas.openxmlformats.org/officeDocument/2006/relationships/hyperlink" Target="mailto:admin@leemons.io"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theme="1"/>
    <outlinePr applyStyles="0" summaryBelow="1" summaryRight="1" showOutlineSymbols="1"/>
    <pageSetUpPr autoPageBreaks="1" fitToPage="0"/>
  </sheetPr>
  <sheetViews>
    <sheetView showGridLines="0" topLeftCell="A4" zoomScale="100" workbookViewId="0">
      <selection activeCell="A1" activeCellId="0" sqref="A1"/>
    </sheetView>
  </sheetViews>
  <sheetFormatPr baseColWidth="10" defaultColWidth="8.83203125" defaultRowHeight="14.25"/>
  <cols>
    <col customWidth="1" min="1" max="1" width="20.33203125"/>
  </cols>
  <sheetData>
    <row r="1" ht="20.5" customHeight="1">
      <c r="A1" s="1" t="s">
        <v>0</v>
      </c>
      <c r="F1" s="2"/>
    </row>
    <row r="2">
      <c r="A2" s="3" t="s">
        <v>1</v>
      </c>
    </row>
    <row r="3">
      <c r="A3" s="3" t="s">
        <v>2</v>
      </c>
    </row>
    <row r="4">
      <c r="A4" s="3" t="s">
        <v>3</v>
      </c>
    </row>
    <row r="5">
      <c r="A5" s="3" t="s">
        <v>4</v>
      </c>
    </row>
    <row r="6">
      <c r="A6" s="3" t="s">
        <v>5</v>
      </c>
    </row>
    <row r="7">
      <c r="A7" s="3" t="s">
        <v>6</v>
      </c>
    </row>
    <row r="8">
      <c r="A8" s="3" t="s">
        <v>7</v>
      </c>
    </row>
    <row r="10" ht="22" customHeight="1">
      <c r="A10" s="1" t="s">
        <v>8</v>
      </c>
    </row>
    <row r="11">
      <c r="A11" s="3" t="s">
        <v>9</v>
      </c>
    </row>
    <row r="12">
      <c r="A12" s="3" t="s">
        <v>10</v>
      </c>
    </row>
    <row r="14" ht="22" customHeight="1">
      <c r="A14" s="4" t="s">
        <v>11</v>
      </c>
    </row>
    <row r="15">
      <c r="A15" s="3" t="s">
        <v>12</v>
      </c>
    </row>
    <row r="16">
      <c r="A16" s="3" t="s">
        <v>13</v>
      </c>
    </row>
    <row r="18">
      <c r="A18" s="4" t="s">
        <v>14</v>
      </c>
    </row>
    <row r="19">
      <c r="A19" s="3" t="s">
        <v>15</v>
      </c>
    </row>
    <row r="20">
      <c r="A20" s="3" t="s">
        <v>16</v>
      </c>
    </row>
    <row r="21">
      <c r="A21" s="3" t="s">
        <v>17</v>
      </c>
    </row>
    <row r="22">
      <c r="A22" s="3" t="s">
        <v>18</v>
      </c>
    </row>
    <row r="23">
      <c r="A23" s="3" t="s">
        <v>19</v>
      </c>
    </row>
    <row r="25">
      <c r="A25" s="4" t="s">
        <v>20</v>
      </c>
    </row>
    <row r="26">
      <c r="A26" s="3" t="s">
        <v>21</v>
      </c>
    </row>
    <row r="27">
      <c r="A27" s="3" t="s">
        <v>22</v>
      </c>
    </row>
  </sheetData>
  <printOptions headings="0" gridLines="0"/>
  <pageMargins left="0.70078740157480324" right="0.70078740157480324" top="0.75196850393700787" bottom="0.75196850393700787"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theme="7"/>
    <outlinePr applyStyles="0" summaryBelow="1" summaryRight="1" showOutlineSymbols="1"/>
    <pageSetUpPr autoPageBreaks="1" fitToPage="0"/>
  </sheetPr>
  <sheetViews>
    <sheetView showGridLines="0" zoomScale="180" workbookViewId="0">
      <selection activeCell="E6" activeCellId="0" sqref="E6"/>
    </sheetView>
  </sheetViews>
  <sheetFormatPr baseColWidth="10" defaultColWidth="8.83203125" defaultRowHeight="14.25"/>
  <cols>
    <col customWidth="1" min="3" max="3" width="11.5"/>
    <col customWidth="1" min="4" max="4" width="10.5"/>
    <col customWidth="1" min="5" max="5" width="12.5"/>
  </cols>
  <sheetData>
    <row r="1">
      <c r="A1" s="5" t="s">
        <v>23</v>
      </c>
      <c r="B1" s="5" t="s">
        <v>24</v>
      </c>
      <c r="C1" s="5" t="s">
        <v>312</v>
      </c>
      <c r="D1" s="5" t="s">
        <v>313</v>
      </c>
      <c r="E1" s="5" t="s">
        <v>314</v>
      </c>
    </row>
    <row r="2" ht="28.5">
      <c r="A2" s="104" t="s">
        <v>27</v>
      </c>
      <c r="B2" s="105" t="s">
        <v>28</v>
      </c>
      <c r="C2" s="106" t="s">
        <v>315</v>
      </c>
      <c r="D2" s="123" t="s">
        <v>293</v>
      </c>
      <c r="E2" s="123" t="s">
        <v>316</v>
      </c>
    </row>
    <row r="3" s="9" customFormat="1" ht="19.5" customHeight="1">
      <c r="A3" s="10" t="s">
        <v>317</v>
      </c>
      <c r="B3" s="11" t="s">
        <v>318</v>
      </c>
      <c r="C3" s="86" t="str">
        <f>ap_programs!$A$4</f>
        <v>programA</v>
      </c>
      <c r="D3" s="67">
        <v>0</v>
      </c>
      <c r="E3" s="67" t="s">
        <v>10</v>
      </c>
    </row>
    <row r="4" s="9" customFormat="1" ht="19.5" customHeight="1">
      <c r="A4" s="10" t="s">
        <v>319</v>
      </c>
      <c r="B4" s="11" t="s">
        <v>320</v>
      </c>
      <c r="C4" s="86" t="str">
        <f>ap_programs!$A$4</f>
        <v>programA</v>
      </c>
      <c r="D4" s="67">
        <v>0</v>
      </c>
      <c r="E4" s="67" t="s">
        <v>10</v>
      </c>
    </row>
    <row r="5" ht="19.5" customHeight="1">
      <c r="A5" s="10" t="s">
        <v>321</v>
      </c>
      <c r="B5" s="11" t="s">
        <v>318</v>
      </c>
      <c r="C5" s="86" t="str">
        <f>ap_programs!$A$5</f>
        <v>programB</v>
      </c>
      <c r="D5" s="67">
        <v>0</v>
      </c>
      <c r="E5" s="67" t="s">
        <v>9</v>
      </c>
    </row>
    <row r="6" ht="19.5" customHeight="1">
      <c r="A6" s="10" t="s">
        <v>322</v>
      </c>
      <c r="B6" s="11" t="s">
        <v>320</v>
      </c>
      <c r="C6" s="86" t="str">
        <f>ap_programs!$A$5</f>
        <v>programB</v>
      </c>
      <c r="D6" s="67">
        <v>0</v>
      </c>
      <c r="E6" s="67" t="s">
        <v>9</v>
      </c>
    </row>
  </sheetData>
  <printOptions headings="0" gridLines="0"/>
  <pageMargins left="0.70078740157480324" right="0.70078740157480324" top="0.75196850393700787" bottom="0.75196850393700787"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extLst>
    <ext xmlns:x14="http://schemas.microsoft.com/office/spreadsheetml/2009/9/main" uri="{CCE6A557-97BC-4b89-ADB6-D9C93CAAB3DF}">
      <x14:dataValidations xmlns:xm="http://schemas.microsoft.com/office/excel/2006/main" count="1" disablePrompts="0">
        <x14:dataValidation xr:uid="{002400C7-0006-4052-BADB-007400F80064}" type="list" allowBlank="1" errorStyle="stop" imeMode="noControl" operator="between" showDropDown="0" showErrorMessage="1" showInputMessage="1">
          <x14:formula1>
            <xm:f>BOOLEAN_ANSWER</xm:f>
          </x14:formula1>
          <xm:sqref>E3:E6</xm:sqref>
        </x14:dataValidation>
      </x14:dataValidations>
    </ext>
  </extLs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theme="7"/>
    <outlinePr applyStyles="0" summaryBelow="1" summaryRight="1" showOutlineSymbols="1"/>
    <pageSetUpPr autoPageBreaks="1" fitToPage="0"/>
  </sheetPr>
  <sheetViews>
    <sheetView showGridLines="0" zoomScale="100" workbookViewId="0">
      <selection activeCell="A1" activeCellId="0" sqref="A1"/>
    </sheetView>
  </sheetViews>
  <sheetFormatPr baseColWidth="10" defaultColWidth="8.83203125" defaultRowHeight="14.25"/>
  <cols>
    <col customWidth="1" min="1" max="1" width="14.5"/>
    <col customWidth="1" min="3" max="3" width="10.83203125"/>
    <col customWidth="1" min="5" max="5" width="13.83203125"/>
    <col customWidth="1" min="6" max="6" width="10.5"/>
  </cols>
  <sheetData>
    <row r="1">
      <c r="A1" s="5" t="s">
        <v>23</v>
      </c>
      <c r="B1" s="5" t="s">
        <v>24</v>
      </c>
      <c r="C1" s="5" t="s">
        <v>262</v>
      </c>
      <c r="D1" s="5" t="s">
        <v>323</v>
      </c>
      <c r="E1" s="5" t="s">
        <v>324</v>
      </c>
      <c r="F1" s="5" t="s">
        <v>312</v>
      </c>
      <c r="G1" s="5" t="s">
        <v>313</v>
      </c>
    </row>
    <row r="2" ht="28.5">
      <c r="A2" s="124" t="s">
        <v>27</v>
      </c>
      <c r="B2" s="91" t="s">
        <v>28</v>
      </c>
      <c r="C2" s="91" t="s">
        <v>289</v>
      </c>
      <c r="D2" s="91" t="s">
        <v>325</v>
      </c>
      <c r="E2" s="91" t="s">
        <v>326</v>
      </c>
      <c r="F2" s="92" t="s">
        <v>315</v>
      </c>
      <c r="G2" s="125" t="s">
        <v>293</v>
      </c>
    </row>
    <row r="3" ht="14.25"/>
    <row r="4" ht="14.25"/>
  </sheetData>
  <printOptions headings="0" gridLines="0"/>
  <pageMargins left="0.70078740157480324" right="0.70078740157480324" top="0.75196850393700787" bottom="0.75196850393700787"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theme="7"/>
    <outlinePr applyStyles="0" summaryBelow="1" summaryRight="1" showOutlineSymbols="1"/>
    <pageSetUpPr autoPageBreaks="1" fitToPage="0"/>
  </sheetPr>
  <sheetViews>
    <sheetView showGridLines="0" zoomScale="160" workbookViewId="0">
      <pane xSplit="2" ySplit="3" topLeftCell="C4" activePane="bottomRight" state="frozen"/>
      <selection activeCell="L23" activeCellId="0" sqref="L23"/>
    </sheetView>
  </sheetViews>
  <sheetFormatPr baseColWidth="10" defaultColWidth="8.83203125" defaultRowHeight="14.25"/>
  <cols>
    <col customWidth="1" min="1" max="1" width="12.83203125"/>
    <col customWidth="1" min="2" max="2" width="31.421875"/>
    <col customWidth="1" min="3" max="3" width="12.83203125"/>
    <col customWidth="1" min="7" max="8" width="10.5"/>
    <col customWidth="1" min="9" max="9" width="13"/>
    <col customWidth="1" min="10" max="12" width="10.83203125"/>
    <col customWidth="1" min="13" max="13" width="11.83203125"/>
    <col customWidth="1" min="14" max="14" width="10.1640625"/>
    <col customWidth="1" min="15" max="15" width="23.33203125"/>
    <col customWidth="1" min="16" max="16" width="75.28125"/>
    <col customWidth="1" min="17" max="17" width="3.5"/>
  </cols>
  <sheetData>
    <row r="1">
      <c r="A1" s="5" t="s">
        <v>23</v>
      </c>
      <c r="B1" s="5" t="s">
        <v>24</v>
      </c>
      <c r="C1" s="5" t="s">
        <v>312</v>
      </c>
      <c r="D1" s="5" t="s">
        <v>327</v>
      </c>
      <c r="E1" s="5" t="s">
        <v>328</v>
      </c>
      <c r="F1" s="5" t="s">
        <v>266</v>
      </c>
      <c r="G1" s="5" t="s">
        <v>329</v>
      </c>
      <c r="H1" s="5" t="s">
        <v>263</v>
      </c>
      <c r="I1" s="5" t="s">
        <v>330</v>
      </c>
      <c r="J1" s="5" t="s">
        <v>323</v>
      </c>
      <c r="K1" s="5" t="s">
        <v>331</v>
      </c>
      <c r="L1" s="5" t="s">
        <v>324</v>
      </c>
      <c r="M1" s="5" t="s">
        <v>332</v>
      </c>
      <c r="N1" s="5" t="s">
        <v>333</v>
      </c>
      <c r="O1" s="126" t="s">
        <v>334</v>
      </c>
      <c r="P1" s="126" t="s">
        <v>335</v>
      </c>
      <c r="Q1" s="18"/>
    </row>
    <row r="2" ht="28.75" customHeight="1">
      <c r="A2" s="5"/>
      <c r="B2" s="5"/>
      <c r="C2" s="5"/>
      <c r="D2" s="5"/>
      <c r="E2" s="5"/>
      <c r="F2" s="5"/>
      <c r="G2" s="5"/>
      <c r="H2" s="5"/>
      <c r="I2" s="1" t="s">
        <v>336</v>
      </c>
      <c r="J2" s="1"/>
      <c r="K2" s="1"/>
      <c r="L2" s="1"/>
      <c r="M2" s="1"/>
      <c r="N2" s="1"/>
      <c r="O2" s="1"/>
      <c r="P2" s="1"/>
      <c r="Q2" s="18"/>
    </row>
    <row r="3" ht="31.75" customHeight="1">
      <c r="A3" s="124" t="s">
        <v>27</v>
      </c>
      <c r="B3" s="91" t="s">
        <v>28</v>
      </c>
      <c r="C3" s="107" t="s">
        <v>315</v>
      </c>
      <c r="D3" s="105" t="s">
        <v>337</v>
      </c>
      <c r="E3" s="91" t="s">
        <v>338</v>
      </c>
      <c r="F3" s="105" t="s">
        <v>339</v>
      </c>
      <c r="G3" s="105" t="s">
        <v>340</v>
      </c>
      <c r="H3" s="127" t="s">
        <v>290</v>
      </c>
      <c r="I3" s="128" t="s">
        <v>341</v>
      </c>
      <c r="J3" s="128" t="s">
        <v>325</v>
      </c>
      <c r="K3" s="128" t="s">
        <v>342</v>
      </c>
      <c r="L3" s="128" t="s">
        <v>326</v>
      </c>
      <c r="M3" s="128" t="s">
        <v>343</v>
      </c>
      <c r="N3" s="127" t="s">
        <v>344</v>
      </c>
      <c r="O3" s="92" t="s">
        <v>345</v>
      </c>
      <c r="P3" s="92" t="s">
        <v>346</v>
      </c>
      <c r="Q3" s="129"/>
    </row>
    <row r="4" s="9" customFormat="1" ht="30" customHeight="1">
      <c r="A4" s="10" t="str">
        <f>_xlfn.CONCAT("asignatura",IF(Q4&lt;10,"0",""),Q4)</f>
        <v>asignatura01</v>
      </c>
      <c r="B4" s="130" t="s">
        <v>347</v>
      </c>
      <c r="C4" s="66" t="str">
        <f>ap_programs!A5</f>
        <v>programB</v>
      </c>
      <c r="D4" s="67">
        <v>2</v>
      </c>
      <c r="E4" s="67">
        <v>20</v>
      </c>
      <c r="F4" s="67"/>
      <c r="G4" s="67" t="str">
        <f>_xlfn.CONCAT("0",IF(Q4&lt;10,"0",""),Q4)</f>
        <v>001</v>
      </c>
      <c r="H4" s="66" t="s">
        <v>144</v>
      </c>
      <c r="I4" s="131" t="s">
        <v>348</v>
      </c>
      <c r="J4" s="132" t="s">
        <v>349</v>
      </c>
      <c r="K4" s="133" t="s">
        <v>350</v>
      </c>
      <c r="L4" s="134" t="s">
        <v>351</v>
      </c>
      <c r="M4" s="67"/>
      <c r="N4" s="66" t="s">
        <v>321</v>
      </c>
      <c r="O4" s="135" t="s">
        <v>352</v>
      </c>
      <c r="P4" s="135" t="s">
        <v>353</v>
      </c>
      <c r="Q4" s="136">
        <v>1</v>
      </c>
    </row>
    <row r="5" s="9" customFormat="1" ht="30" customHeight="1">
      <c r="A5" s="10" t="str">
        <f>_xlfn.CONCAT("asignatura",IF(Q5&lt;10,"0",""),Q5)</f>
        <v>asignatura02</v>
      </c>
      <c r="B5" s="11" t="s">
        <v>354</v>
      </c>
      <c r="C5" s="66" t="str">
        <f>C4</f>
        <v>programB</v>
      </c>
      <c r="D5" s="67">
        <v>2</v>
      </c>
      <c r="E5" s="67">
        <v>20</v>
      </c>
      <c r="F5" s="67"/>
      <c r="G5" s="67" t="str">
        <f>_xlfn.CONCAT("0",IF(Q5&lt;10,"0",""),Q5)</f>
        <v>002</v>
      </c>
      <c r="H5" s="66" t="s">
        <v>144</v>
      </c>
      <c r="I5" s="131" t="str">
        <f>I4</f>
        <v>2ºA|2ºA</v>
      </c>
      <c r="J5" s="132" t="s">
        <v>355</v>
      </c>
      <c r="K5" s="137" t="s">
        <v>356</v>
      </c>
      <c r="L5" s="138" t="s">
        <v>357</v>
      </c>
      <c r="M5" s="67"/>
      <c r="N5" s="66" t="s">
        <v>321</v>
      </c>
      <c r="O5" s="135" t="s">
        <v>358</v>
      </c>
      <c r="P5" s="135" t="str">
        <f>P4</f>
        <v xml:space="preserve">studentB01@2ºA, studentB02@2ºA, studentB03@2ºA, studentB04@2ºA, studentB05@2ºA, studentB06@2ºA, studentB07@2ºA, studentB08@2ºA, studentB09@2ºA, studentB10@2ºA</v>
      </c>
      <c r="Q5" s="136">
        <f>Q4+1</f>
        <v>2</v>
      </c>
      <c r="R5" s="9"/>
    </row>
    <row r="6" s="9" customFormat="1" ht="30" customHeight="1">
      <c r="A6" s="10" t="str">
        <f>_xlfn.CONCAT("asignatura",IF(Q6&lt;10,"0",""),Q6)</f>
        <v>asignatura03</v>
      </c>
      <c r="B6" s="11" t="s">
        <v>359</v>
      </c>
      <c r="C6" s="66" t="str">
        <f>C5</f>
        <v>programB</v>
      </c>
      <c r="D6" s="67">
        <v>2</v>
      </c>
      <c r="E6" s="67">
        <v>20</v>
      </c>
      <c r="F6" s="67"/>
      <c r="G6" s="67" t="str">
        <f>_xlfn.CONCAT("0",IF(Q6&lt;10,"0",""),Q6)</f>
        <v>003</v>
      </c>
      <c r="H6" s="66" t="s">
        <v>144</v>
      </c>
      <c r="I6" s="131" t="str">
        <f>I5</f>
        <v>2ºA|2ºA</v>
      </c>
      <c r="J6" s="132" t="s">
        <v>360</v>
      </c>
      <c r="K6" s="137" t="s">
        <v>361</v>
      </c>
      <c r="L6" s="138" t="s">
        <v>362</v>
      </c>
      <c r="M6" s="67"/>
      <c r="N6" s="66" t="s">
        <v>321</v>
      </c>
      <c r="O6" s="135" t="s">
        <v>358</v>
      </c>
      <c r="P6" s="135" t="str">
        <f>P5</f>
        <v xml:space="preserve">studentB01@2ºA, studentB02@2ºA, studentB03@2ºA, studentB04@2ºA, studentB05@2ºA, studentB06@2ºA, studentB07@2ºA, studentB08@2ºA, studentB09@2ºA, studentB10@2ºA</v>
      </c>
      <c r="Q6" s="136">
        <f>Q5+1</f>
        <v>3</v>
      </c>
      <c r="R6" s="9"/>
    </row>
    <row r="7" s="9" customFormat="1" ht="30" customHeight="1">
      <c r="A7" s="10" t="str">
        <f>_xlfn.CONCAT("asignatura",IF(Q7&lt;10,"0",""),Q7)</f>
        <v>asignatura04</v>
      </c>
      <c r="B7" s="11" t="s">
        <v>363</v>
      </c>
      <c r="C7" s="66" t="str">
        <f>C6</f>
        <v>programB</v>
      </c>
      <c r="D7" s="67">
        <v>2</v>
      </c>
      <c r="E7" s="67">
        <v>20</v>
      </c>
      <c r="F7" s="67"/>
      <c r="G7" s="67" t="str">
        <f>_xlfn.CONCAT("0",IF(Q7&lt;10,"0",""),Q7)</f>
        <v>004</v>
      </c>
      <c r="H7" s="66" t="s">
        <v>144</v>
      </c>
      <c r="I7" s="131" t="str">
        <f>I6</f>
        <v>2ºA|2ºA</v>
      </c>
      <c r="J7" s="132" t="s">
        <v>364</v>
      </c>
      <c r="K7" s="137" t="s">
        <v>365</v>
      </c>
      <c r="L7" s="139" t="s">
        <v>366</v>
      </c>
      <c r="M7" s="67"/>
      <c r="N7" s="66" t="s">
        <v>321</v>
      </c>
      <c r="O7" s="135" t="s">
        <v>352</v>
      </c>
      <c r="P7" s="135" t="str">
        <f>P6</f>
        <v xml:space="preserve">studentB01@2ºA, studentB02@2ºA, studentB03@2ºA, studentB04@2ºA, studentB05@2ºA, studentB06@2ºA, studentB07@2ºA, studentB08@2ºA, studentB09@2ºA, studentB10@2ºA</v>
      </c>
      <c r="Q7" s="136">
        <f>Q6+1</f>
        <v>4</v>
      </c>
      <c r="R7" s="9"/>
    </row>
    <row r="8" ht="30" customHeight="1">
      <c r="A8" s="10" t="str">
        <f>_xlfn.CONCAT("asignatura",IF(Q8&lt;10,"0",""),Q8)</f>
        <v>asignatura05</v>
      </c>
      <c r="B8" s="11" t="s">
        <v>367</v>
      </c>
      <c r="C8" s="66" t="str">
        <f>C7</f>
        <v>programB</v>
      </c>
      <c r="D8" s="67">
        <v>2</v>
      </c>
      <c r="E8" s="67">
        <v>20</v>
      </c>
      <c r="F8" s="67"/>
      <c r="G8" s="67" t="str">
        <f>_xlfn.CONCAT("0",IF(Q8&lt;10,"0",""),Q8)</f>
        <v>005</v>
      </c>
      <c r="H8" s="66" t="s">
        <v>144</v>
      </c>
      <c r="I8" s="131" t="str">
        <f>I7</f>
        <v>2ºA|2ºA</v>
      </c>
      <c r="J8" s="132" t="s">
        <v>368</v>
      </c>
      <c r="K8" s="137" t="s">
        <v>369</v>
      </c>
      <c r="L8" s="138"/>
      <c r="M8" s="67"/>
      <c r="N8" s="66" t="s">
        <v>321</v>
      </c>
      <c r="O8" s="135" t="s">
        <v>352</v>
      </c>
      <c r="P8" s="135" t="str">
        <f>P7</f>
        <v xml:space="preserve">studentB01@2ºA, studentB02@2ºA, studentB03@2ºA, studentB04@2ºA, studentB05@2ºA, studentB06@2ºA, studentB07@2ºA, studentB08@2ºA, studentB09@2ºA, studentB10@2ºA</v>
      </c>
      <c r="Q8" s="136">
        <f>Q7+1</f>
        <v>5</v>
      </c>
    </row>
    <row r="9" ht="30" customHeight="1">
      <c r="A9" s="10" t="str">
        <f>_xlfn.CONCAT("asignatura",IF(Q9&lt;10,"0",""),Q9)</f>
        <v>asignatura06</v>
      </c>
      <c r="B9" s="11" t="s">
        <v>370</v>
      </c>
      <c r="C9" s="66" t="str">
        <f>C8</f>
        <v>programB</v>
      </c>
      <c r="D9" s="67">
        <v>2</v>
      </c>
      <c r="E9" s="67">
        <v>20</v>
      </c>
      <c r="F9" s="67"/>
      <c r="G9" s="67" t="str">
        <f>_xlfn.CONCAT("0",IF(Q9&lt;10,"0",""),Q9)</f>
        <v>006</v>
      </c>
      <c r="H9" s="66" t="s">
        <v>144</v>
      </c>
      <c r="I9" s="131" t="str">
        <f>I8</f>
        <v>2ºA|2ºA</v>
      </c>
      <c r="J9" s="132" t="s">
        <v>371</v>
      </c>
      <c r="K9" s="140" t="s">
        <v>372</v>
      </c>
      <c r="L9" s="141" t="s">
        <v>373</v>
      </c>
      <c r="M9" s="67"/>
      <c r="N9" s="66" t="s">
        <v>321</v>
      </c>
      <c r="O9" s="135" t="s">
        <v>352</v>
      </c>
      <c r="P9" s="135" t="str">
        <f>P8</f>
        <v xml:space="preserve">studentB01@2ºA, studentB02@2ºA, studentB03@2ºA, studentB04@2ºA, studentB05@2ºA, studentB06@2ºA, studentB07@2ºA, studentB08@2ºA, studentB09@2ºA, studentB10@2ºA</v>
      </c>
      <c r="Q9" s="136">
        <f>Q8+1</f>
        <v>6</v>
      </c>
    </row>
    <row r="10" ht="30" customHeight="1">
      <c r="A10" s="10" t="str">
        <f>_xlfn.CONCAT("asignatura",IF(Q10&lt;10,"0",""),Q10)</f>
        <v>asignatura07</v>
      </c>
      <c r="B10" s="11" t="s">
        <v>374</v>
      </c>
      <c r="C10" s="66" t="str">
        <f>C9</f>
        <v>programB</v>
      </c>
      <c r="D10" s="67">
        <v>2</v>
      </c>
      <c r="E10" s="67">
        <v>20</v>
      </c>
      <c r="F10" s="67"/>
      <c r="G10" s="67" t="str">
        <f>_xlfn.CONCAT("0",IF(Q10&lt;10,"0",""),Q10)</f>
        <v>007</v>
      </c>
      <c r="H10" s="66" t="s">
        <v>144</v>
      </c>
      <c r="I10" s="131" t="str">
        <f>I9</f>
        <v>2ºA|2ºA</v>
      </c>
      <c r="J10" s="132" t="s">
        <v>375</v>
      </c>
      <c r="K10" s="142" t="s">
        <v>376</v>
      </c>
      <c r="L10" s="141" t="s">
        <v>377</v>
      </c>
      <c r="M10" s="67"/>
      <c r="N10" s="66" t="s">
        <v>321</v>
      </c>
      <c r="O10" s="135" t="s">
        <v>352</v>
      </c>
      <c r="P10" s="135" t="str">
        <f>P9</f>
        <v xml:space="preserve">studentB01@2ºA, studentB02@2ºA, studentB03@2ºA, studentB04@2ºA, studentB05@2ºA, studentB06@2ºA, studentB07@2ºA, studentB08@2ºA, studentB09@2ºA, studentB10@2ºA</v>
      </c>
      <c r="Q10" s="136">
        <f>Q9+1</f>
        <v>7</v>
      </c>
    </row>
    <row r="11" ht="30" customHeight="1">
      <c r="A11" s="10" t="str">
        <f>_xlfn.CONCAT("asignatura",IF(Q11&lt;10,"0",""),Q11)</f>
        <v>asignatura08</v>
      </c>
      <c r="B11" s="11" t="s">
        <v>378</v>
      </c>
      <c r="C11" s="66" t="str">
        <f>C10</f>
        <v>programB</v>
      </c>
      <c r="D11" s="67">
        <v>2</v>
      </c>
      <c r="E11" s="67">
        <v>20</v>
      </c>
      <c r="F11" s="67"/>
      <c r="G11" s="67" t="str">
        <f>_xlfn.CONCAT("0",IF(Q11&lt;10,"0",""),Q11)</f>
        <v>008</v>
      </c>
      <c r="H11" s="66" t="s">
        <v>144</v>
      </c>
      <c r="I11" s="131" t="str">
        <f>I10</f>
        <v>2ºA|2ºA</v>
      </c>
      <c r="J11" s="132" t="s">
        <v>379</v>
      </c>
      <c r="K11" s="137" t="s">
        <v>380</v>
      </c>
      <c r="L11" s="138" t="s">
        <v>381</v>
      </c>
      <c r="M11" s="67"/>
      <c r="N11" s="66" t="s">
        <v>321</v>
      </c>
      <c r="O11" s="135" t="s">
        <v>352</v>
      </c>
      <c r="P11" s="135" t="str">
        <f>P10</f>
        <v xml:space="preserve">studentB01@2ºA, studentB02@2ºA, studentB03@2ºA, studentB04@2ºA, studentB05@2ºA, studentB06@2ºA, studentB07@2ºA, studentB08@2ºA, studentB09@2ºA, studentB10@2ºA</v>
      </c>
      <c r="Q11" s="136">
        <f>Q10+1</f>
        <v>8</v>
      </c>
    </row>
    <row r="12" ht="30" customHeight="1">
      <c r="A12" s="10" t="str">
        <f>_xlfn.CONCAT("asignatura",IF(Q12&lt;10,"0",""),Q12)</f>
        <v>asignatura09</v>
      </c>
      <c r="B12" s="11" t="s">
        <v>382</v>
      </c>
      <c r="C12" s="66" t="str">
        <f>C11</f>
        <v>programB</v>
      </c>
      <c r="D12" s="67">
        <v>2</v>
      </c>
      <c r="E12" s="67">
        <v>20</v>
      </c>
      <c r="F12" s="67"/>
      <c r="G12" s="67" t="str">
        <f>_xlfn.CONCAT("0",IF(Q12&lt;10,"0",""),Q12)</f>
        <v>009</v>
      </c>
      <c r="H12" s="66" t="s">
        <v>144</v>
      </c>
      <c r="I12" s="131" t="str">
        <f>I11</f>
        <v>2ºA|2ºA</v>
      </c>
      <c r="J12" s="132" t="s">
        <v>383</v>
      </c>
      <c r="K12" s="137" t="s">
        <v>384</v>
      </c>
      <c r="L12" s="138"/>
      <c r="M12" s="67"/>
      <c r="N12" s="66" t="s">
        <v>322</v>
      </c>
      <c r="O12" s="135" t="s">
        <v>358</v>
      </c>
      <c r="P12" s="135" t="str">
        <f>P11</f>
        <v xml:space="preserve">studentB01@2ºA, studentB02@2ºA, studentB03@2ºA, studentB04@2ºA, studentB05@2ºA, studentB06@2ºA, studentB07@2ºA, studentB08@2ºA, studentB09@2ºA, studentB10@2ºA</v>
      </c>
      <c r="Q12" s="136">
        <f>Q11+1</f>
        <v>9</v>
      </c>
    </row>
    <row r="13" ht="30" customHeight="1">
      <c r="A13" s="10" t="str">
        <f>_xlfn.CONCAT("asignatura",IF(Q13&lt;10,"0",""),Q13)</f>
        <v>asignatura10</v>
      </c>
      <c r="B13" s="11" t="s">
        <v>385</v>
      </c>
      <c r="C13" s="66" t="str">
        <f>C12</f>
        <v>programB</v>
      </c>
      <c r="D13" s="67">
        <v>2</v>
      </c>
      <c r="E13" s="67">
        <v>20</v>
      </c>
      <c r="F13" s="67"/>
      <c r="G13" s="67" t="str">
        <f>_xlfn.CONCAT("0",IF(Q13&lt;10,"0",""),Q13)</f>
        <v>010</v>
      </c>
      <c r="H13" s="66" t="s">
        <v>144</v>
      </c>
      <c r="I13" s="131" t="str">
        <f>I12</f>
        <v>2ºA|2ºA</v>
      </c>
      <c r="J13" s="132" t="s">
        <v>360</v>
      </c>
      <c r="K13" s="137" t="s">
        <v>361</v>
      </c>
      <c r="L13" s="138" t="s">
        <v>386</v>
      </c>
      <c r="M13" s="67"/>
      <c r="N13" s="66" t="s">
        <v>322</v>
      </c>
      <c r="O13" s="135" t="s">
        <v>352</v>
      </c>
      <c r="P13" s="135" t="str">
        <f>P12</f>
        <v xml:space="preserve">studentB01@2ºA, studentB02@2ºA, studentB03@2ºA, studentB04@2ºA, studentB05@2ºA, studentB06@2ºA, studentB07@2ºA, studentB08@2ºA, studentB09@2ºA, studentB10@2ºA</v>
      </c>
      <c r="Q13" s="136">
        <f>Q12+1</f>
        <v>10</v>
      </c>
    </row>
    <row r="14" ht="30" customHeight="1">
      <c r="A14" s="10" t="str">
        <f>_xlfn.CONCAT("asignatura",IF(Q14&lt;10,"0",""),Q14)</f>
        <v>asignatura11</v>
      </c>
      <c r="B14" s="11" t="s">
        <v>387</v>
      </c>
      <c r="C14" s="66" t="str">
        <f>C13</f>
        <v>programB</v>
      </c>
      <c r="D14" s="67">
        <v>2</v>
      </c>
      <c r="E14" s="67">
        <v>20</v>
      </c>
      <c r="F14" s="67"/>
      <c r="G14" s="67" t="str">
        <f>_xlfn.CONCAT("0",IF(Q14&lt;10,"0",""),Q14)</f>
        <v>011</v>
      </c>
      <c r="H14" s="66" t="s">
        <v>144</v>
      </c>
      <c r="I14" s="131" t="str">
        <f>I13</f>
        <v>2ºA|2ºA</v>
      </c>
      <c r="J14" s="132" t="s">
        <v>364</v>
      </c>
      <c r="K14" s="137" t="s">
        <v>365</v>
      </c>
      <c r="L14" s="138" t="s">
        <v>388</v>
      </c>
      <c r="M14" s="67"/>
      <c r="N14" s="66" t="s">
        <v>322</v>
      </c>
      <c r="O14" s="135" t="s">
        <v>352</v>
      </c>
      <c r="P14" s="135" t="str">
        <f>P13</f>
        <v xml:space="preserve">studentB01@2ºA, studentB02@2ºA, studentB03@2ºA, studentB04@2ºA, studentB05@2ºA, studentB06@2ºA, studentB07@2ºA, studentB08@2ºA, studentB09@2ºA, studentB10@2ºA</v>
      </c>
      <c r="Q14" s="136">
        <f>Q13+1</f>
        <v>11</v>
      </c>
    </row>
    <row r="15" ht="30" customHeight="1">
      <c r="A15" s="10" t="str">
        <f>_xlfn.CONCAT("asignatura",IF(Q15&lt;10,"0",""),Q15)</f>
        <v>asignatura12</v>
      </c>
      <c r="B15" s="11" t="s">
        <v>389</v>
      </c>
      <c r="C15" s="66" t="str">
        <f>C14</f>
        <v>programB</v>
      </c>
      <c r="D15" s="67">
        <v>2</v>
      </c>
      <c r="E15" s="67">
        <v>20</v>
      </c>
      <c r="F15" s="67"/>
      <c r="G15" s="67" t="str">
        <f>_xlfn.CONCAT("0",IF(Q15&lt;10,"0",""),Q15)</f>
        <v>012</v>
      </c>
      <c r="H15" s="66" t="s">
        <v>144</v>
      </c>
      <c r="I15" s="131" t="str">
        <f>I14</f>
        <v>2ºA|2ºA</v>
      </c>
      <c r="J15" s="132" t="s">
        <v>390</v>
      </c>
      <c r="K15" s="143" t="s">
        <v>391</v>
      </c>
      <c r="L15" s="138" t="s">
        <v>392</v>
      </c>
      <c r="M15" s="67"/>
      <c r="N15" s="66" t="s">
        <v>322</v>
      </c>
      <c r="O15" s="135" t="s">
        <v>352</v>
      </c>
      <c r="P15" s="135" t="str">
        <f>P14</f>
        <v xml:space="preserve">studentB01@2ºA, studentB02@2ºA, studentB03@2ºA, studentB04@2ºA, studentB05@2ºA, studentB06@2ºA, studentB07@2ºA, studentB08@2ºA, studentB09@2ºA, studentB10@2ºA</v>
      </c>
      <c r="Q15" s="136">
        <f>Q14+1</f>
        <v>12</v>
      </c>
    </row>
    <row r="16" ht="30" customHeight="1">
      <c r="A16" s="10" t="str">
        <f>_xlfn.CONCAT("asignatura",IF(Q16&lt;10,"0",""),Q16)</f>
        <v>asignatura13</v>
      </c>
      <c r="B16" s="11" t="s">
        <v>393</v>
      </c>
      <c r="C16" s="66" t="str">
        <f>C15</f>
        <v>programB</v>
      </c>
      <c r="D16" s="67">
        <v>2</v>
      </c>
      <c r="E16" s="67">
        <v>20</v>
      </c>
      <c r="F16" s="67"/>
      <c r="G16" s="67" t="str">
        <f>_xlfn.CONCAT("0",IF(Q16&lt;10,"0",""),Q16)</f>
        <v>013</v>
      </c>
      <c r="H16" s="66" t="s">
        <v>144</v>
      </c>
      <c r="I16" s="131" t="str">
        <f>I15</f>
        <v>2ºA|2ºA</v>
      </c>
      <c r="J16" s="132" t="s">
        <v>394</v>
      </c>
      <c r="K16" s="137" t="s">
        <v>395</v>
      </c>
      <c r="L16" s="138" t="s">
        <v>396</v>
      </c>
      <c r="M16" s="67"/>
      <c r="N16" s="66" t="s">
        <v>322</v>
      </c>
      <c r="O16" s="135" t="s">
        <v>352</v>
      </c>
      <c r="P16" s="135" t="str">
        <f>P15</f>
        <v xml:space="preserve">studentB01@2ºA, studentB02@2ºA, studentB03@2ºA, studentB04@2ºA, studentB05@2ºA, studentB06@2ºA, studentB07@2ºA, studentB08@2ºA, studentB09@2ºA, studentB10@2ºA</v>
      </c>
      <c r="Q16" s="136">
        <f>Q15+1</f>
        <v>13</v>
      </c>
    </row>
    <row r="17" ht="30" customHeight="1">
      <c r="A17" s="10" t="str">
        <f>_xlfn.CONCAT("asignatura",IF(Q17&lt;10,"0",""),Q17)</f>
        <v>asignatura14</v>
      </c>
      <c r="B17" s="11" t="s">
        <v>397</v>
      </c>
      <c r="C17" s="66" t="str">
        <f>C16</f>
        <v>programB</v>
      </c>
      <c r="D17" s="67">
        <v>2</v>
      </c>
      <c r="E17" s="67">
        <v>20</v>
      </c>
      <c r="F17" s="67"/>
      <c r="G17" s="67" t="str">
        <f>_xlfn.CONCAT("0",IF(Q17&lt;10,"0",""),Q17)</f>
        <v>014</v>
      </c>
      <c r="H17" s="66" t="s">
        <v>144</v>
      </c>
      <c r="I17" s="131" t="str">
        <f>I16</f>
        <v>2ºA|2ºA</v>
      </c>
      <c r="J17" s="132" t="s">
        <v>398</v>
      </c>
      <c r="K17" s="137" t="s">
        <v>399</v>
      </c>
      <c r="L17" s="138" t="s">
        <v>400</v>
      </c>
      <c r="M17" s="67"/>
      <c r="N17" s="66" t="s">
        <v>321</v>
      </c>
      <c r="O17" s="135" t="s">
        <v>358</v>
      </c>
      <c r="P17" s="135" t="str">
        <f>P16</f>
        <v xml:space="preserve">studentB01@2ºA, studentB02@2ºA, studentB03@2ºA, studentB04@2ºA, studentB05@2ºA, studentB06@2ºA, studentB07@2ºA, studentB08@2ºA, studentB09@2ºA, studentB10@2ºA</v>
      </c>
      <c r="Q17" s="136">
        <f>Q16+1</f>
        <v>14</v>
      </c>
    </row>
    <row r="18" ht="14.25"/>
    <row r="19" ht="14.25"/>
    <row r="20" ht="14.25"/>
    <row r="21" ht="14.25"/>
    <row r="22" ht="14.25"/>
    <row r="23" ht="14.25"/>
    <row r="24" ht="14.25"/>
  </sheetData>
  <mergeCells count="1">
    <mergeCell ref="I2:O2"/>
  </mergeCells>
  <hyperlinks>
    <hyperlink r:id="rId1" ref="K4"/>
    <hyperlink r:id="rId2" ref="L4" tooltip=""/>
    <hyperlink r:id="rId3" ref="L5"/>
    <hyperlink r:id="rId4" ref="L6"/>
    <hyperlink r:id="rId5" ref="L7" tooltip=""/>
    <hyperlink r:id="rId6" ref="K9"/>
    <hyperlink r:id="rId7" ref="L9"/>
    <hyperlink r:id="rId8" ref="K10"/>
    <hyperlink r:id="rId9" ref="L10"/>
    <hyperlink r:id="rId10" ref="L11"/>
    <hyperlink r:id="rId11" ref="L13"/>
    <hyperlink r:id="rId12" ref="L14"/>
    <hyperlink r:id="rId13" ref="L15"/>
    <hyperlink r:id="rId14" ref="L16"/>
    <hyperlink r:id="rId15" ref="L17"/>
  </hyperlinks>
  <printOptions headings="0" gridLines="0"/>
  <pageMargins left="0.70078740157480324" right="0.70078740157480324" top="0.75196850393700787" bottom="0.75196850393700787"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rgb="FFC00000"/>
    <outlinePr applyStyles="0" summaryBelow="1" summaryRight="1" showOutlineSymbols="1"/>
    <pageSetUpPr autoPageBreaks="1" fitToPage="0"/>
  </sheetPr>
  <sheetViews>
    <sheetView showGridLines="0" zoomScale="100" workbookViewId="0">
      <selection activeCell="A1" activeCellId="0" sqref="A1"/>
    </sheetView>
  </sheetViews>
  <sheetFormatPr defaultRowHeight="14.25"/>
  <cols>
    <col customWidth="1" min="2" max="2" width="14.7109375"/>
  </cols>
  <sheetData>
    <row r="1">
      <c r="A1" s="5" t="s">
        <v>23</v>
      </c>
      <c r="B1" s="5" t="s">
        <v>236</v>
      </c>
    </row>
    <row r="2" ht="21.75" customHeight="1">
      <c r="A2" s="87" t="s">
        <v>27</v>
      </c>
      <c r="B2" s="89" t="s">
        <v>237</v>
      </c>
    </row>
    <row r="3" ht="19.5" customHeight="1">
      <c r="A3" s="10" t="s">
        <v>119</v>
      </c>
      <c r="B3" s="86" t="str">
        <f>profiles!$A$8</f>
        <v>teacher</v>
      </c>
    </row>
    <row r="4" ht="19.5" customHeight="1">
      <c r="A4" s="10" t="s">
        <v>124</v>
      </c>
      <c r="B4" s="86" t="str">
        <f>profiles!$A$9</f>
        <v>student</v>
      </c>
    </row>
  </sheetData>
  <printOptions headings="0" gridLines="0"/>
  <pageMargins left="0.70078740157480324" right="0.70078740157480324" top="0.75196850393700787" bottom="0.75196850393700787"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theme="4" tint="-0.249977111117893"/>
    <outlinePr applyStyles="0" summaryBelow="1" summaryRight="1" showOutlineSymbols="1"/>
    <pageSetUpPr autoPageBreaks="1" fitToPage="0"/>
  </sheetPr>
  <sheetViews>
    <sheetView showGridLines="0" topLeftCell="C1" zoomScale="100" workbookViewId="0">
      <selection activeCell="A1" activeCellId="0" sqref="A1"/>
    </sheetView>
  </sheetViews>
  <sheetFormatPr defaultRowHeight="14.25"/>
  <cols>
    <col customWidth="1" min="2" max="2" width="25.00390625"/>
    <col customWidth="1" min="3" max="3" width="16.00390625"/>
    <col customWidth="1" min="4" max="4" width="22.28125"/>
    <col customWidth="1" min="6" max="6" width="21.00390625"/>
    <col customWidth="1" min="7" max="8" width="14.140625"/>
    <col customWidth="1" min="9" max="9" width="12.7109375"/>
    <col customWidth="1" min="10" max="10" width="25.57421875"/>
  </cols>
  <sheetData>
    <row r="1">
      <c r="A1" s="5" t="s">
        <v>23</v>
      </c>
      <c r="B1" s="5" t="s">
        <v>24</v>
      </c>
      <c r="C1" s="5" t="s">
        <v>401</v>
      </c>
      <c r="D1" s="5" t="s">
        <v>25</v>
      </c>
      <c r="E1" s="5" t="s">
        <v>323</v>
      </c>
      <c r="F1" s="5" t="s">
        <v>135</v>
      </c>
      <c r="G1" s="5" t="s">
        <v>136</v>
      </c>
      <c r="H1" s="5" t="s">
        <v>263</v>
      </c>
      <c r="I1" s="5" t="s">
        <v>312</v>
      </c>
      <c r="J1" s="5" t="s">
        <v>75</v>
      </c>
    </row>
    <row r="2" ht="24" customHeight="1">
      <c r="A2" s="6" t="s">
        <v>27</v>
      </c>
      <c r="B2" s="7" t="s">
        <v>28</v>
      </c>
      <c r="C2" s="7" t="str">
        <f>PROPER(C1)</f>
        <v>Tagline</v>
      </c>
      <c r="D2" s="7" t="str">
        <f>PROPER(D1)</f>
        <v>Description</v>
      </c>
      <c r="E2" s="7" t="str">
        <f>PROPER(E1)</f>
        <v>Color</v>
      </c>
      <c r="F2" s="7" t="str">
        <f>PROPER(F1)</f>
        <v>Cover</v>
      </c>
      <c r="G2" s="7" t="str">
        <f>PROPER(G1)</f>
        <v>Tags</v>
      </c>
      <c r="H2" s="54" t="str">
        <f>PROPER(H1)</f>
        <v>Creator</v>
      </c>
      <c r="I2" s="54" t="str">
        <f>PROPER(I1)</f>
        <v>Program</v>
      </c>
      <c r="J2" s="144" t="str">
        <f>PROPER(J1)</f>
        <v>Subjects</v>
      </c>
    </row>
    <row r="3" ht="34.5" customHeight="1">
      <c r="A3" s="145" t="s">
        <v>402</v>
      </c>
      <c r="B3" s="146" t="s">
        <v>403</v>
      </c>
      <c r="C3" s="147"/>
      <c r="D3" s="148"/>
      <c r="E3" s="147" t="s">
        <v>404</v>
      </c>
      <c r="F3" s="149" t="s">
        <v>405</v>
      </c>
      <c r="G3" s="150" t="s">
        <v>406</v>
      </c>
      <c r="H3" s="151" t="str">
        <f>users!A4</f>
        <v>teacher01</v>
      </c>
      <c r="I3" s="152" t="str">
        <f>ap_programs!A5</f>
        <v>programB</v>
      </c>
      <c r="J3" s="153" t="s">
        <v>407</v>
      </c>
    </row>
    <row r="4"/>
    <row r="5"/>
    <row r="6"/>
  </sheetData>
  <hyperlinks>
    <hyperlink r:id="rId1" ref="F3"/>
  </hyperlinks>
  <printOptions headings="0" gridLines="0"/>
  <pageMargins left="0.70078740157480324" right="0.70078740157480324" top="0.75196850393700787" bottom="0.75196850393700787"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theme="4" tint="-0.249977111117893"/>
    <outlinePr applyStyles="0" summaryBelow="1" summaryRight="1" showOutlineSymbols="1"/>
    <pageSetUpPr autoPageBreaks="1" fitToPage="0"/>
  </sheetPr>
  <sheetViews>
    <sheetView zoomScale="100" workbookViewId="0">
      <pane xSplit="1" ySplit="2" topLeftCell="B3" activePane="bottomRight" state="frozen"/>
      <selection activeCell="A1" activeCellId="0" sqref="A1"/>
    </sheetView>
  </sheetViews>
  <sheetFormatPr defaultRowHeight="14.25"/>
  <cols>
    <col customWidth="1" min="1" max="1" width="11.8515625"/>
    <col customWidth="1" min="2" max="2" width="15.8515625"/>
    <col customWidth="1" min="3" max="3" width="10.00390625"/>
    <col bestFit="1" min="4" max="4" width="8.50390625"/>
    <col bestFit="1" min="5" max="5" style="154" width="17.3515625"/>
    <col bestFit="1" min="6" max="6" width="11.28125"/>
    <col customWidth="1" min="7" max="7" width="15.57421875"/>
    <col customWidth="1" min="8" max="8" width="69.57421875"/>
    <col bestFit="1" min="9" max="9" style="155" width="13.8515625"/>
    <col customWidth="1" min="10" max="10" width="73.140625"/>
    <col bestFit="1" min="11" max="11" style="155" width="15.2109375"/>
    <col bestFit="1" min="12" max="12" width="9.921875"/>
    <col customWidth="1" min="13" max="13" width="114.28125"/>
    <col customWidth="1" min="14" max="14" style="155" width="23.8515625"/>
    <col bestFit="1" min="15" max="15" width="2.78125"/>
  </cols>
  <sheetData>
    <row r="1" ht="14.25">
      <c r="A1" s="136" t="s">
        <v>23</v>
      </c>
      <c r="B1" s="136" t="s">
        <v>408</v>
      </c>
      <c r="C1" s="136" t="s">
        <v>249</v>
      </c>
      <c r="D1" s="136" t="s">
        <v>409</v>
      </c>
      <c r="E1" s="136" t="s">
        <v>410</v>
      </c>
      <c r="F1" s="136" t="s">
        <v>411</v>
      </c>
      <c r="G1" s="156" t="s">
        <v>136</v>
      </c>
      <c r="H1" s="136" t="s">
        <v>412</v>
      </c>
      <c r="I1" s="136" t="s">
        <v>413</v>
      </c>
      <c r="J1" s="136" t="s">
        <v>414</v>
      </c>
      <c r="K1" s="136" t="s">
        <v>415</v>
      </c>
      <c r="L1" s="136" t="s">
        <v>416</v>
      </c>
      <c r="M1" s="136" t="s">
        <v>417</v>
      </c>
      <c r="N1" s="136" t="s">
        <v>418</v>
      </c>
    </row>
    <row r="2" ht="28.5">
      <c r="A2" s="124" t="s">
        <v>27</v>
      </c>
      <c r="B2" s="54" t="s">
        <v>419</v>
      </c>
      <c r="C2" s="105" t="s">
        <v>253</v>
      </c>
      <c r="D2" s="105" t="s">
        <v>420</v>
      </c>
      <c r="E2" s="8" t="s">
        <v>421</v>
      </c>
      <c r="F2" s="8" t="s">
        <v>422</v>
      </c>
      <c r="G2" s="123" t="s">
        <v>143</v>
      </c>
      <c r="H2" s="157" t="s">
        <v>423</v>
      </c>
      <c r="I2" s="7" t="s">
        <v>424</v>
      </c>
      <c r="J2" s="123" t="s">
        <v>425</v>
      </c>
      <c r="K2" s="7" t="s">
        <v>426</v>
      </c>
      <c r="L2" s="105" t="s">
        <v>416</v>
      </c>
      <c r="M2" s="123" t="s">
        <v>427</v>
      </c>
      <c r="N2" s="7" t="s">
        <v>428</v>
      </c>
    </row>
    <row r="3" ht="114">
      <c r="A3" s="158" t="str">
        <f>_xlfn.CONCAT("q",IF(O3&lt;10,"0",""),O3)</f>
        <v>q01</v>
      </c>
      <c r="B3" s="159" t="str">
        <f>te_qbanks!A3</f>
        <v>qbank01</v>
      </c>
      <c r="C3" s="154" t="s">
        <v>429</v>
      </c>
      <c r="D3" s="154"/>
      <c r="E3" s="154" t="s">
        <v>430</v>
      </c>
      <c r="F3" s="154" t="s">
        <v>431</v>
      </c>
      <c r="G3" s="160" t="s">
        <v>432</v>
      </c>
      <c r="H3" s="161" t="s">
        <v>433</v>
      </c>
      <c r="I3" s="154"/>
      <c r="J3" s="161" t="s">
        <v>434</v>
      </c>
      <c r="K3" s="155"/>
      <c r="L3" s="154">
        <v>1</v>
      </c>
      <c r="M3" s="161" t="s">
        <v>435</v>
      </c>
      <c r="N3" s="154"/>
      <c r="O3" s="162">
        <v>1</v>
      </c>
    </row>
    <row r="4" ht="199.5">
      <c r="A4" s="158" t="str">
        <f>_xlfn.CONCAT("q",IF(O4&lt;10,"0",""),O4)</f>
        <v>q02</v>
      </c>
      <c r="B4" s="151" t="str">
        <f>B3</f>
        <v>qbank01</v>
      </c>
      <c r="C4" s="154" t="s">
        <v>429</v>
      </c>
      <c r="D4" s="154"/>
      <c r="E4" s="154" t="s">
        <v>436</v>
      </c>
      <c r="F4" s="154" t="s">
        <v>431</v>
      </c>
      <c r="G4" s="160" t="s">
        <v>437</v>
      </c>
      <c r="H4" s="161" t="s">
        <v>438</v>
      </c>
      <c r="I4" s="154"/>
      <c r="J4" s="161" t="s">
        <v>439</v>
      </c>
      <c r="K4" s="154"/>
      <c r="L4" s="154">
        <v>4</v>
      </c>
      <c r="M4" s="161" t="s">
        <v>440</v>
      </c>
      <c r="N4" s="154"/>
      <c r="O4" s="162">
        <f>O3+1</f>
        <v>2</v>
      </c>
    </row>
    <row r="5" ht="114">
      <c r="A5" s="158" t="str">
        <f>_xlfn.CONCAT("q",IF(O5&lt;10,"0",""),O5)</f>
        <v>q03</v>
      </c>
      <c r="B5" s="151" t="str">
        <f>B4</f>
        <v>qbank01</v>
      </c>
      <c r="C5" s="154" t="s">
        <v>429</v>
      </c>
      <c r="D5" s="154"/>
      <c r="E5" s="154" t="s">
        <v>436</v>
      </c>
      <c r="F5" s="154" t="s">
        <v>431</v>
      </c>
      <c r="G5" s="160" t="s">
        <v>441</v>
      </c>
      <c r="H5" s="161" t="s">
        <v>442</v>
      </c>
      <c r="I5" s="154"/>
      <c r="J5" s="161" t="s">
        <v>443</v>
      </c>
      <c r="K5" s="154"/>
      <c r="L5" s="154">
        <v>3</v>
      </c>
      <c r="M5" s="161" t="s">
        <v>444</v>
      </c>
      <c r="N5" s="154"/>
      <c r="O5" s="162">
        <f>O4+1</f>
        <v>3</v>
      </c>
    </row>
    <row r="6" ht="156.75">
      <c r="A6" s="158" t="str">
        <f>_xlfn.CONCAT("q",IF(O6&lt;10,"0",""),O6)</f>
        <v>q04</v>
      </c>
      <c r="B6" s="151" t="str">
        <f>B5</f>
        <v>qbank01</v>
      </c>
      <c r="C6" s="154" t="s">
        <v>429</v>
      </c>
      <c r="D6" s="154"/>
      <c r="E6" s="154" t="s">
        <v>436</v>
      </c>
      <c r="F6" s="154" t="s">
        <v>431</v>
      </c>
      <c r="G6" s="160" t="s">
        <v>437</v>
      </c>
      <c r="H6" s="161" t="s">
        <v>445</v>
      </c>
      <c r="I6" s="154"/>
      <c r="J6" s="161" t="s">
        <v>446</v>
      </c>
      <c r="K6" s="154"/>
      <c r="L6" s="154">
        <v>2</v>
      </c>
      <c r="M6" s="161" t="s">
        <v>447</v>
      </c>
      <c r="N6" s="154"/>
      <c r="O6" s="162">
        <f>O5+1</f>
        <v>4</v>
      </c>
    </row>
    <row r="7" ht="71.25">
      <c r="A7" s="158" t="str">
        <f>_xlfn.CONCAT("q",IF(O7&lt;10,"0",""),O7)</f>
        <v>q05</v>
      </c>
      <c r="B7" s="151" t="str">
        <f>B6</f>
        <v>qbank01</v>
      </c>
      <c r="C7" s="154" t="s">
        <v>429</v>
      </c>
      <c r="D7" s="154"/>
      <c r="E7" s="154" t="s">
        <v>436</v>
      </c>
      <c r="F7" s="154" t="s">
        <v>431</v>
      </c>
      <c r="G7" s="160" t="s">
        <v>448</v>
      </c>
      <c r="H7" s="161" t="s">
        <v>449</v>
      </c>
      <c r="I7" s="154"/>
      <c r="J7" s="161" t="s">
        <v>450</v>
      </c>
      <c r="K7" s="154"/>
      <c r="L7" s="154">
        <v>1</v>
      </c>
      <c r="M7" s="161" t="s">
        <v>451</v>
      </c>
      <c r="N7" s="154"/>
      <c r="O7" s="162">
        <f>O6+1</f>
        <v>5</v>
      </c>
    </row>
    <row r="8" ht="242.25">
      <c r="A8" s="158" t="str">
        <f>_xlfn.CONCAT("q",IF(O8&lt;10,"0",""),O8)</f>
        <v>q06</v>
      </c>
      <c r="B8" s="151" t="str">
        <f>B7</f>
        <v>qbank01</v>
      </c>
      <c r="C8" s="154" t="s">
        <v>429</v>
      </c>
      <c r="D8" s="154"/>
      <c r="E8" s="154" t="s">
        <v>436</v>
      </c>
      <c r="F8" s="154" t="s">
        <v>431</v>
      </c>
      <c r="G8" s="160" t="s">
        <v>437</v>
      </c>
      <c r="H8" s="161" t="s">
        <v>452</v>
      </c>
      <c r="I8" s="155"/>
      <c r="J8" s="161" t="s">
        <v>453</v>
      </c>
      <c r="K8" s="154"/>
      <c r="L8" s="154">
        <v>2</v>
      </c>
      <c r="M8" s="161" t="s">
        <v>454</v>
      </c>
      <c r="N8" s="163"/>
      <c r="O8" s="162">
        <f>O7+1</f>
        <v>6</v>
      </c>
    </row>
    <row r="9" ht="242.25">
      <c r="A9" s="158" t="str">
        <f>_xlfn.CONCAT("q",IF(O9&lt;10,"0",""),O9)</f>
        <v>q07</v>
      </c>
      <c r="B9" s="151" t="str">
        <f>B8</f>
        <v>qbank01</v>
      </c>
      <c r="C9" s="154" t="s">
        <v>429</v>
      </c>
      <c r="D9" s="154"/>
      <c r="E9" s="154" t="s">
        <v>436</v>
      </c>
      <c r="F9" s="154" t="s">
        <v>431</v>
      </c>
      <c r="G9" s="160" t="s">
        <v>437</v>
      </c>
      <c r="H9" s="161" t="s">
        <v>455</v>
      </c>
      <c r="I9" s="155"/>
      <c r="J9" s="161" t="s">
        <v>456</v>
      </c>
      <c r="K9" s="154"/>
      <c r="L9" s="154">
        <v>3</v>
      </c>
      <c r="M9" s="161" t="s">
        <v>457</v>
      </c>
      <c r="N9" s="154"/>
      <c r="O9" s="162">
        <f>O8+1</f>
        <v>7</v>
      </c>
    </row>
    <row r="10" ht="356.25">
      <c r="A10" s="158" t="str">
        <f>_xlfn.CONCAT("q",IF(O10&lt;10,"0",""),O10)</f>
        <v>q08</v>
      </c>
      <c r="B10" s="151" t="str">
        <f>B9</f>
        <v>qbank01</v>
      </c>
      <c r="C10" s="154" t="s">
        <v>429</v>
      </c>
      <c r="D10" s="154"/>
      <c r="E10" s="154" t="s">
        <v>430</v>
      </c>
      <c r="F10" s="154" t="s">
        <v>458</v>
      </c>
      <c r="G10" s="160" t="s">
        <v>441</v>
      </c>
      <c r="H10" s="161" t="s">
        <v>459</v>
      </c>
      <c r="I10" s="154"/>
      <c r="J10" s="154"/>
      <c r="K10" s="164" t="s">
        <v>460</v>
      </c>
      <c r="L10" s="154">
        <v>2</v>
      </c>
      <c r="M10" s="161" t="s">
        <v>461</v>
      </c>
      <c r="N10" s="154"/>
      <c r="O10" s="162">
        <f>O9+1</f>
        <v>8</v>
      </c>
    </row>
    <row r="11" ht="185.25">
      <c r="A11" s="158" t="str">
        <f>_xlfn.CONCAT("q",IF(O11&lt;10,"0",""),O11)</f>
        <v>q09</v>
      </c>
      <c r="B11" s="151" t="str">
        <f>B10</f>
        <v>qbank01</v>
      </c>
      <c r="C11" s="154" t="s">
        <v>429</v>
      </c>
      <c r="D11" s="154"/>
      <c r="E11" s="154" t="s">
        <v>430</v>
      </c>
      <c r="F11" s="154" t="s">
        <v>458</v>
      </c>
      <c r="G11" s="160" t="s">
        <v>441</v>
      </c>
      <c r="H11" s="161" t="s">
        <v>462</v>
      </c>
      <c r="I11" s="164" t="s">
        <v>463</v>
      </c>
      <c r="J11" s="161" t="s">
        <v>464</v>
      </c>
      <c r="K11" s="154"/>
      <c r="L11" s="154">
        <v>1</v>
      </c>
      <c r="M11" s="161" t="s">
        <v>465</v>
      </c>
      <c r="N11" s="154"/>
      <c r="O11" s="162">
        <f>O10+1</f>
        <v>9</v>
      </c>
    </row>
    <row r="12" ht="185.25">
      <c r="A12" s="158" t="str">
        <f>_xlfn.CONCAT("q",IF(O12&lt;10,"0",""),O12)</f>
        <v>q10</v>
      </c>
      <c r="B12" s="151" t="str">
        <f>B11</f>
        <v>qbank01</v>
      </c>
      <c r="C12" s="154" t="s">
        <v>429</v>
      </c>
      <c r="D12" s="154"/>
      <c r="E12" s="154" t="s">
        <v>466</v>
      </c>
      <c r="F12" s="154" t="s">
        <v>431</v>
      </c>
      <c r="G12" s="160" t="s">
        <v>437</v>
      </c>
      <c r="H12" s="161" t="s">
        <v>467</v>
      </c>
      <c r="I12" s="154"/>
      <c r="J12" s="165" t="s">
        <v>468</v>
      </c>
      <c r="K12" s="154"/>
      <c r="L12" s="154">
        <v>4</v>
      </c>
      <c r="M12" s="161" t="s">
        <v>469</v>
      </c>
      <c r="N12" s="154"/>
      <c r="O12" s="162">
        <f>O11+1</f>
        <v>10</v>
      </c>
    </row>
    <row r="13" ht="185.25">
      <c r="A13" s="158" t="str">
        <f>_xlfn.CONCAT("q",IF(O13&lt;10,"0",""),O13)</f>
        <v>q11</v>
      </c>
      <c r="B13" s="151" t="str">
        <f>B12</f>
        <v>qbank01</v>
      </c>
      <c r="C13" s="154" t="s">
        <v>429</v>
      </c>
      <c r="D13" s="154"/>
      <c r="E13" s="154" t="s">
        <v>436</v>
      </c>
      <c r="F13" s="154" t="s">
        <v>431</v>
      </c>
      <c r="G13" s="160" t="s">
        <v>437</v>
      </c>
      <c r="H13" s="161" t="s">
        <v>470</v>
      </c>
      <c r="I13" s="154"/>
      <c r="J13" s="161" t="s">
        <v>471</v>
      </c>
      <c r="K13" s="154"/>
      <c r="L13" s="154">
        <v>3</v>
      </c>
      <c r="M13" s="161" t="s">
        <v>472</v>
      </c>
      <c r="N13" s="154"/>
      <c r="O13" s="162">
        <f>O12+1</f>
        <v>11</v>
      </c>
    </row>
    <row r="14" ht="185.25">
      <c r="A14" s="158" t="str">
        <f>_xlfn.CONCAT("q",IF(O14&lt;10,"0",""),O14)</f>
        <v>q12</v>
      </c>
      <c r="B14" s="151" t="str">
        <f>B13</f>
        <v>qbank01</v>
      </c>
      <c r="C14" s="154" t="s">
        <v>429</v>
      </c>
      <c r="D14" s="154"/>
      <c r="E14" s="154" t="s">
        <v>436</v>
      </c>
      <c r="F14" s="154" t="s">
        <v>431</v>
      </c>
      <c r="G14" s="160" t="s">
        <v>437</v>
      </c>
      <c r="H14" s="161" t="s">
        <v>473</v>
      </c>
      <c r="I14" s="154"/>
      <c r="J14" s="161" t="s">
        <v>474</v>
      </c>
      <c r="K14" s="154"/>
      <c r="L14" s="154">
        <v>1</v>
      </c>
      <c r="M14" s="161" t="s">
        <v>475</v>
      </c>
      <c r="N14" s="154"/>
      <c r="O14" s="162">
        <f>O13+1</f>
        <v>12</v>
      </c>
    </row>
    <row r="15" ht="114">
      <c r="A15" s="158" t="str">
        <f>_xlfn.CONCAT("q",IF(O15&lt;10,"0",""),O15)</f>
        <v>q13</v>
      </c>
      <c r="B15" s="151" t="str">
        <f>B14</f>
        <v>qbank01</v>
      </c>
      <c r="C15" s="154" t="s">
        <v>429</v>
      </c>
      <c r="D15" s="18"/>
      <c r="E15" s="154" t="s">
        <v>436</v>
      </c>
      <c r="F15" s="154" t="s">
        <v>458</v>
      </c>
      <c r="G15" s="160" t="s">
        <v>476</v>
      </c>
      <c r="H15" s="161" t="s">
        <v>477</v>
      </c>
      <c r="I15" s="154" t="s">
        <v>478</v>
      </c>
      <c r="J15" s="161" t="s">
        <v>479</v>
      </c>
      <c r="K15" s="155"/>
      <c r="L15" s="154">
        <v>2</v>
      </c>
      <c r="M15" s="161" t="s">
        <v>480</v>
      </c>
      <c r="N15" s="154"/>
      <c r="O15" s="162">
        <f>O14+1</f>
        <v>13</v>
      </c>
    </row>
    <row r="16" ht="114">
      <c r="A16" s="158" t="str">
        <f>_xlfn.CONCAT("q",IF(O16&lt;10,"0",""),O16)</f>
        <v>q14</v>
      </c>
      <c r="B16" s="151" t="str">
        <f>B15</f>
        <v>qbank01</v>
      </c>
      <c r="C16" s="154" t="s">
        <v>429</v>
      </c>
      <c r="D16" s="18"/>
      <c r="E16" s="154" t="s">
        <v>436</v>
      </c>
      <c r="F16" s="154" t="s">
        <v>458</v>
      </c>
      <c r="G16" s="160" t="s">
        <v>476</v>
      </c>
      <c r="H16" s="161" t="s">
        <v>481</v>
      </c>
      <c r="I16" s="154" t="s">
        <v>478</v>
      </c>
      <c r="J16" s="161" t="s">
        <v>482</v>
      </c>
      <c r="K16" s="155"/>
      <c r="L16" s="154">
        <v>1</v>
      </c>
      <c r="M16" s="161" t="s">
        <v>483</v>
      </c>
      <c r="N16" s="163"/>
      <c r="O16" s="162">
        <f>O15+1</f>
        <v>14</v>
      </c>
    </row>
    <row r="17" ht="142.5">
      <c r="A17" s="158" t="str">
        <f>_xlfn.CONCAT("q",IF(O17&lt;10,"0",""),O17)</f>
        <v>q15</v>
      </c>
      <c r="B17" s="151" t="str">
        <f>B16</f>
        <v>qbank01</v>
      </c>
      <c r="C17" s="154" t="s">
        <v>429</v>
      </c>
      <c r="D17" s="18"/>
      <c r="E17" s="154" t="s">
        <v>436</v>
      </c>
      <c r="F17" s="154" t="s">
        <v>431</v>
      </c>
      <c r="G17" s="160" t="s">
        <v>484</v>
      </c>
      <c r="H17" s="161" t="s">
        <v>485</v>
      </c>
      <c r="I17" s="155"/>
      <c r="J17" s="161" t="s">
        <v>486</v>
      </c>
      <c r="K17" s="155"/>
      <c r="L17" s="154">
        <v>2</v>
      </c>
      <c r="M17" s="161" t="s">
        <v>487</v>
      </c>
      <c r="N17" s="163"/>
      <c r="O17" s="162">
        <f>O16+1</f>
        <v>15</v>
      </c>
    </row>
    <row r="18" ht="242.25">
      <c r="A18" s="158" t="str">
        <f>_xlfn.CONCAT("q",IF(O18&lt;10,"0",""),O18)</f>
        <v>q16</v>
      </c>
      <c r="B18" s="151" t="str">
        <f>B17</f>
        <v>qbank01</v>
      </c>
      <c r="C18" s="154" t="s">
        <v>429</v>
      </c>
      <c r="D18" s="18"/>
      <c r="E18" s="154" t="s">
        <v>436</v>
      </c>
      <c r="F18" s="154" t="s">
        <v>431</v>
      </c>
      <c r="G18" s="160" t="s">
        <v>476</v>
      </c>
      <c r="H18" s="161" t="s">
        <v>488</v>
      </c>
      <c r="I18" s="155"/>
      <c r="J18" s="161" t="s">
        <v>489</v>
      </c>
      <c r="K18" s="155"/>
      <c r="L18" s="154">
        <v>1</v>
      </c>
      <c r="M18" s="161" t="s">
        <v>490</v>
      </c>
      <c r="N18" s="163"/>
      <c r="O18" s="162">
        <f>O17+1</f>
        <v>16</v>
      </c>
    </row>
    <row r="19" ht="213.75">
      <c r="A19" s="158" t="str">
        <f>_xlfn.CONCAT("q",IF(O19&lt;10,"0",""),O19)</f>
        <v>q17</v>
      </c>
      <c r="B19" s="151" t="str">
        <f>B18</f>
        <v>qbank01</v>
      </c>
      <c r="C19" s="154" t="s">
        <v>429</v>
      </c>
      <c r="D19" s="18"/>
      <c r="E19" s="154" t="s">
        <v>436</v>
      </c>
      <c r="F19" s="154" t="s">
        <v>431</v>
      </c>
      <c r="G19" s="160" t="s">
        <v>437</v>
      </c>
      <c r="H19" s="161" t="s">
        <v>491</v>
      </c>
      <c r="I19" s="155"/>
      <c r="J19" s="161" t="s">
        <v>492</v>
      </c>
      <c r="K19" s="155"/>
      <c r="L19" s="154">
        <v>3</v>
      </c>
      <c r="M19" s="161" t="s">
        <v>493</v>
      </c>
      <c r="N19" s="163"/>
      <c r="O19" s="162">
        <f>O18+1</f>
        <v>17</v>
      </c>
    </row>
    <row r="20" ht="242.25">
      <c r="A20" s="158" t="str">
        <f>_xlfn.CONCAT("q",IF(O20&lt;10,"0",""),O20)</f>
        <v>q18</v>
      </c>
      <c r="B20" s="151" t="str">
        <f>B19</f>
        <v>qbank01</v>
      </c>
      <c r="C20" s="154" t="s">
        <v>429</v>
      </c>
      <c r="D20" s="18"/>
      <c r="E20" s="154" t="s">
        <v>436</v>
      </c>
      <c r="F20" s="154" t="s">
        <v>431</v>
      </c>
      <c r="G20" s="160" t="s">
        <v>437</v>
      </c>
      <c r="H20" s="161" t="s">
        <v>494</v>
      </c>
      <c r="I20" s="155"/>
      <c r="J20" s="161" t="s">
        <v>495</v>
      </c>
      <c r="K20" s="155"/>
      <c r="L20" s="154">
        <v>4</v>
      </c>
      <c r="M20" s="161" t="s">
        <v>496</v>
      </c>
      <c r="N20" s="163"/>
      <c r="O20" s="162">
        <f>O19+1</f>
        <v>18</v>
      </c>
    </row>
    <row r="21" ht="409.5">
      <c r="A21" s="158" t="str">
        <f>_xlfn.CONCAT("q",IF(O21&lt;10,"0",""),O21)</f>
        <v>q19</v>
      </c>
      <c r="B21" s="151" t="str">
        <f>B20</f>
        <v>qbank01</v>
      </c>
      <c r="C21" s="154" t="s">
        <v>429</v>
      </c>
      <c r="D21" s="18"/>
      <c r="E21" s="154" t="s">
        <v>466</v>
      </c>
      <c r="F21" s="154" t="s">
        <v>431</v>
      </c>
      <c r="G21" s="160" t="s">
        <v>484</v>
      </c>
      <c r="H21" s="161" t="s">
        <v>497</v>
      </c>
      <c r="I21" s="154"/>
      <c r="J21" s="161" t="s">
        <v>498</v>
      </c>
      <c r="K21" s="154"/>
      <c r="L21" s="154">
        <v>4</v>
      </c>
      <c r="M21" s="161" t="s">
        <v>499</v>
      </c>
      <c r="N21" s="154"/>
      <c r="O21" s="162">
        <f>O20+1</f>
        <v>19</v>
      </c>
    </row>
    <row r="22" ht="114">
      <c r="A22" s="158" t="str">
        <f>_xlfn.CONCAT("q",IF(O22&lt;10,"0",""),O22)</f>
        <v>q20</v>
      </c>
      <c r="B22" s="151" t="str">
        <f>B21</f>
        <v>qbank01</v>
      </c>
      <c r="C22" s="154" t="s">
        <v>500</v>
      </c>
      <c r="D22" s="18"/>
      <c r="E22" s="154" t="s">
        <v>430</v>
      </c>
      <c r="F22" s="9"/>
      <c r="G22" s="165" t="s">
        <v>448</v>
      </c>
      <c r="H22" s="161" t="s">
        <v>501</v>
      </c>
      <c r="I22" s="164" t="s">
        <v>502</v>
      </c>
      <c r="J22" s="161" t="s">
        <v>503</v>
      </c>
      <c r="K22" s="155"/>
      <c r="L22" s="166"/>
      <c r="M22" s="167"/>
      <c r="N22" s="9" t="s">
        <v>504</v>
      </c>
      <c r="O22" s="168">
        <f>O21+1</f>
        <v>20</v>
      </c>
    </row>
  </sheetData>
  <hyperlinks>
    <hyperlink r:id="rId1" ref="K10"/>
    <hyperlink r:id="rId2" ref="I11"/>
    <hyperlink r:id="rId3" ref="I15"/>
    <hyperlink r:id="rId3" ref="I16"/>
    <hyperlink r:id="rId4" ref="I22"/>
  </hyperlinks>
  <printOptions headings="0" gridLines="0"/>
  <pageMargins left="0.70078740157480324" right="0.70078740157480324" top="0.75196850393700787" bottom="0.75196850393700787" header="0.29999999999999999" footer="0.29999999999999999"/>
  <pageSetup paperSize="9" scale="100" firstPageNumber="4294967295" fitToWidth="1" fitToHeight="1" pageOrder="downThenOver" orientation="portrait" usePrinterDefaults="1" blackAndWhite="0" draft="0" cellComments="none" useFirstPageNumber="0" errors="displayed" horizontalDpi="600" verticalDpi="600" copies="1"/>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theme="4"/>
    <outlinePr applyStyles="0" summaryBelow="1" summaryRight="1" showOutlineSymbols="1"/>
    <pageSetUpPr autoPageBreaks="1" fitToPage="0"/>
  </sheetPr>
  <sheetViews>
    <sheetView showGridLines="0" zoomScale="190" workbookViewId="0">
      <selection activeCell="C5" activeCellId="0" sqref="C5"/>
    </sheetView>
  </sheetViews>
  <sheetFormatPr baseColWidth="10" defaultColWidth="8.83203125" defaultRowHeight="14.25"/>
  <cols>
    <col customWidth="1" min="2" max="2" width="26"/>
    <col customWidth="1" min="3" max="3" width="44.33203125"/>
  </cols>
  <sheetData>
    <row r="1">
      <c r="A1" s="5" t="s">
        <v>23</v>
      </c>
      <c r="B1" s="5" t="s">
        <v>24</v>
      </c>
      <c r="C1" s="5" t="s">
        <v>25</v>
      </c>
      <c r="D1" s="5" t="s">
        <v>26</v>
      </c>
    </row>
    <row r="2" ht="19.5" customHeight="1">
      <c r="A2" s="6" t="s">
        <v>27</v>
      </c>
      <c r="B2" s="7" t="s">
        <v>28</v>
      </c>
      <c r="C2" s="7" t="s">
        <v>29</v>
      </c>
      <c r="D2" s="8" t="s">
        <v>30</v>
      </c>
    </row>
    <row r="3" s="9" customFormat="1" ht="19.5" customHeight="1">
      <c r="A3" s="10" t="s">
        <v>31</v>
      </c>
      <c r="B3" s="11" t="s">
        <v>32</v>
      </c>
      <c r="C3" s="11" t="s">
        <v>33</v>
      </c>
      <c r="D3" s="12" t="s">
        <v>34</v>
      </c>
    </row>
    <row r="4" s="9" customFormat="1" ht="19.5" customHeight="1">
      <c r="A4" s="10" t="s">
        <v>35</v>
      </c>
      <c r="B4" s="12" t="s">
        <v>36</v>
      </c>
      <c r="C4" s="11" t="s">
        <v>37</v>
      </c>
      <c r="D4" s="12" t="s">
        <v>34</v>
      </c>
    </row>
    <row r="5" ht="19.5" customHeight="1">
      <c r="A5" s="13" t="s">
        <v>38</v>
      </c>
      <c r="B5" s="14" t="s">
        <v>39</v>
      </c>
      <c r="C5" s="14" t="s">
        <v>40</v>
      </c>
      <c r="D5" s="15" t="s">
        <v>34</v>
      </c>
    </row>
  </sheetData>
  <printOptions headings="0" gridLines="0"/>
  <pageMargins left="0.70078740157480324" right="0.70078740157480324" top="0.75196850393700787" bottom="0.75196850393700787"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theme="4"/>
    <outlinePr applyStyles="0" summaryBelow="1" summaryRight="1" showOutlineSymbols="1"/>
    <pageSetUpPr autoPageBreaks="1" fitToPage="0"/>
  </sheetPr>
  <sheetViews>
    <sheetView showGridLines="0" zoomScale="100" workbookViewId="0">
      <pane xSplit="1" ySplit="6" topLeftCell="B7" activePane="bottomRight" state="frozen"/>
      <selection activeCell="B7" activeCellId="0" sqref="B7"/>
    </sheetView>
  </sheetViews>
  <sheetFormatPr baseColWidth="10" defaultColWidth="8.83203125" defaultRowHeight="14.25"/>
  <cols>
    <col customWidth="1" min="2" max="2" width="11.5"/>
    <col customWidth="1" min="3" max="3" width="34"/>
    <col customWidth="1" min="4" max="4" width="13.33203125"/>
    <col customWidth="1" min="5" max="5" width="7.83203125"/>
    <col customWidth="1" min="6" max="6" width="9.6640625"/>
    <col customWidth="1" min="7" max="7" width="8"/>
    <col customWidth="1" min="8" max="8" width="8.5"/>
    <col customWidth="1" min="10" max="10" width="10.6640625"/>
    <col customWidth="1" min="19" max="19" width="12.1640625"/>
    <col customWidth="1" min="20" max="21" width="14.6640625"/>
    <col customWidth="1" min="22" max="22" width="14.5"/>
    <col customWidth="1" min="27" max="27" width="15"/>
    <col customWidth="1" min="28" max="28" width="17.1640625"/>
    <col customWidth="1" min="30" max="30" width="11.6640625"/>
    <col customWidth="1" min="31" max="31" width="13.83203125"/>
    <col customWidth="1" min="32" max="32" width="14"/>
    <col customWidth="1" min="33" max="33" width="10.140625"/>
    <col customWidth="1" min="34" max="34" width="16.7109375"/>
  </cols>
  <sheetData>
    <row r="1" s="16" customFormat="1" ht="12">
      <c r="A1" s="16" t="s">
        <v>23</v>
      </c>
      <c r="B1" s="16" t="s">
        <v>24</v>
      </c>
      <c r="C1" s="16" t="s">
        <v>25</v>
      </c>
      <c r="D1" s="16" t="s">
        <v>41</v>
      </c>
      <c r="E1" s="16" t="str">
        <f>_xlfn.CONCAT($E$3,".",E5)</f>
        <v>plugins.users.users</v>
      </c>
      <c r="F1" s="16" t="str">
        <f>_xlfn.CONCAT($E$3,".",F5)</f>
        <v>plugins.users.user-data</v>
      </c>
      <c r="G1" s="16" t="str">
        <f>_xlfn.CONCAT($E$3,".",G5)</f>
        <v>plugins.users.centers</v>
      </c>
      <c r="H1" s="16" t="str">
        <f>_xlfn.CONCAT($E$3,".",H5)</f>
        <v>plugins.users.profiles</v>
      </c>
      <c r="I1" s="16" t="str">
        <f>_xlfn.CONCAT($I$3,".",I5)</f>
        <v>plugins.dataset.dataset</v>
      </c>
      <c r="J1" s="16" t="str">
        <f>_xlfn.CONCAT($J$3,".",J5)</f>
        <v>plugins.calendar.calendar</v>
      </c>
      <c r="K1" s="16" t="str">
        <f>_xlfn.CONCAT($K$3,".",K5)</f>
        <v>plugins.academic-portfolio.portfolio</v>
      </c>
      <c r="L1" s="16" t="str">
        <f>_xlfn.CONCAT($K$3,".",L5)</f>
        <v>plugins.academic-portfolio.programs</v>
      </c>
      <c r="M1" s="16" t="str">
        <f>_xlfn.CONCAT($K$3,".",M5)</f>
        <v>plugins.academic-portfolio.profiles</v>
      </c>
      <c r="N1" s="16" t="str">
        <f>_xlfn.CONCAT($K$3,".",N5)</f>
        <v>plugins.academic-portfolio.subjects</v>
      </c>
      <c r="O1" s="16" t="str">
        <f>_xlfn.CONCAT($K$3,".",O5)</f>
        <v>plugins.academic-portfolio.tree</v>
      </c>
      <c r="P1" s="16" t="str">
        <f>_xlfn.CONCAT($P$3,".",P5)</f>
        <v>plugins.families.families</v>
      </c>
      <c r="Q1" s="16" t="str">
        <f>_xlfn.CONCAT($P$3,".",Q5)</f>
        <v>plugins.families.config</v>
      </c>
      <c r="R1" s="16" t="str">
        <f>_xlfn.CONCAT($P$3,".",R5)</f>
        <v>plugins.families.families-basic-info</v>
      </c>
      <c r="S1" s="16" t="str">
        <f>_xlfn.CONCAT($P$3,".",S5)</f>
        <v>plugins.families.families-custom-info</v>
      </c>
      <c r="T1" s="16" t="str">
        <f>_xlfn.CONCAT($P$3,".",T5)</f>
        <v>plugins.families.families-guardians-info</v>
      </c>
      <c r="U1" s="16" t="str">
        <f>_xlfn.CONCAT($P$3,".",U5)</f>
        <v>plugins.families.families-students-info</v>
      </c>
      <c r="V1" s="16" t="str">
        <f>_xlfn.CONCAT($V$3,".",V5)</f>
        <v>plugins.timetable.config</v>
      </c>
      <c r="W1" s="16" t="str">
        <f>_xlfn.CONCAT($V$3,".",W5)</f>
        <v>plugins.timetable.timetable</v>
      </c>
      <c r="X1" s="16" t="str">
        <f>_xlfn.CONCAT($X$3,".",X5)</f>
        <v>plugins.tasks.tasks</v>
      </c>
      <c r="Y1" s="16" t="str">
        <f>_xlfn.CONCAT($X$3,".",Y5)</f>
        <v>plugins.tasks.library</v>
      </c>
      <c r="Z1" s="16" t="str">
        <f>_xlfn.CONCAT($X$3,".",Z5)</f>
        <v>plugins.tasks.profiles</v>
      </c>
      <c r="AA1" s="16" t="str">
        <f>_xlfn.CONCAT($AA$3,".",AA5)</f>
        <v>plugins.curriculum.curriculum</v>
      </c>
      <c r="AB1" s="16" t="str">
        <f>_xlfn.CONCAT($AB$3,".",AB5)</f>
        <v>plugins.leebrary.library</v>
      </c>
      <c r="AC1" s="16" t="str">
        <f>_xlfn.CONCAT($AC$3,".",AC5)</f>
        <v>plugins.grades.rules</v>
      </c>
      <c r="AD1" s="16" t="str">
        <f>_xlfn.CONCAT($AC$3,".",AD5)</f>
        <v>plugins.grades.evaluations</v>
      </c>
      <c r="AE1" s="16" t="str">
        <f>_xlfn.CONCAT($AC$3,".",AE5)</f>
        <v>plugins.grades.promotions</v>
      </c>
      <c r="AF1" s="16" t="str">
        <f>_xlfn.CONCAT($AC$3,".",AF5)</f>
        <v>plugins.grades.dependencies</v>
      </c>
      <c r="AG1" s="16" t="str">
        <f>_xlfn.CONCAT($AG$3,".",AG5)</f>
        <v>plugins.tests.tests</v>
      </c>
      <c r="AH1" s="16" t="str">
        <f>_xlfn.CONCAT($AG$3,".",AH5)</f>
        <v>plugins.tests.questionsBanks</v>
      </c>
      <c r="AI1" s="16" t="str">
        <f>_xlfn.CONCAT($AI$3,".",AI5)</f>
        <v>plugins.assignables.activities</v>
      </c>
      <c r="AJ1" s="16" t="str">
        <f>_xlfn.CONCAT($AI$3,".",AJ5)</f>
        <v>plugins.assignables.ongoing</v>
      </c>
      <c r="AK1" s="16" t="str">
        <f>_xlfn.CONCAT($AI$3,".",AK5)</f>
        <v>plugins.assignables.history</v>
      </c>
    </row>
    <row r="2" s="9" customFormat="1" ht="21.25" customHeight="1">
      <c r="E2" s="17" t="s">
        <v>42</v>
      </c>
      <c r="F2" s="17"/>
      <c r="G2" s="17"/>
      <c r="H2" s="17"/>
      <c r="I2" s="17"/>
      <c r="J2" s="17"/>
      <c r="K2" s="17"/>
      <c r="L2" s="17"/>
      <c r="M2" s="17"/>
      <c r="N2" s="17"/>
      <c r="O2" s="17"/>
      <c r="P2" s="17"/>
      <c r="Q2" s="17"/>
      <c r="R2" s="17"/>
      <c r="S2" s="17"/>
      <c r="T2" s="17"/>
      <c r="U2" s="17"/>
      <c r="V2" s="17"/>
      <c r="W2" s="17"/>
      <c r="X2" s="17"/>
      <c r="Y2" s="17"/>
      <c r="Z2" s="17"/>
      <c r="AA2" s="17"/>
      <c r="AB2" s="17"/>
      <c r="AC2" s="17"/>
      <c r="AD2" s="17"/>
      <c r="AE2" s="17"/>
      <c r="AF2" s="17"/>
      <c r="AG2" s="17"/>
      <c r="AH2" s="17"/>
      <c r="AI2" s="17"/>
      <c r="AJ2" s="17"/>
      <c r="AK2" s="17"/>
    </row>
    <row r="3">
      <c r="B3" s="18"/>
      <c r="C3" s="18"/>
      <c r="D3" s="18"/>
      <c r="E3" s="19" t="s">
        <v>43</v>
      </c>
      <c r="F3" s="20"/>
      <c r="G3" s="20"/>
      <c r="H3" s="20"/>
      <c r="I3" s="21" t="s">
        <v>44</v>
      </c>
      <c r="J3" s="22" t="s">
        <v>45</v>
      </c>
      <c r="K3" s="23" t="s">
        <v>46</v>
      </c>
      <c r="L3" s="24"/>
      <c r="M3" s="24"/>
      <c r="N3" s="24"/>
      <c r="O3" s="24"/>
      <c r="P3" s="25" t="s">
        <v>47</v>
      </c>
      <c r="Q3" s="26"/>
      <c r="R3" s="26"/>
      <c r="S3" s="26"/>
      <c r="T3" s="26"/>
      <c r="U3" s="27"/>
      <c r="V3" s="19" t="s">
        <v>48</v>
      </c>
      <c r="W3" s="20"/>
      <c r="X3" s="28" t="s">
        <v>49</v>
      </c>
      <c r="Y3" s="29"/>
      <c r="Z3" s="29"/>
      <c r="AA3" s="30" t="s">
        <v>50</v>
      </c>
      <c r="AB3" s="23" t="s">
        <v>51</v>
      </c>
      <c r="AC3" s="25" t="s">
        <v>52</v>
      </c>
      <c r="AD3" s="26"/>
      <c r="AE3" s="26"/>
      <c r="AF3" s="26"/>
      <c r="AG3" s="19" t="s">
        <v>53</v>
      </c>
      <c r="AH3" s="20"/>
      <c r="AI3" s="28" t="s">
        <v>54</v>
      </c>
      <c r="AJ3" s="29"/>
      <c r="AK3" s="29"/>
    </row>
    <row r="4" s="31" customFormat="1" ht="19.75" customHeight="1">
      <c r="E4" s="32" t="s">
        <v>55</v>
      </c>
      <c r="F4" s="33"/>
      <c r="G4" s="33"/>
      <c r="H4" s="33"/>
      <c r="I4" s="34" t="s">
        <v>56</v>
      </c>
      <c r="J4" s="35" t="s">
        <v>57</v>
      </c>
      <c r="K4" s="36" t="s">
        <v>58</v>
      </c>
      <c r="L4" s="37"/>
      <c r="M4" s="37"/>
      <c r="N4" s="37"/>
      <c r="O4" s="37"/>
      <c r="P4" s="38" t="s">
        <v>59</v>
      </c>
      <c r="Q4" s="39"/>
      <c r="R4" s="39"/>
      <c r="S4" s="39"/>
      <c r="T4" s="39"/>
      <c r="U4" s="40"/>
      <c r="V4" s="32" t="s">
        <v>60</v>
      </c>
      <c r="W4" s="33"/>
      <c r="X4" s="34" t="s">
        <v>61</v>
      </c>
      <c r="Y4" s="41"/>
      <c r="Z4" s="41"/>
      <c r="AA4" s="35" t="s">
        <v>62</v>
      </c>
      <c r="AB4" s="36" t="s">
        <v>63</v>
      </c>
      <c r="AC4" s="38" t="s">
        <v>64</v>
      </c>
      <c r="AD4" s="39"/>
      <c r="AE4" s="39"/>
      <c r="AF4" s="39"/>
      <c r="AG4" s="32" t="s">
        <v>65</v>
      </c>
      <c r="AH4" s="33"/>
      <c r="AI4" s="34" t="s">
        <v>66</v>
      </c>
      <c r="AJ4" s="41"/>
      <c r="AK4" s="41"/>
    </row>
    <row r="5">
      <c r="B5" s="18"/>
      <c r="C5" s="18"/>
      <c r="D5" s="18"/>
      <c r="E5" s="42" t="s">
        <v>67</v>
      </c>
      <c r="F5" s="43" t="s">
        <v>68</v>
      </c>
      <c r="G5" s="43" t="s">
        <v>69</v>
      </c>
      <c r="H5" s="44" t="s">
        <v>70</v>
      </c>
      <c r="I5" s="45" t="s">
        <v>71</v>
      </c>
      <c r="J5" s="46" t="s">
        <v>72</v>
      </c>
      <c r="K5" s="47" t="s">
        <v>73</v>
      </c>
      <c r="L5" s="48" t="s">
        <v>74</v>
      </c>
      <c r="M5" s="48" t="s">
        <v>70</v>
      </c>
      <c r="N5" s="48" t="s">
        <v>75</v>
      </c>
      <c r="O5" s="48" t="s">
        <v>76</v>
      </c>
      <c r="P5" s="49" t="s">
        <v>77</v>
      </c>
      <c r="Q5" s="50" t="s">
        <v>78</v>
      </c>
      <c r="R5" s="50" t="s">
        <v>79</v>
      </c>
      <c r="S5" s="50" t="s">
        <v>80</v>
      </c>
      <c r="T5" s="50" t="s">
        <v>81</v>
      </c>
      <c r="U5" s="51" t="s">
        <v>82</v>
      </c>
      <c r="V5" s="42" t="s">
        <v>78</v>
      </c>
      <c r="W5" s="43" t="s">
        <v>83</v>
      </c>
      <c r="X5" s="45" t="s">
        <v>84</v>
      </c>
      <c r="Y5" s="45" t="s">
        <v>85</v>
      </c>
      <c r="Z5" s="45" t="s">
        <v>70</v>
      </c>
      <c r="AA5" s="46" t="s">
        <v>86</v>
      </c>
      <c r="AB5" s="52" t="s">
        <v>85</v>
      </c>
      <c r="AC5" s="49" t="s">
        <v>87</v>
      </c>
      <c r="AD5" s="50" t="s">
        <v>88</v>
      </c>
      <c r="AE5" s="50" t="s">
        <v>89</v>
      </c>
      <c r="AF5" s="50" t="s">
        <v>90</v>
      </c>
      <c r="AG5" s="42" t="s">
        <v>91</v>
      </c>
      <c r="AH5" s="43" t="s">
        <v>92</v>
      </c>
      <c r="AI5" s="45" t="s">
        <v>93</v>
      </c>
      <c r="AJ5" s="45" t="s">
        <v>94</v>
      </c>
      <c r="AK5" s="45" t="s">
        <v>95</v>
      </c>
    </row>
    <row r="6" s="53" customFormat="1" ht="19.5" customHeight="1">
      <c r="A6" s="6" t="s">
        <v>27</v>
      </c>
      <c r="B6" s="7" t="s">
        <v>28</v>
      </c>
      <c r="C6" s="7" t="s">
        <v>29</v>
      </c>
      <c r="D6" s="54" t="s">
        <v>96</v>
      </c>
      <c r="E6" s="55" t="s">
        <v>55</v>
      </c>
      <c r="F6" s="8" t="s">
        <v>97</v>
      </c>
      <c r="G6" s="8" t="s">
        <v>98</v>
      </c>
      <c r="H6" s="56" t="s">
        <v>99</v>
      </c>
      <c r="I6" s="57" t="s">
        <v>56</v>
      </c>
      <c r="J6" s="58" t="s">
        <v>57</v>
      </c>
      <c r="K6" s="59" t="s">
        <v>100</v>
      </c>
      <c r="L6" s="60" t="s">
        <v>101</v>
      </c>
      <c r="M6" s="60" t="s">
        <v>99</v>
      </c>
      <c r="N6" s="60" t="s">
        <v>102</v>
      </c>
      <c r="O6" s="60" t="s">
        <v>103</v>
      </c>
      <c r="P6" s="61" t="s">
        <v>59</v>
      </c>
      <c r="Q6" s="62" t="s">
        <v>104</v>
      </c>
      <c r="R6" s="62" t="s">
        <v>105</v>
      </c>
      <c r="S6" s="62" t="s">
        <v>106</v>
      </c>
      <c r="T6" s="62" t="s">
        <v>107</v>
      </c>
      <c r="U6" s="63" t="s">
        <v>108</v>
      </c>
      <c r="V6" s="55" t="s">
        <v>104</v>
      </c>
      <c r="W6" s="8" t="s">
        <v>109</v>
      </c>
      <c r="X6" s="57" t="s">
        <v>61</v>
      </c>
      <c r="Y6" s="57" t="s">
        <v>63</v>
      </c>
      <c r="Z6" s="57" t="str">
        <f>PROPER(Z5)</f>
        <v>Profiles</v>
      </c>
      <c r="AA6" s="64" t="s">
        <v>104</v>
      </c>
      <c r="AB6" s="65" t="s">
        <v>63</v>
      </c>
      <c r="AC6" s="61" t="s">
        <v>110</v>
      </c>
      <c r="AD6" s="62" t="s">
        <v>111</v>
      </c>
      <c r="AE6" s="62" t="s">
        <v>112</v>
      </c>
      <c r="AF6" s="62" t="s">
        <v>113</v>
      </c>
      <c r="AG6" s="55" t="str">
        <f>PROPER(AG5)</f>
        <v>Tests</v>
      </c>
      <c r="AH6" s="55" t="s">
        <v>114</v>
      </c>
      <c r="AI6" s="57" t="str">
        <f>PROPER(AI5)</f>
        <v>Activities</v>
      </c>
      <c r="AJ6" s="57" t="str">
        <f>PROPER(AJ5)</f>
        <v>Ongoing</v>
      </c>
      <c r="AK6" s="57" t="str">
        <f>PROPER(AK5)</f>
        <v>History</v>
      </c>
    </row>
    <row r="7" s="9" customFormat="1" ht="19.5" customHeight="1">
      <c r="A7" s="10" t="s">
        <v>115</v>
      </c>
      <c r="B7" s="11" t="s">
        <v>116</v>
      </c>
      <c r="C7" s="11" t="s">
        <v>117</v>
      </c>
      <c r="D7" s="66"/>
      <c r="E7" s="67" t="s">
        <v>115</v>
      </c>
      <c r="F7" s="67" t="s">
        <v>115</v>
      </c>
      <c r="G7" s="67" t="s">
        <v>115</v>
      </c>
      <c r="H7" s="67" t="s">
        <v>115</v>
      </c>
      <c r="I7" s="67" t="s">
        <v>115</v>
      </c>
      <c r="J7" s="67" t="s">
        <v>115</v>
      </c>
      <c r="K7" s="67" t="s">
        <v>115</v>
      </c>
      <c r="L7" s="67" t="s">
        <v>115</v>
      </c>
      <c r="M7" s="67" t="s">
        <v>115</v>
      </c>
      <c r="N7" s="67" t="s">
        <v>115</v>
      </c>
      <c r="O7" s="67" t="s">
        <v>115</v>
      </c>
      <c r="P7" s="68" t="s">
        <v>115</v>
      </c>
      <c r="Q7" s="68" t="s">
        <v>115</v>
      </c>
      <c r="R7" s="68" t="s">
        <v>115</v>
      </c>
      <c r="S7" s="68" t="s">
        <v>115</v>
      </c>
      <c r="T7" s="68" t="s">
        <v>115</v>
      </c>
      <c r="U7" s="68" t="s">
        <v>115</v>
      </c>
      <c r="V7" s="68" t="s">
        <v>115</v>
      </c>
      <c r="W7" s="68" t="s">
        <v>115</v>
      </c>
      <c r="X7" s="68" t="s">
        <v>115</v>
      </c>
      <c r="Y7" s="68" t="s">
        <v>115</v>
      </c>
      <c r="Z7" s="68" t="s">
        <v>115</v>
      </c>
      <c r="AA7" s="67" t="s">
        <v>115</v>
      </c>
      <c r="AB7" s="67" t="s">
        <v>115</v>
      </c>
      <c r="AC7" s="68" t="s">
        <v>115</v>
      </c>
      <c r="AD7" s="68" t="s">
        <v>115</v>
      </c>
      <c r="AE7" s="68" t="s">
        <v>115</v>
      </c>
      <c r="AF7" s="68" t="s">
        <v>115</v>
      </c>
      <c r="AG7" s="69" t="s">
        <v>115</v>
      </c>
      <c r="AH7" s="69" t="s">
        <v>115</v>
      </c>
      <c r="AI7" s="67" t="s">
        <v>118</v>
      </c>
      <c r="AJ7" s="67" t="s">
        <v>118</v>
      </c>
      <c r="AK7" s="67" t="s">
        <v>118</v>
      </c>
    </row>
    <row r="8" s="9" customFormat="1" ht="19.5" customHeight="1">
      <c r="A8" s="10" t="s">
        <v>119</v>
      </c>
      <c r="B8" s="12" t="s">
        <v>120</v>
      </c>
      <c r="C8" s="11" t="s">
        <v>121</v>
      </c>
      <c r="D8" s="66"/>
      <c r="E8" s="70" t="s">
        <v>118</v>
      </c>
      <c r="F8" s="67" t="s">
        <v>115</v>
      </c>
      <c r="G8" s="67" t="s">
        <v>118</v>
      </c>
      <c r="H8" s="67"/>
      <c r="I8" s="67" t="s">
        <v>122</v>
      </c>
      <c r="J8" s="67" t="s">
        <v>115</v>
      </c>
      <c r="K8" s="70" t="s">
        <v>118</v>
      </c>
      <c r="L8" s="70" t="s">
        <v>118</v>
      </c>
      <c r="M8" s="67"/>
      <c r="N8" s="70" t="s">
        <v>118</v>
      </c>
      <c r="O8" s="70" t="s">
        <v>118</v>
      </c>
      <c r="P8" s="70" t="s">
        <v>118</v>
      </c>
      <c r="Q8" s="70" t="s">
        <v>118</v>
      </c>
      <c r="R8" s="68"/>
      <c r="S8" s="67"/>
      <c r="T8" s="67"/>
      <c r="U8" s="67"/>
      <c r="V8" s="67" t="s">
        <v>118</v>
      </c>
      <c r="W8" s="67" t="s">
        <v>118</v>
      </c>
      <c r="X8" s="67" t="s">
        <v>115</v>
      </c>
      <c r="Y8" s="67" t="s">
        <v>115</v>
      </c>
      <c r="Z8" s="67"/>
      <c r="AA8" s="67" t="s">
        <v>115</v>
      </c>
      <c r="AB8" s="67" t="s">
        <v>123</v>
      </c>
      <c r="AC8" s="70" t="s">
        <v>118</v>
      </c>
      <c r="AD8" s="70" t="s">
        <v>118</v>
      </c>
      <c r="AE8" s="70" t="s">
        <v>118</v>
      </c>
      <c r="AF8" s="70" t="s">
        <v>118</v>
      </c>
      <c r="AG8" s="70" t="s">
        <v>115</v>
      </c>
      <c r="AH8" s="70" t="s">
        <v>115</v>
      </c>
      <c r="AI8" s="67" t="s">
        <v>118</v>
      </c>
      <c r="AJ8" s="67" t="s">
        <v>118</v>
      </c>
      <c r="AK8" s="67" t="s">
        <v>118</v>
      </c>
    </row>
    <row r="9" s="9" customFormat="1" ht="19.5" customHeight="1">
      <c r="A9" s="10" t="s">
        <v>124</v>
      </c>
      <c r="B9" s="12" t="s">
        <v>125</v>
      </c>
      <c r="C9" s="11" t="s">
        <v>126</v>
      </c>
      <c r="D9" s="66"/>
      <c r="E9" s="70" t="s">
        <v>118</v>
      </c>
      <c r="F9" s="67" t="s">
        <v>115</v>
      </c>
      <c r="G9" s="67" t="s">
        <v>118</v>
      </c>
      <c r="H9" s="67"/>
      <c r="I9" s="67" t="s">
        <v>122</v>
      </c>
      <c r="J9" s="67" t="s">
        <v>115</v>
      </c>
      <c r="K9" s="67"/>
      <c r="L9" s="67"/>
      <c r="M9" s="67"/>
      <c r="N9" s="67"/>
      <c r="O9" s="67"/>
      <c r="P9" s="67" t="s">
        <v>118</v>
      </c>
      <c r="Q9" s="67" t="s">
        <v>118</v>
      </c>
      <c r="R9" s="67" t="s">
        <v>123</v>
      </c>
      <c r="S9" s="67" t="s">
        <v>123</v>
      </c>
      <c r="T9" s="67" t="s">
        <v>123</v>
      </c>
      <c r="U9" s="67" t="s">
        <v>123</v>
      </c>
      <c r="V9" s="67" t="s">
        <v>118</v>
      </c>
      <c r="W9" s="67" t="s">
        <v>118</v>
      </c>
      <c r="X9" s="67"/>
      <c r="Y9" s="67"/>
      <c r="Z9" s="67"/>
      <c r="AA9" s="67" t="s">
        <v>118</v>
      </c>
      <c r="AB9" s="67" t="s">
        <v>123</v>
      </c>
      <c r="AC9" s="67" t="s">
        <v>118</v>
      </c>
      <c r="AD9" s="67" t="s">
        <v>118</v>
      </c>
      <c r="AE9" s="67" t="s">
        <v>118</v>
      </c>
      <c r="AF9" s="67" t="s">
        <v>118</v>
      </c>
      <c r="AG9" s="67" t="s">
        <v>118</v>
      </c>
      <c r="AH9" s="67" t="s">
        <v>118</v>
      </c>
      <c r="AI9" s="67" t="s">
        <v>118</v>
      </c>
      <c r="AJ9" s="67" t="s">
        <v>118</v>
      </c>
      <c r="AK9" s="67" t="s">
        <v>118</v>
      </c>
    </row>
    <row r="10" s="9" customFormat="1" ht="19.5" customHeight="1">
      <c r="A10" s="10" t="s">
        <v>127</v>
      </c>
      <c r="B10" s="12" t="s">
        <v>128</v>
      </c>
      <c r="C10" s="11" t="s">
        <v>129</v>
      </c>
      <c r="D10" s="66" t="str">
        <f>A9</f>
        <v>student</v>
      </c>
      <c r="E10" s="70" t="s">
        <v>118</v>
      </c>
      <c r="F10" s="67" t="s">
        <v>115</v>
      </c>
      <c r="G10" s="67" t="s">
        <v>118</v>
      </c>
      <c r="H10" s="67"/>
      <c r="I10" s="67" t="s">
        <v>122</v>
      </c>
      <c r="J10" s="67" t="s">
        <v>115</v>
      </c>
      <c r="K10" s="67"/>
      <c r="L10" s="67"/>
      <c r="M10" s="67"/>
      <c r="N10" s="67"/>
      <c r="O10" s="67"/>
      <c r="P10" s="67" t="s">
        <v>118</v>
      </c>
      <c r="Q10" s="67" t="s">
        <v>118</v>
      </c>
      <c r="R10" s="67" t="s">
        <v>123</v>
      </c>
      <c r="S10" s="67" t="s">
        <v>123</v>
      </c>
      <c r="T10" s="67" t="s">
        <v>123</v>
      </c>
      <c r="U10" s="67" t="s">
        <v>123</v>
      </c>
      <c r="V10" s="67"/>
      <c r="W10" s="67"/>
      <c r="X10" s="67"/>
      <c r="Y10" s="67"/>
      <c r="Z10" s="67"/>
      <c r="AA10" s="67"/>
      <c r="AB10" s="67" t="s">
        <v>123</v>
      </c>
      <c r="AC10" s="67"/>
      <c r="AD10" s="67"/>
      <c r="AE10" s="67"/>
      <c r="AF10" s="67"/>
      <c r="AG10" s="67"/>
      <c r="AH10" s="67"/>
      <c r="AI10" s="67"/>
      <c r="AJ10" s="67"/>
      <c r="AK10" s="67"/>
    </row>
  </sheetData>
  <mergeCells count="17">
    <mergeCell ref="E2:AK2"/>
    <mergeCell ref="E3:H3"/>
    <mergeCell ref="K3:O3"/>
    <mergeCell ref="P3:U3"/>
    <mergeCell ref="V3:W3"/>
    <mergeCell ref="X3:Z3"/>
    <mergeCell ref="AC3:AF3"/>
    <mergeCell ref="AG3:AH3"/>
    <mergeCell ref="AI3:AK3"/>
    <mergeCell ref="E4:H4"/>
    <mergeCell ref="K4:O4"/>
    <mergeCell ref="P4:U4"/>
    <mergeCell ref="V4:W4"/>
    <mergeCell ref="X4:Z4"/>
    <mergeCell ref="AC4:AF4"/>
    <mergeCell ref="AG4:AH4"/>
    <mergeCell ref="AI4:AK4"/>
  </mergeCells>
  <printOptions headings="0" gridLines="0"/>
  <pageMargins left="0.70078740157480324" right="0.70078740157480324" top="0.75196850393700787" bottom="0.75196850393700787"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theme="4"/>
    <outlinePr applyStyles="0" summaryBelow="1" summaryRight="1" showOutlineSymbols="1"/>
    <pageSetUpPr autoPageBreaks="1" fitToPage="0"/>
  </sheetPr>
  <sheetViews>
    <sheetView showGridLines="0" zoomScale="180" workbookViewId="0">
      <selection activeCell="E15" activeCellId="0" sqref="E15"/>
    </sheetView>
  </sheetViews>
  <sheetFormatPr baseColWidth="10" defaultColWidth="8.83203125" defaultRowHeight="14.25"/>
  <cols>
    <col customWidth="1" min="1" max="1" width="12.5"/>
    <col customWidth="1" min="2" max="2" width="13.1640625"/>
    <col customWidth="1" min="3" max="3" width="19.83203125"/>
    <col customWidth="1" min="4" max="4" width="11"/>
    <col customWidth="1" min="5" max="5" width="12.5"/>
    <col bestFit="1" customWidth="1" min="6" max="6" width="24.83203125"/>
    <col bestFit="1" min="7" max="7" width="9.1640625"/>
    <col customWidth="1" min="9" max="9" width="22.8515625"/>
    <col customWidth="1" min="10" max="10" width="21.28125"/>
    <col customWidth="1" min="11" max="11" width="69.00390625"/>
    <col customWidth="1" min="12" max="12" width="16.5"/>
  </cols>
  <sheetData>
    <row r="1">
      <c r="A1" s="5" t="s">
        <v>23</v>
      </c>
      <c r="B1" s="5" t="s">
        <v>24</v>
      </c>
      <c r="C1" s="5" t="s">
        <v>130</v>
      </c>
      <c r="D1" s="5" t="s">
        <v>131</v>
      </c>
      <c r="E1" s="5" t="s">
        <v>132</v>
      </c>
      <c r="F1" s="5" t="s">
        <v>133</v>
      </c>
      <c r="G1" s="5" t="s">
        <v>134</v>
      </c>
      <c r="H1" s="5" t="s">
        <v>26</v>
      </c>
      <c r="I1" s="5" t="s">
        <v>135</v>
      </c>
      <c r="J1" s="5" t="s">
        <v>136</v>
      </c>
      <c r="K1" s="5" t="s">
        <v>70</v>
      </c>
    </row>
    <row r="2" ht="19.5" customHeight="1">
      <c r="A2" s="6" t="s">
        <v>27</v>
      </c>
      <c r="B2" s="7" t="s">
        <v>28</v>
      </c>
      <c r="C2" s="7" t="s">
        <v>137</v>
      </c>
      <c r="D2" s="7" t="s">
        <v>138</v>
      </c>
      <c r="E2" s="7" t="s">
        <v>139</v>
      </c>
      <c r="F2" s="7" t="s">
        <v>140</v>
      </c>
      <c r="G2" s="7" t="s">
        <v>141</v>
      </c>
      <c r="H2" s="71" t="s">
        <v>30</v>
      </c>
      <c r="I2" s="71" t="s">
        <v>142</v>
      </c>
      <c r="J2" s="72" t="s">
        <v>143</v>
      </c>
      <c r="K2" s="73" t="s">
        <v>99</v>
      </c>
    </row>
    <row r="3" s="9" customFormat="1" ht="19.5" customHeight="1">
      <c r="A3" s="10" t="s">
        <v>144</v>
      </c>
      <c r="B3" s="12" t="s">
        <v>145</v>
      </c>
      <c r="C3" s="12" t="s">
        <v>116</v>
      </c>
      <c r="D3" s="11" t="s">
        <v>12</v>
      </c>
      <c r="E3" s="74">
        <v>36526</v>
      </c>
      <c r="F3" s="75" t="s">
        <v>146</v>
      </c>
      <c r="G3" s="11" t="s">
        <v>147</v>
      </c>
      <c r="H3" s="70" t="s">
        <v>34</v>
      </c>
      <c r="I3" s="67" t="s">
        <v>148</v>
      </c>
      <c r="J3" s="67" t="s">
        <v>149</v>
      </c>
      <c r="K3" s="76" t="s">
        <v>150</v>
      </c>
    </row>
    <row r="4" s="9" customFormat="1" ht="19.5" customHeight="1">
      <c r="A4" s="10" t="s">
        <v>151</v>
      </c>
      <c r="B4" s="12" t="s">
        <v>152</v>
      </c>
      <c r="C4" s="11" t="s">
        <v>153</v>
      </c>
      <c r="D4" s="11" t="s">
        <v>12</v>
      </c>
      <c r="E4" s="74">
        <v>27670</v>
      </c>
      <c r="F4" s="75" t="s">
        <v>154</v>
      </c>
      <c r="G4" s="11" t="s">
        <v>147</v>
      </c>
      <c r="H4" s="70" t="str">
        <f>H3</f>
        <v>es</v>
      </c>
      <c r="I4" s="77" t="s">
        <v>155</v>
      </c>
      <c r="J4" s="70" t="s">
        <v>156</v>
      </c>
      <c r="K4" s="76" t="s">
        <v>157</v>
      </c>
    </row>
    <row r="5" s="9" customFormat="1" ht="19.5" customHeight="1">
      <c r="A5" s="10" t="s">
        <v>158</v>
      </c>
      <c r="B5" s="11" t="s">
        <v>159</v>
      </c>
      <c r="C5" s="11" t="s">
        <v>153</v>
      </c>
      <c r="D5" s="11" t="s">
        <v>13</v>
      </c>
      <c r="E5" s="74">
        <v>27518</v>
      </c>
      <c r="F5" s="78" t="s">
        <v>160</v>
      </c>
      <c r="G5" s="11" t="s">
        <v>147</v>
      </c>
      <c r="H5" s="70" t="str">
        <f>H4</f>
        <v>es</v>
      </c>
      <c r="I5" s="67" t="s">
        <v>161</v>
      </c>
      <c r="J5" s="70" t="s">
        <v>162</v>
      </c>
      <c r="K5" s="79" t="s">
        <v>163</v>
      </c>
    </row>
    <row r="6" s="9" customFormat="1" ht="19.5" customHeight="1">
      <c r="A6" s="13" t="s">
        <v>164</v>
      </c>
      <c r="B6" s="14" t="s">
        <v>165</v>
      </c>
      <c r="C6" s="14" t="s">
        <v>166</v>
      </c>
      <c r="D6" s="14" t="s">
        <v>13</v>
      </c>
      <c r="E6" s="80">
        <v>34447</v>
      </c>
      <c r="F6" s="81" t="s">
        <v>167</v>
      </c>
      <c r="G6" s="14" t="s">
        <v>147</v>
      </c>
      <c r="H6" s="82" t="str">
        <f>H5</f>
        <v>es</v>
      </c>
      <c r="I6" s="83"/>
      <c r="J6" s="82" t="s">
        <v>162</v>
      </c>
      <c r="K6" s="76" t="s">
        <v>168</v>
      </c>
    </row>
    <row r="7" s="9" customFormat="1" ht="19.5" customHeight="1">
      <c r="A7" s="10" t="s">
        <v>169</v>
      </c>
      <c r="B7" s="11" t="s">
        <v>170</v>
      </c>
      <c r="C7" s="11" t="s">
        <v>171</v>
      </c>
      <c r="D7" s="11" t="s">
        <v>13</v>
      </c>
      <c r="E7" s="74">
        <v>27791</v>
      </c>
      <c r="F7" s="75" t="s">
        <v>172</v>
      </c>
      <c r="G7" s="11" t="s">
        <v>147</v>
      </c>
      <c r="H7" s="70" t="s">
        <v>34</v>
      </c>
      <c r="I7" s="67" t="s">
        <v>173</v>
      </c>
      <c r="J7" s="70" t="s">
        <v>174</v>
      </c>
      <c r="K7" s="79" t="s">
        <v>175</v>
      </c>
    </row>
    <row r="8" s="9" customFormat="1" ht="19.5" customHeight="1">
      <c r="A8" s="10" t="s">
        <v>176</v>
      </c>
      <c r="B8" s="11" t="s">
        <v>177</v>
      </c>
      <c r="C8" s="11" t="s">
        <v>178</v>
      </c>
      <c r="D8" s="11" t="s">
        <v>12</v>
      </c>
      <c r="E8" s="74">
        <v>39571</v>
      </c>
      <c r="F8" s="78" t="s">
        <v>179</v>
      </c>
      <c r="G8" s="11" t="s">
        <v>147</v>
      </c>
      <c r="H8" s="70" t="str">
        <f>H6</f>
        <v>es</v>
      </c>
      <c r="I8" s="67" t="s">
        <v>180</v>
      </c>
      <c r="J8" s="70" t="s">
        <v>181</v>
      </c>
      <c r="K8" s="79" t="s">
        <v>182</v>
      </c>
    </row>
    <row r="9" s="9" customFormat="1" ht="19.5" customHeight="1">
      <c r="A9" s="10" t="s">
        <v>183</v>
      </c>
      <c r="B9" s="11" t="s">
        <v>184</v>
      </c>
      <c r="C9" s="11" t="s">
        <v>185</v>
      </c>
      <c r="D9" s="11" t="s">
        <v>13</v>
      </c>
      <c r="E9" s="74">
        <v>39572</v>
      </c>
      <c r="F9" s="75" t="s">
        <v>186</v>
      </c>
      <c r="G9" s="11" t="s">
        <v>147</v>
      </c>
      <c r="H9" s="70" t="str">
        <f>H8</f>
        <v>es</v>
      </c>
      <c r="I9" s="67" t="s">
        <v>187</v>
      </c>
      <c r="J9" s="67" t="str">
        <f>J8</f>
        <v>Estudiante,Test</v>
      </c>
      <c r="K9" s="79" t="s">
        <v>182</v>
      </c>
    </row>
    <row r="10" s="9" customFormat="1" ht="19.5" customHeight="1">
      <c r="A10" s="10" t="s">
        <v>188</v>
      </c>
      <c r="B10" s="11" t="s">
        <v>189</v>
      </c>
      <c r="C10" s="11" t="s">
        <v>190</v>
      </c>
      <c r="D10" s="11" t="s">
        <v>13</v>
      </c>
      <c r="E10" s="74">
        <v>39573</v>
      </c>
      <c r="F10" s="75" t="s">
        <v>191</v>
      </c>
      <c r="G10" s="11" t="s">
        <v>147</v>
      </c>
      <c r="H10" s="70" t="str">
        <f>H9</f>
        <v>es</v>
      </c>
      <c r="I10" s="67" t="s">
        <v>192</v>
      </c>
      <c r="J10" s="67" t="str">
        <f>J9</f>
        <v>Estudiante,Test</v>
      </c>
      <c r="K10" s="79" t="s">
        <v>182</v>
      </c>
    </row>
    <row r="11" s="9" customFormat="1" ht="19.5" customHeight="1">
      <c r="A11" s="10" t="s">
        <v>193</v>
      </c>
      <c r="B11" s="11" t="s">
        <v>194</v>
      </c>
      <c r="C11" s="11" t="s">
        <v>195</v>
      </c>
      <c r="D11" s="11" t="s">
        <v>12</v>
      </c>
      <c r="E11" s="74">
        <v>39208</v>
      </c>
      <c r="F11" s="75" t="s">
        <v>196</v>
      </c>
      <c r="G11" s="11" t="s">
        <v>147</v>
      </c>
      <c r="H11" s="70" t="str">
        <f>H10</f>
        <v>es</v>
      </c>
      <c r="I11" s="67" t="s">
        <v>197</v>
      </c>
      <c r="J11" s="67" t="str">
        <f>J10</f>
        <v>Estudiante,Test</v>
      </c>
      <c r="K11" s="79" t="s">
        <v>182</v>
      </c>
    </row>
    <row r="12" s="9" customFormat="1" ht="19.5" customHeight="1">
      <c r="A12" s="10" t="s">
        <v>198</v>
      </c>
      <c r="B12" s="11" t="s">
        <v>199</v>
      </c>
      <c r="C12" s="11" t="s">
        <v>200</v>
      </c>
      <c r="D12" s="11" t="s">
        <v>13</v>
      </c>
      <c r="E12" s="74">
        <v>39575</v>
      </c>
      <c r="F12" s="78" t="s">
        <v>201</v>
      </c>
      <c r="G12" s="11" t="s">
        <v>147</v>
      </c>
      <c r="H12" s="70" t="str">
        <f>H11</f>
        <v>es</v>
      </c>
      <c r="I12" s="67" t="s">
        <v>202</v>
      </c>
      <c r="J12" s="67" t="str">
        <f>J11</f>
        <v>Estudiante,Test</v>
      </c>
      <c r="K12" s="79" t="s">
        <v>182</v>
      </c>
    </row>
    <row r="13" ht="19.5" customHeight="1">
      <c r="A13" s="10" t="s">
        <v>203</v>
      </c>
      <c r="B13" s="11" t="s">
        <v>204</v>
      </c>
      <c r="C13" s="11" t="s">
        <v>205</v>
      </c>
      <c r="D13" s="11" t="s">
        <v>13</v>
      </c>
      <c r="E13" s="74">
        <v>39576</v>
      </c>
      <c r="F13" s="78" t="s">
        <v>206</v>
      </c>
      <c r="G13" s="11" t="s">
        <v>147</v>
      </c>
      <c r="H13" s="70" t="str">
        <f>H12</f>
        <v>es</v>
      </c>
      <c r="I13" s="67" t="s">
        <v>207</v>
      </c>
      <c r="J13" s="67" t="str">
        <f>J12</f>
        <v>Estudiante,Test</v>
      </c>
      <c r="K13" s="79" t="s">
        <v>182</v>
      </c>
    </row>
    <row r="14" ht="19.5" customHeight="1">
      <c r="A14" s="10" t="s">
        <v>208</v>
      </c>
      <c r="B14" s="11" t="s">
        <v>209</v>
      </c>
      <c r="C14" s="11" t="s">
        <v>210</v>
      </c>
      <c r="D14" s="11" t="s">
        <v>12</v>
      </c>
      <c r="E14" s="74">
        <v>39577</v>
      </c>
      <c r="F14" s="78" t="s">
        <v>211</v>
      </c>
      <c r="G14" s="11" t="s">
        <v>147</v>
      </c>
      <c r="H14" s="70" t="str">
        <f>H13</f>
        <v>es</v>
      </c>
      <c r="I14" s="67" t="s">
        <v>212</v>
      </c>
      <c r="J14" s="67" t="str">
        <f>J13</f>
        <v>Estudiante,Test</v>
      </c>
      <c r="K14" s="79" t="s">
        <v>182</v>
      </c>
    </row>
    <row r="15" s="18" customFormat="1" ht="19.5" customHeight="1">
      <c r="A15" s="10" t="s">
        <v>213</v>
      </c>
      <c r="B15" s="11" t="s">
        <v>214</v>
      </c>
      <c r="C15" s="11" t="s">
        <v>215</v>
      </c>
      <c r="D15" s="11" t="s">
        <v>13</v>
      </c>
      <c r="E15" s="74">
        <v>39578</v>
      </c>
      <c r="F15" s="78" t="s">
        <v>216</v>
      </c>
      <c r="G15" s="11" t="s">
        <v>147</v>
      </c>
      <c r="H15" s="70" t="str">
        <f>H14</f>
        <v>es</v>
      </c>
      <c r="I15" s="67" t="s">
        <v>217</v>
      </c>
      <c r="J15" s="67" t="str">
        <f>J14</f>
        <v>Estudiante,Test</v>
      </c>
      <c r="K15" s="79" t="s">
        <v>182</v>
      </c>
    </row>
    <row r="16" s="18" customFormat="1" ht="19.5" customHeight="1">
      <c r="A16" s="10" t="s">
        <v>218</v>
      </c>
      <c r="B16" s="11" t="s">
        <v>219</v>
      </c>
      <c r="C16" s="11" t="s">
        <v>220</v>
      </c>
      <c r="D16" s="11" t="s">
        <v>12</v>
      </c>
      <c r="E16" s="74">
        <v>39579</v>
      </c>
      <c r="F16" s="78" t="s">
        <v>221</v>
      </c>
      <c r="G16" s="11" t="s">
        <v>147</v>
      </c>
      <c r="H16" s="70" t="str">
        <f>H15</f>
        <v>es</v>
      </c>
      <c r="I16" s="67" t="s">
        <v>222</v>
      </c>
      <c r="J16" s="67" t="str">
        <f>J15</f>
        <v>Estudiante,Test</v>
      </c>
      <c r="K16" s="79" t="s">
        <v>182</v>
      </c>
    </row>
    <row r="17" s="18" customFormat="1" ht="19.5" customHeight="1">
      <c r="A17" s="10" t="s">
        <v>223</v>
      </c>
      <c r="B17" s="11" t="s">
        <v>224</v>
      </c>
      <c r="C17" s="11" t="s">
        <v>225</v>
      </c>
      <c r="D17" s="11" t="s">
        <v>12</v>
      </c>
      <c r="E17" s="74">
        <v>39580</v>
      </c>
      <c r="F17" s="78" t="s">
        <v>226</v>
      </c>
      <c r="G17" s="11" t="s">
        <v>147</v>
      </c>
      <c r="H17" s="70" t="str">
        <f>H16</f>
        <v>es</v>
      </c>
      <c r="I17" s="67" t="s">
        <v>227</v>
      </c>
      <c r="J17" s="67" t="str">
        <f>J16</f>
        <v>Estudiante,Test</v>
      </c>
      <c r="K17" s="79" t="s">
        <v>182</v>
      </c>
    </row>
    <row r="18" ht="19.5" customHeight="1">
      <c r="A18" s="13" t="s">
        <v>228</v>
      </c>
      <c r="B18" s="14" t="s">
        <v>199</v>
      </c>
      <c r="C18" s="14" t="s">
        <v>229</v>
      </c>
      <c r="D18" s="14" t="s">
        <v>13</v>
      </c>
      <c r="E18" s="80">
        <v>39575</v>
      </c>
      <c r="F18" s="84" t="s">
        <v>230</v>
      </c>
      <c r="G18" s="14" t="s">
        <v>147</v>
      </c>
      <c r="H18" s="82" t="str">
        <f>H17</f>
        <v>es</v>
      </c>
      <c r="I18" s="83"/>
      <c r="J18" s="83" t="str">
        <f>J17</f>
        <v>Estudiante,Test</v>
      </c>
      <c r="K18" s="76" t="s">
        <v>231</v>
      </c>
    </row>
    <row r="19" ht="19.5" customHeight="1">
      <c r="A19" s="13" t="s">
        <v>232</v>
      </c>
      <c r="B19" s="14" t="s">
        <v>204</v>
      </c>
      <c r="C19" s="14" t="s">
        <v>205</v>
      </c>
      <c r="D19" s="14" t="s">
        <v>13</v>
      </c>
      <c r="E19" s="80">
        <v>39576</v>
      </c>
      <c r="F19" s="84" t="s">
        <v>233</v>
      </c>
      <c r="G19" s="14" t="s">
        <v>147</v>
      </c>
      <c r="H19" s="82" t="str">
        <f>H18</f>
        <v>es</v>
      </c>
      <c r="I19" s="83"/>
      <c r="J19" s="83" t="str">
        <f>J18</f>
        <v>Estudiante,Test</v>
      </c>
      <c r="K19" s="76" t="s">
        <v>231</v>
      </c>
    </row>
    <row r="20" ht="19.5" customHeight="1">
      <c r="A20" s="13" t="s">
        <v>234</v>
      </c>
      <c r="B20" s="14" t="s">
        <v>209</v>
      </c>
      <c r="C20" s="14" t="s">
        <v>210</v>
      </c>
      <c r="D20" s="14" t="s">
        <v>12</v>
      </c>
      <c r="E20" s="80">
        <v>39577</v>
      </c>
      <c r="F20" s="84" t="s">
        <v>235</v>
      </c>
      <c r="G20" s="14" t="s">
        <v>147</v>
      </c>
      <c r="H20" s="82" t="str">
        <f>H19</f>
        <v>es</v>
      </c>
      <c r="I20" s="83"/>
      <c r="J20" s="83" t="str">
        <f>J19</f>
        <v>Estudiante,Test</v>
      </c>
      <c r="K20" s="76" t="s">
        <v>231</v>
      </c>
    </row>
    <row r="21" ht="14.25"/>
  </sheetData>
  <hyperlinks>
    <hyperlink r:id="rId1" ref="F3"/>
    <hyperlink r:id="rId2" ref="F4"/>
    <hyperlink r:id="rId3" ref="I4"/>
    <hyperlink r:id="rId4" ref="F5"/>
    <hyperlink r:id="rId5" ref="K5"/>
    <hyperlink r:id="rId2" ref="F6"/>
    <hyperlink r:id="rId6" ref="F7"/>
    <hyperlink r:id="rId7" ref="K7"/>
    <hyperlink r:id="rId8" ref="F8"/>
    <hyperlink r:id="rId9" ref="K8"/>
    <hyperlink r:id="rId9" ref="K9"/>
    <hyperlink r:id="rId10" ref="F10"/>
    <hyperlink r:id="rId9" ref="K10"/>
    <hyperlink r:id="rId9" ref="K11"/>
    <hyperlink r:id="rId11" ref="F12"/>
    <hyperlink r:id="rId9" ref="K12"/>
    <hyperlink r:id="rId12" ref="F13"/>
    <hyperlink r:id="rId9" ref="K13"/>
    <hyperlink r:id="rId13" ref="F14"/>
    <hyperlink r:id="rId9" ref="K14"/>
    <hyperlink r:id="rId14" ref="F15"/>
    <hyperlink r:id="rId9" ref="K15"/>
    <hyperlink r:id="rId15" ref="F16"/>
    <hyperlink r:id="rId9" ref="K16"/>
    <hyperlink r:id="rId16" ref="F17"/>
    <hyperlink r:id="rId9" ref="K17"/>
    <hyperlink r:id="rId11" ref="F18"/>
    <hyperlink r:id="rId12" ref="F19"/>
    <hyperlink r:id="rId13" ref="F20"/>
  </hyperlinks>
  <printOptions headings="0" gridLines="0"/>
  <pageMargins left="0.70078740157480324" right="0.70078740157480324" top="0.75196850393700787" bottom="0.75196850393700787"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extLst>
    <ext xmlns:x14="http://schemas.microsoft.com/office/spreadsheetml/2009/9/main" uri="{CCE6A557-97BC-4b89-ADB6-D9C93CAAB3DF}">
      <x14:dataValidations xmlns:xm="http://schemas.microsoft.com/office/excel/2006/main" count="6" disablePrompts="0">
        <x14:dataValidation xr:uid="{0083007F-00C2-41D1-8B94-00B400940039}" type="list" allowBlank="1" errorStyle="stop" imeMode="noControl" operator="between" showDropDown="0" showErrorMessage="1" showInputMessage="1">
          <x14:formula1>
            <xm:f>GENRE_ANSWER</xm:f>
          </x14:formula1>
          <xm:sqref>D3:D4 D18</xm:sqref>
        </x14:dataValidation>
        <x14:dataValidation xr:uid="{00A3005E-0046-4DEF-94F8-00AF00F000B8}" type="list" allowBlank="1" errorStyle="stop" imeMode="noControl" operator="between" showDropDown="0" showErrorMessage="1" showInputMessage="1">
          <x14:formula1>
            <xm:f>GENRE_ANSWER</xm:f>
          </x14:formula1>
          <xm:sqref>D18:D20</xm:sqref>
        </x14:dataValidation>
        <x14:dataValidation xr:uid="{00FA008A-000E-4FCE-8AD2-004500530035}" type="list" allowBlank="1" errorStyle="stop" imeMode="noControl" operator="between" showDropDown="0" showErrorMessage="1" showInputMessage="1">
          <x14:formula1>
            <xm:f>GENRE_ANSWER</xm:f>
          </x14:formula1>
          <xm:sqref>D5</xm:sqref>
        </x14:dataValidation>
        <x14:dataValidation xr:uid="{00F300EB-002F-4026-B579-000500DB006B}" type="list" allowBlank="1" errorStyle="stop" imeMode="noControl" operator="between" showDropDown="0" showErrorMessage="1" showInputMessage="1">
          <x14:formula1>
            <xm:f>GENRE_ANSWER</xm:f>
          </x14:formula1>
          <xm:sqref>D6</xm:sqref>
        </x14:dataValidation>
        <x14:dataValidation xr:uid="{005C000B-0064-48E6-BA80-002000E000A2}" type="list" allowBlank="1" errorStyle="stop" imeMode="noControl" operator="between" showDropDown="0" showErrorMessage="1" showInputMessage="1">
          <x14:formula1>
            <xm:f>GENRE_ANSWER</xm:f>
          </x14:formula1>
          <xm:sqref>D8:D17</xm:sqref>
        </x14:dataValidation>
        <x14:dataValidation xr:uid="{00A4009F-008A-4A72-818D-006A0050005A}" type="list" allowBlank="1" errorStyle="stop" imeMode="noControl" operator="between" showDropDown="0" showErrorMessage="1" showInputMessage="1">
          <x14:formula1>
            <xm:f>GENRE_ANSWER</xm:f>
          </x14:formula1>
          <xm:sqref>D7</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rgb="FF00B050"/>
    <outlinePr applyStyles="0" summaryBelow="1" summaryRight="1" showOutlineSymbols="1"/>
    <pageSetUpPr autoPageBreaks="1" fitToPage="0"/>
  </sheetPr>
  <sheetViews>
    <sheetView showGridLines="0" zoomScale="100" workbookViewId="0">
      <selection activeCell="A1" activeCellId="0" sqref="A1"/>
    </sheetView>
  </sheetViews>
  <sheetFormatPr baseColWidth="10" defaultColWidth="8.83203125" defaultRowHeight="14.25"/>
  <cols>
    <col customWidth="1" min="1" max="1" width="10.83203125"/>
    <col customWidth="1" min="2" max="2" width="17.5"/>
  </cols>
  <sheetData>
    <row r="1">
      <c r="A1" s="5" t="s">
        <v>23</v>
      </c>
      <c r="B1" s="5" t="s">
        <v>236</v>
      </c>
    </row>
    <row r="2" ht="22" customHeight="1">
      <c r="A2" s="6" t="s">
        <v>27</v>
      </c>
      <c r="B2" s="85" t="s">
        <v>237</v>
      </c>
    </row>
    <row r="3" s="9" customFormat="1" ht="19.5" customHeight="1">
      <c r="A3" s="10" t="s">
        <v>127</v>
      </c>
      <c r="B3" s="86" t="str">
        <f>profiles!$A$10</f>
        <v>guardian</v>
      </c>
    </row>
    <row r="4" s="9" customFormat="1" ht="19.5" customHeight="1">
      <c r="A4" s="10" t="s">
        <v>124</v>
      </c>
      <c r="B4" s="86" t="str">
        <f>profiles!$A$9</f>
        <v>student</v>
      </c>
    </row>
  </sheetData>
  <printOptions headings="0" gridLines="0"/>
  <pageMargins left="0.70078740157480324" right="0.70078740157480324" top="0.75196850393700787" bottom="0.75196850393700787"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rgb="FF00B050"/>
    <outlinePr applyStyles="0" summaryBelow="1" summaryRight="1" showOutlineSymbols="1"/>
    <pageSetUpPr autoPageBreaks="1" fitToPage="0"/>
  </sheetPr>
  <sheetViews>
    <sheetView showGridLines="0" zoomScale="100" workbookViewId="0">
      <selection activeCell="A1" activeCellId="0" sqref="A1"/>
    </sheetView>
  </sheetViews>
  <sheetFormatPr baseColWidth="10" defaultColWidth="8.83203125" defaultRowHeight="14.25"/>
  <cols>
    <col customWidth="1" min="2" max="2" width="14.83203125"/>
    <col customWidth="1" min="3" max="3" width="61.1640625"/>
    <col customWidth="1" min="4" max="4" width="21.5"/>
    <col customWidth="1" min="5" max="5" width="33.5"/>
  </cols>
  <sheetData>
    <row r="1">
      <c r="A1" s="5" t="s">
        <v>23</v>
      </c>
      <c r="B1" s="5" t="s">
        <v>24</v>
      </c>
      <c r="C1" s="5" t="s">
        <v>238</v>
      </c>
      <c r="D1" s="5" t="s">
        <v>239</v>
      </c>
      <c r="E1" s="5" t="s">
        <v>240</v>
      </c>
    </row>
    <row r="2" ht="24.25" customHeight="1">
      <c r="A2" s="87" t="s">
        <v>27</v>
      </c>
      <c r="B2" s="88" t="s">
        <v>28</v>
      </c>
      <c r="C2" s="89" t="s">
        <v>241</v>
      </c>
      <c r="D2" s="85" t="s">
        <v>242</v>
      </c>
      <c r="E2" s="73" t="s">
        <v>243</v>
      </c>
    </row>
    <row r="3" s="9" customFormat="1" ht="19.5" customHeight="1">
      <c r="A3" s="10" t="s">
        <v>244</v>
      </c>
      <c r="B3" s="12" t="s">
        <v>245</v>
      </c>
      <c r="C3" s="76" t="s">
        <v>246</v>
      </c>
      <c r="D3" s="90" t="s">
        <v>16</v>
      </c>
      <c r="E3" s="86" t="s">
        <v>247</v>
      </c>
    </row>
  </sheetData>
  <printOptions headings="0" gridLines="0"/>
  <pageMargins left="0.70078740157480324" right="0.70078740157480324" top="0.75196850393700787" bottom="0.75196850393700787"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extLst>
    <ext xmlns:x14="http://schemas.microsoft.com/office/spreadsheetml/2009/9/main" uri="{CCE6A557-97BC-4b89-ADB6-D9C93CAAB3DF}">
      <x14:dataValidations xmlns:xm="http://schemas.microsoft.com/office/excel/2006/main" count="1" disablePrompts="0">
        <x14:dataValidation xr:uid="{000500BE-004A-4C84-8127-001700AE00E8}" type="list" allowBlank="1" errorStyle="stop" imeMode="noControl" operator="between" showDropDown="0" showErrorMessage="1" showInputMessage="1">
          <x14:formula1>
            <xm:f>GUARDIANS_RELATIONSHIPS</xm:f>
          </x14:formula1>
          <xm:sqref>D3</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rgb="FFB472C4"/>
    <outlinePr applyStyles="0" summaryBelow="1" summaryRight="1" showOutlineSymbols="1"/>
    <pageSetUpPr autoPageBreaks="1" fitToPage="0"/>
  </sheetPr>
  <sheetViews>
    <sheetView showGridLines="0" zoomScale="160" workbookViewId="0">
      <selection activeCell="G4" activeCellId="0" sqref="G4"/>
    </sheetView>
  </sheetViews>
  <sheetFormatPr baseColWidth="10" defaultColWidth="8.83203125" defaultRowHeight="14.25"/>
  <cols>
    <col customWidth="1" min="2" max="2" width="18.6640625"/>
    <col customWidth="1" min="5" max="5" width="13.6640625"/>
    <col customWidth="1" min="6" max="6" width="16.00390625"/>
    <col customWidth="1" min="7" max="7" width="25.1640625"/>
  </cols>
  <sheetData>
    <row r="1">
      <c r="A1" s="5" t="s">
        <v>23</v>
      </c>
      <c r="B1" s="5" t="s">
        <v>24</v>
      </c>
      <c r="C1" s="5" t="s">
        <v>248</v>
      </c>
      <c r="D1" s="5" t="s">
        <v>249</v>
      </c>
      <c r="E1" s="5" t="s">
        <v>250</v>
      </c>
      <c r="F1" s="5" t="s">
        <v>251</v>
      </c>
      <c r="G1" s="5" t="s">
        <v>252</v>
      </c>
    </row>
    <row r="2" ht="24.75" customHeight="1">
      <c r="A2" s="87" t="s">
        <v>27</v>
      </c>
      <c r="B2" s="91" t="s">
        <v>28</v>
      </c>
      <c r="C2" s="92" t="s">
        <v>98</v>
      </c>
      <c r="D2" s="91" t="s">
        <v>253</v>
      </c>
      <c r="E2" s="91" t="s">
        <v>254</v>
      </c>
      <c r="F2" s="91" t="s">
        <v>255</v>
      </c>
      <c r="G2" s="91" t="s">
        <v>256</v>
      </c>
    </row>
    <row r="3" ht="146.25" customHeight="1">
      <c r="A3" s="10" t="s">
        <v>257</v>
      </c>
      <c r="B3" s="11" t="s">
        <v>258</v>
      </c>
      <c r="C3" s="86" t="str">
        <f>centers!$A$3</f>
        <v>centerA</v>
      </c>
      <c r="D3" s="11" t="s">
        <v>21</v>
      </c>
      <c r="E3" s="11" t="s">
        <v>10</v>
      </c>
      <c r="F3" s="93" t="s">
        <v>259</v>
      </c>
      <c r="G3" s="67">
        <v>5</v>
      </c>
    </row>
    <row r="4" s="18" customFormat="1" ht="146.25" customHeight="1">
      <c r="A4" s="10" t="s">
        <v>260</v>
      </c>
      <c r="B4" s="11" t="s">
        <v>261</v>
      </c>
      <c r="C4" s="86" t="str">
        <f>centers!$A$4</f>
        <v>centerB</v>
      </c>
      <c r="D4" s="11" t="s">
        <v>21</v>
      </c>
      <c r="E4" s="11" t="s">
        <v>10</v>
      </c>
      <c r="F4" s="93" t="s">
        <v>259</v>
      </c>
      <c r="G4" s="67">
        <v>5</v>
      </c>
    </row>
  </sheetData>
  <printOptions headings="0" gridLines="0"/>
  <pageMargins left="0.70078740157480324" right="0.70078740157480324" top="0.75196850393700787" bottom="0.75196850393700787"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extLst>
    <ext xmlns:x14="http://schemas.microsoft.com/office/spreadsheetml/2009/9/main" uri="{CCE6A557-97BC-4b89-ADB6-D9C93CAAB3DF}">
      <x14:dataValidations xmlns:xm="http://schemas.microsoft.com/office/excel/2006/main" count="2" disablePrompts="0">
        <x14:dataValidation xr:uid="{008200E0-00DF-457B-8D98-00DF007800B1}" type="list" allowBlank="1" errorStyle="stop" imeMode="noControl" operator="between" showDropDown="0" showErrorMessage="1" showInputMessage="1">
          <x14:formula1>
            <xm:f>GRADES_TYPES</xm:f>
          </x14:formula1>
          <xm:sqref>D3:D4</xm:sqref>
        </x14:dataValidation>
        <x14:dataValidation xr:uid="{007200BA-0092-4023-B869-00D80004001E}" type="list" allowBlank="1" errorStyle="stop" imeMode="noControl" operator="between" showDropDown="0" showErrorMessage="1" showInputMessage="1">
          <x14:formula1>
            <xm:f>BOOLEAN_ANSWER</xm:f>
          </x14:formula1>
          <xm:sqref>E3:E4</xm:sqref>
        </x14:dataValidation>
      </x14:dataValidation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theme="7"/>
    <outlinePr applyStyles="0" summaryBelow="1" summaryRight="1" showOutlineSymbols="1"/>
    <pageSetUpPr autoPageBreaks="1" fitToPage="0"/>
  </sheetPr>
  <sheetViews>
    <sheetView showGridLines="0" zoomScale="100" workbookViewId="0">
      <selection activeCell="A1" activeCellId="0" sqref="A1"/>
    </sheetView>
  </sheetViews>
  <sheetFormatPr baseColWidth="10" defaultColWidth="8.83203125" defaultRowHeight="14.25"/>
  <cols>
    <col customWidth="1" min="2" max="2" width="14.83203125"/>
  </cols>
  <sheetData>
    <row r="1">
      <c r="A1" s="5" t="s">
        <v>23</v>
      </c>
      <c r="B1" s="5" t="s">
        <v>236</v>
      </c>
    </row>
    <row r="2" ht="22" customHeight="1">
      <c r="A2" s="87" t="s">
        <v>27</v>
      </c>
      <c r="B2" s="89" t="s">
        <v>237</v>
      </c>
    </row>
    <row r="3" s="9" customFormat="1" ht="19.5" customHeight="1">
      <c r="A3" s="10" t="s">
        <v>119</v>
      </c>
      <c r="B3" s="86" t="str">
        <f>profiles!$A$8</f>
        <v>teacher</v>
      </c>
    </row>
    <row r="4" s="9" customFormat="1" ht="19.5" customHeight="1">
      <c r="A4" s="10" t="s">
        <v>124</v>
      </c>
      <c r="B4" s="86" t="str">
        <f>profiles!$A$9</f>
        <v>student</v>
      </c>
    </row>
  </sheetData>
  <printOptions headings="0" gridLines="0"/>
  <pageMargins left="0.70078740157480324" right="0.70078740157480324" top="0.75196850393700787" bottom="0.75196850393700787"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theme="7"/>
    <outlinePr applyStyles="0" summaryBelow="1" summaryRight="1" showOutlineSymbols="1"/>
    <pageSetUpPr autoPageBreaks="1" fitToPage="0"/>
  </sheetPr>
  <sheetViews>
    <sheetView showGridLines="0" zoomScale="140" workbookViewId="0">
      <selection activeCell="K8" activeCellId="0" sqref="K8"/>
    </sheetView>
  </sheetViews>
  <sheetFormatPr baseColWidth="10" defaultColWidth="8.83203125" defaultRowHeight="14.25"/>
  <cols>
    <col customWidth="1" min="1" max="1" width="11"/>
    <col customWidth="1" min="2" max="2" width="19.1640625"/>
    <col customWidth="1" min="3" max="3" width="10.7109375"/>
    <col customWidth="1" min="4" max="4" width="11.00390625"/>
    <col customWidth="1" min="6" max="7" width="11.1640625"/>
    <col customWidth="1" min="8" max="8" width="9.5"/>
    <col customWidth="1" min="9" max="9" width="9"/>
    <col customWidth="1" min="10" max="10" width="11.83203125"/>
    <col customWidth="1" min="11" max="12" width="17"/>
    <col customWidth="1" min="13" max="13" width="12.5"/>
    <col customWidth="1" min="14" max="14" width="12.1640625"/>
    <col customWidth="1" min="15" max="15" width="17"/>
    <col customWidth="1" min="16" max="16" width="14.83203125"/>
    <col customWidth="1" min="17" max="17" width="13"/>
    <col customWidth="1" min="18" max="20" width="14.6640625"/>
    <col customWidth="1" min="21" max="21" width="15.83203125"/>
    <col customWidth="1" min="22" max="22" width="15.33203125"/>
    <col customWidth="1" min="23" max="23" width="12.83203125"/>
    <col customWidth="1" min="24" max="24" width="14.1640625"/>
    <col customWidth="1" min="25" max="25" width="18.1640625"/>
  </cols>
  <sheetData>
    <row r="1">
      <c r="A1" s="5" t="s">
        <v>23</v>
      </c>
      <c r="B1" s="5" t="s">
        <v>24</v>
      </c>
      <c r="C1" s="5" t="s">
        <v>262</v>
      </c>
      <c r="D1" s="5" t="s">
        <v>263</v>
      </c>
      <c r="E1" s="5" t="s">
        <v>69</v>
      </c>
      <c r="F1" s="5" t="s">
        <v>264</v>
      </c>
      <c r="G1" s="5" t="s">
        <v>265</v>
      </c>
      <c r="H1" s="5" t="s">
        <v>266</v>
      </c>
      <c r="I1" s="5" t="s">
        <v>267</v>
      </c>
      <c r="J1" s="5" t="s">
        <v>268</v>
      </c>
      <c r="K1" s="5" t="s">
        <v>269</v>
      </c>
      <c r="L1" s="5" t="s">
        <v>270</v>
      </c>
      <c r="M1" s="5" t="s">
        <v>271</v>
      </c>
      <c r="N1" s="5" t="s">
        <v>272</v>
      </c>
      <c r="O1" s="5" t="s">
        <v>273</v>
      </c>
      <c r="P1" s="5" t="s">
        <v>274</v>
      </c>
      <c r="Q1" s="5" t="s">
        <v>275</v>
      </c>
      <c r="R1" s="5" t="s">
        <v>276</v>
      </c>
      <c r="S1" s="5" t="s">
        <v>277</v>
      </c>
      <c r="T1" s="5" t="s">
        <v>278</v>
      </c>
      <c r="U1" s="5" t="s">
        <v>279</v>
      </c>
      <c r="V1" s="5" t="s">
        <v>280</v>
      </c>
      <c r="W1" s="5" t="s">
        <v>281</v>
      </c>
      <c r="X1" s="5" t="s">
        <v>282</v>
      </c>
      <c r="Y1" s="5" t="s">
        <v>283</v>
      </c>
      <c r="Z1" s="5"/>
      <c r="AA1" s="5"/>
      <c r="AB1" s="5"/>
      <c r="AC1" s="5"/>
      <c r="AD1" s="5"/>
      <c r="AE1" s="5"/>
      <c r="AF1" s="5"/>
      <c r="AG1" s="5"/>
      <c r="AH1" s="5"/>
      <c r="AI1" s="5"/>
      <c r="AJ1" s="5"/>
      <c r="AK1" s="5"/>
      <c r="AL1" s="5"/>
      <c r="AM1" s="5"/>
      <c r="AN1" s="5"/>
      <c r="AO1" s="5"/>
    </row>
    <row r="2" s="9" customFormat="1" ht="23.5" customHeight="1">
      <c r="C2" s="9"/>
      <c r="G2" s="94" t="s">
        <v>284</v>
      </c>
      <c r="H2" s="94"/>
      <c r="I2" s="95" t="s">
        <v>285</v>
      </c>
      <c r="J2" s="96"/>
      <c r="K2" s="96"/>
      <c r="L2" s="96"/>
      <c r="M2" s="96"/>
      <c r="N2" s="96"/>
      <c r="O2" s="97"/>
      <c r="P2" s="98" t="s">
        <v>286</v>
      </c>
      <c r="Q2" s="98"/>
      <c r="R2" s="98"/>
      <c r="S2" s="99" t="s">
        <v>287</v>
      </c>
      <c r="T2" s="100"/>
      <c r="U2" s="100"/>
      <c r="V2" s="101"/>
      <c r="W2" s="102" t="s">
        <v>288</v>
      </c>
      <c r="X2" s="103"/>
      <c r="Y2" s="103"/>
    </row>
    <row r="3" ht="34" customHeight="1">
      <c r="A3" s="104" t="s">
        <v>27</v>
      </c>
      <c r="B3" s="105" t="s">
        <v>28</v>
      </c>
      <c r="C3" s="91" t="s">
        <v>289</v>
      </c>
      <c r="D3" s="106" t="s">
        <v>290</v>
      </c>
      <c r="E3" s="106" t="s">
        <v>98</v>
      </c>
      <c r="F3" s="107" t="s">
        <v>291</v>
      </c>
      <c r="G3" s="108" t="s">
        <v>292</v>
      </c>
      <c r="H3" s="109" t="s">
        <v>293</v>
      </c>
      <c r="I3" s="110" t="s">
        <v>294</v>
      </c>
      <c r="J3" s="111" t="s">
        <v>295</v>
      </c>
      <c r="K3" s="112" t="s">
        <v>296</v>
      </c>
      <c r="L3" s="112" t="s">
        <v>297</v>
      </c>
      <c r="M3" s="112" t="s">
        <v>298</v>
      </c>
      <c r="N3" s="112" t="s">
        <v>299</v>
      </c>
      <c r="O3" s="112" t="s">
        <v>300</v>
      </c>
      <c r="P3" s="113" t="s">
        <v>301</v>
      </c>
      <c r="Q3" s="114" t="s">
        <v>299</v>
      </c>
      <c r="R3" s="115" t="s">
        <v>300</v>
      </c>
      <c r="S3" s="116" t="s">
        <v>302</v>
      </c>
      <c r="T3" s="117" t="s">
        <v>303</v>
      </c>
      <c r="U3" s="117" t="s">
        <v>299</v>
      </c>
      <c r="V3" s="117" t="s">
        <v>300</v>
      </c>
      <c r="W3" s="118" t="s">
        <v>299</v>
      </c>
      <c r="X3" s="119" t="s">
        <v>304</v>
      </c>
      <c r="Y3" s="120" t="s">
        <v>305</v>
      </c>
    </row>
    <row r="4" s="9" customFormat="1" ht="30" customHeight="1">
      <c r="A4" s="10" t="s">
        <v>306</v>
      </c>
      <c r="B4" s="11" t="s">
        <v>307</v>
      </c>
      <c r="C4" s="11" t="s">
        <v>308</v>
      </c>
      <c r="D4" s="121" t="s">
        <v>144</v>
      </c>
      <c r="E4" s="66" t="str">
        <f>centers!$A$3</f>
        <v>centerA</v>
      </c>
      <c r="F4" s="66" t="str">
        <f>ar_evaluations!A3</f>
        <v>gradeA</v>
      </c>
      <c r="G4" s="67" t="s">
        <v>10</v>
      </c>
      <c r="H4" s="67">
        <v>0</v>
      </c>
      <c r="I4" s="67">
        <v>5</v>
      </c>
      <c r="J4" s="67"/>
      <c r="K4" s="67" t="s">
        <v>10</v>
      </c>
      <c r="L4" s="93"/>
      <c r="M4" s="67"/>
      <c r="N4" s="67"/>
      <c r="O4" s="67"/>
      <c r="P4" s="67" t="s">
        <v>10</v>
      </c>
      <c r="Q4" s="67"/>
      <c r="R4" s="67" t="s">
        <v>10</v>
      </c>
      <c r="S4" s="67" t="s">
        <v>10</v>
      </c>
      <c r="T4" s="67" t="s">
        <v>9</v>
      </c>
      <c r="U4" s="67">
        <v>3</v>
      </c>
      <c r="V4" s="67" t="s">
        <v>10</v>
      </c>
      <c r="W4" s="67">
        <v>3</v>
      </c>
      <c r="X4" s="67" t="s">
        <v>9</v>
      </c>
      <c r="Y4" s="67" t="s">
        <v>10</v>
      </c>
    </row>
    <row r="5" s="9" customFormat="1" ht="46.5" customHeight="1">
      <c r="A5" s="10" t="s">
        <v>309</v>
      </c>
      <c r="B5" s="11" t="s">
        <v>310</v>
      </c>
      <c r="C5" s="11" t="s">
        <v>310</v>
      </c>
      <c r="D5" s="121" t="s">
        <v>144</v>
      </c>
      <c r="E5" s="66" t="str">
        <f>centers!$A$4</f>
        <v>centerB</v>
      </c>
      <c r="F5" s="66" t="str">
        <f>ar_evaluations!A4</f>
        <v>gradeB</v>
      </c>
      <c r="G5" s="67" t="s">
        <v>10</v>
      </c>
      <c r="H5" s="67">
        <v>0</v>
      </c>
      <c r="I5" s="67">
        <v>4</v>
      </c>
      <c r="J5" s="67"/>
      <c r="K5" s="67" t="s">
        <v>10</v>
      </c>
      <c r="L5" s="122" t="s">
        <v>311</v>
      </c>
      <c r="M5" s="67" t="s">
        <v>4</v>
      </c>
      <c r="N5" s="67">
        <v>4</v>
      </c>
      <c r="O5" s="67" t="s">
        <v>10</v>
      </c>
      <c r="P5" s="67" t="s">
        <v>10</v>
      </c>
      <c r="Q5" s="67"/>
      <c r="R5" s="67" t="s">
        <v>10</v>
      </c>
      <c r="S5" s="67" t="s">
        <v>10</v>
      </c>
      <c r="T5" s="67" t="s">
        <v>9</v>
      </c>
      <c r="U5" s="67">
        <v>3</v>
      </c>
      <c r="V5" s="67" t="s">
        <v>10</v>
      </c>
      <c r="W5" s="67">
        <v>3</v>
      </c>
      <c r="X5" s="67" t="s">
        <v>9</v>
      </c>
      <c r="Y5" s="67" t="s">
        <v>10</v>
      </c>
    </row>
    <row r="6" ht="14.25"/>
  </sheetData>
  <mergeCells count="5">
    <mergeCell ref="G2:H2"/>
    <mergeCell ref="I2:O2"/>
    <mergeCell ref="P2:R2"/>
    <mergeCell ref="S2:V2"/>
    <mergeCell ref="W2:Y2"/>
  </mergeCells>
  <printOptions headings="0" gridLines="0"/>
  <pageMargins left="0.70078740157480324" right="0.70078740157480324" top="0.75196850393700787" bottom="0.75196850393700787"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extLst>
    <ext xmlns:x14="http://schemas.microsoft.com/office/spreadsheetml/2009/9/main" uri="{CCE6A557-97BC-4b89-ADB6-D9C93CAAB3DF}">
      <x14:dataValidations xmlns:xm="http://schemas.microsoft.com/office/excel/2006/main" count="2" disablePrompts="0">
        <x14:dataValidation xr:uid="{003E0055-00E6-4F44-BE24-006700E2001B}" type="list" allowBlank="1" errorStyle="stop" imeMode="noControl" operator="between" showDropDown="0" showErrorMessage="1" showInputMessage="1">
          <x14:formula1>
            <xm:f>BOOLEAN_ANSWER</xm:f>
          </x14:formula1>
          <xm:sqref>T4 X4:Y5 V4:V5 G4:G5 K4:K5</xm:sqref>
        </x14:dataValidation>
        <x14:dataValidation xr:uid="{0096006A-002A-4027-A95E-002C00640048}" type="list" allowBlank="1" errorStyle="stop" imeMode="noControl" operator="between" showDropDown="0" showErrorMessage="1" showInputMessage="1">
          <x14:formula1>
            <xm:f>SUBSTAGES_FRECUENCY</xm:f>
          </x14:formula1>
          <xm:sqref>M4:M5</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ONLYOFFICE/7.1.0.215</Application>
  <Company/>
  <DocSecurity>0</DocSecurity>
  <HyperlinksChanged>false</HyperlinksChanged>
  <LinksUpToDate>false</LinksUpToDate>
  <ScaleCrop>false</ScaleCrop>
  <SharedDoc>false</SharedDoc>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revision>18</cp:revision>
  <dcterms:modified xsi:type="dcterms:W3CDTF">2022-05-25T06:39:45Z</dcterms:modified>
</cp:coreProperties>
</file>