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<sst xmlns="http://schemas.openxmlformats.org/spreadsheetml/2006/main" count="354" uniqueCount="354">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</sst>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4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273</v>
      </c>
      <c r="D1" s="5" t="s">
        <v>274</v>
      </c>
      <c r="E1" s="5" t="s">
        <v>275</v>
      </c>
    </row>
    <row r="2" ht="28.5">
      <c r="A2" s="92" t="s">
        <v>27</v>
      </c>
      <c r="B2" s="93" t="s">
        <v>28</v>
      </c>
      <c r="C2" s="94" t="s">
        <v>276</v>
      </c>
      <c r="D2" s="110" t="s">
        <v>250</v>
      </c>
      <c r="E2" s="110" t="s">
        <v>277</v>
      </c>
    </row>
    <row r="3" s="9" customFormat="1" ht="19.5" customHeight="1">
      <c r="A3" s="10" t="s">
        <v>278</v>
      </c>
      <c r="B3" s="11" t="s">
        <v>279</v>
      </c>
      <c r="C3" s="71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280</v>
      </c>
      <c r="B4" s="11" t="s">
        <v>279</v>
      </c>
      <c r="C4" s="71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281</v>
      </c>
      <c r="B5" s="11" t="s">
        <v>282</v>
      </c>
      <c r="C5" s="71" t="str">
        <f>ap_programs!$A$4</f>
        <v>programA</v>
      </c>
      <c r="D5" s="63">
        <v>0</v>
      </c>
      <c r="E5" s="63" t="s">
        <v>10</v>
      </c>
    </row>
    <row r="6">
      <c r="A6" s="10" t="s">
        <v>283</v>
      </c>
      <c r="B6" s="11" t="s">
        <v>284</v>
      </c>
      <c r="C6" s="71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200C8-0059-4422-A9C5-00CF001E00BC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221</v>
      </c>
      <c r="D1" s="5" t="s">
        <v>285</v>
      </c>
      <c r="E1" s="5" t="s">
        <v>286</v>
      </c>
      <c r="F1" s="5" t="s">
        <v>273</v>
      </c>
      <c r="G1" s="5" t="s">
        <v>274</v>
      </c>
    </row>
    <row r="2" ht="28.5">
      <c r="A2" s="111" t="s">
        <v>27</v>
      </c>
      <c r="B2" s="78" t="s">
        <v>28</v>
      </c>
      <c r="C2" s="78" t="s">
        <v>247</v>
      </c>
      <c r="D2" s="78" t="s">
        <v>287</v>
      </c>
      <c r="E2" s="78" t="s">
        <v>288</v>
      </c>
      <c r="F2" s="79" t="s">
        <v>276</v>
      </c>
      <c r="G2" s="112" t="s">
        <v>250</v>
      </c>
    </row>
    <row r="3" ht="19.5" customHeight="1">
      <c r="A3" s="10" t="s">
        <v>289</v>
      </c>
      <c r="B3" s="11" t="s">
        <v>290</v>
      </c>
      <c r="C3" s="11" t="s">
        <v>291</v>
      </c>
      <c r="D3" s="11" t="s">
        <v>292</v>
      </c>
      <c r="E3" s="113" t="s">
        <v>293</v>
      </c>
      <c r="F3" s="71" t="str">
        <f>ap_programs!$A$5</f>
        <v>programB</v>
      </c>
      <c r="G3" s="63">
        <v>0</v>
      </c>
    </row>
    <row r="4" ht="19.5" customHeight="1">
      <c r="A4" s="10" t="s">
        <v>294</v>
      </c>
      <c r="B4" s="11" t="s">
        <v>295</v>
      </c>
      <c r="C4" s="11" t="s">
        <v>296</v>
      </c>
      <c r="D4" s="11" t="s">
        <v>297</v>
      </c>
      <c r="E4" s="69" t="s">
        <v>298</v>
      </c>
      <c r="F4" s="71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7" max="7" width="10.5"/>
    <col customWidth="1" min="8" max="8" width="13"/>
    <col customWidth="1" min="9" max="9" width="10.83203125"/>
    <col customWidth="1" min="10" max="10" width="11.83203125"/>
    <col customWidth="1" min="11" max="11" width="10.1640625"/>
    <col customWidth="1" min="12" max="12" width="23.33203125"/>
    <col customWidth="1" min="13" max="13" width="3.5"/>
  </cols>
  <sheetData>
    <row r="1">
      <c r="A1" s="5" t="s">
        <v>23</v>
      </c>
      <c r="B1" s="5" t="s">
        <v>24</v>
      </c>
      <c r="C1" s="5" t="s">
        <v>273</v>
      </c>
      <c r="D1" s="5" t="s">
        <v>299</v>
      </c>
      <c r="E1" s="5" t="s">
        <v>300</v>
      </c>
      <c r="F1" s="5" t="s">
        <v>224</v>
      </c>
      <c r="G1" s="5" t="s">
        <v>301</v>
      </c>
      <c r="H1" s="5" t="s">
        <v>302</v>
      </c>
      <c r="I1" s="5" t="s">
        <v>285</v>
      </c>
      <c r="J1" s="5" t="s">
        <v>303</v>
      </c>
      <c r="K1" s="5" t="s">
        <v>304</v>
      </c>
      <c r="L1" s="114" t="s">
        <v>305</v>
      </c>
      <c r="M1" s="14"/>
    </row>
    <row r="2" ht="28.75" customHeight="1">
      <c r="A2" s="5"/>
      <c r="B2" s="5"/>
      <c r="C2" s="5"/>
      <c r="D2" s="5"/>
      <c r="E2" s="5"/>
      <c r="F2" s="5"/>
      <c r="G2" s="5"/>
      <c r="H2" s="1" t="s">
        <v>306</v>
      </c>
      <c r="I2" s="1"/>
      <c r="J2" s="1"/>
      <c r="K2" s="1"/>
      <c r="L2" s="1"/>
      <c r="M2" s="14"/>
    </row>
    <row r="3" ht="31.75" customHeight="1">
      <c r="A3" s="111" t="s">
        <v>27</v>
      </c>
      <c r="B3" s="78" t="s">
        <v>28</v>
      </c>
      <c r="C3" s="94" t="s">
        <v>276</v>
      </c>
      <c r="D3" s="93" t="s">
        <v>307</v>
      </c>
      <c r="E3" s="78" t="s">
        <v>308</v>
      </c>
      <c r="F3" s="93" t="s">
        <v>309</v>
      </c>
      <c r="G3" s="93" t="s">
        <v>310</v>
      </c>
      <c r="H3" s="115" t="s">
        <v>311</v>
      </c>
      <c r="I3" s="116" t="s">
        <v>287</v>
      </c>
      <c r="J3" s="116" t="s">
        <v>312</v>
      </c>
      <c r="K3" s="117" t="s">
        <v>313</v>
      </c>
      <c r="L3" s="79" t="s">
        <v>314</v>
      </c>
      <c r="M3" s="118"/>
    </row>
    <row r="4" s="9" customFormat="1" ht="30" customHeight="1">
      <c r="A4" s="10" t="str">
        <f t="shared" ref="A4:A9" si="1">_xlfn.CONCAT("subject",IF(M4&lt;10,"0",""),M4)</f>
        <v>subject01</v>
      </c>
      <c r="B4" s="11" t="s">
        <v>315</v>
      </c>
      <c r="C4" s="71" t="str">
        <f>ap_programs!A4</f>
        <v>programA</v>
      </c>
      <c r="D4" s="63">
        <v>1</v>
      </c>
      <c r="E4" s="63">
        <v>20</v>
      </c>
      <c r="F4" s="63"/>
      <c r="G4" s="63" t="str">
        <f t="shared" ref="G4:G9" si="2">_xlfn.CONCAT("0",IF(M4&lt;10,"0",""),M4)</f>
        <v>001</v>
      </c>
      <c r="H4" s="119" t="s">
        <v>316</v>
      </c>
      <c r="I4" s="120" t="s">
        <v>317</v>
      </c>
      <c r="J4" s="63"/>
      <c r="K4" s="121" t="str">
        <f>ap_subject_types!$A$3</f>
        <v>type01</v>
      </c>
      <c r="L4" s="122" t="s">
        <v>318</v>
      </c>
      <c r="M4" s="123">
        <v>1</v>
      </c>
    </row>
    <row r="5" s="9" customFormat="1" ht="30" customHeight="1">
      <c r="A5" s="10" t="str">
        <f t="shared" si="1"/>
        <v>subject02</v>
      </c>
      <c r="B5" s="11" t="s">
        <v>319</v>
      </c>
      <c r="C5" s="71" t="str">
        <f t="shared" ref="C5:C10" si="3">C4</f>
        <v>programA</v>
      </c>
      <c r="D5" s="63">
        <v>1</v>
      </c>
      <c r="E5" s="63">
        <v>20</v>
      </c>
      <c r="F5" s="63"/>
      <c r="G5" s="63" t="str">
        <f t="shared" si="2"/>
        <v>002</v>
      </c>
      <c r="H5" s="119" t="str">
        <f t="shared" ref="H5:H10" si="4">H4</f>
        <v xml:space="preserve">Group A|G1A, Group B|G1B</v>
      </c>
      <c r="I5" s="120" t="str">
        <f t="shared" ref="I5:I10" si="5">I4</f>
        <v>#FFEB9C</v>
      </c>
      <c r="J5" s="63"/>
      <c r="K5" s="121" t="str">
        <f>ap_subject_types!$A$3</f>
        <v>type01</v>
      </c>
      <c r="L5" s="122" t="str">
        <f t="shared" ref="L5:L10" si="6">L4</f>
        <v xml:space="preserve">teacher01|main@G1A, teacher01|main@G1B</v>
      </c>
      <c r="M5" s="123">
        <f t="shared" ref="M5:M10" si="7">M4+1</f>
        <v>2</v>
      </c>
    </row>
    <row r="6" s="9" customFormat="1" ht="30" customHeight="1">
      <c r="A6" s="10" t="str">
        <f t="shared" si="1"/>
        <v>subject03</v>
      </c>
      <c r="B6" s="11" t="s">
        <v>320</v>
      </c>
      <c r="C6" s="71" t="str">
        <f t="shared" si="3"/>
        <v>programA</v>
      </c>
      <c r="D6" s="63">
        <v>1</v>
      </c>
      <c r="E6" s="63">
        <v>20</v>
      </c>
      <c r="F6" s="63"/>
      <c r="G6" s="63" t="str">
        <f t="shared" si="2"/>
        <v>003</v>
      </c>
      <c r="H6" s="119" t="str">
        <f t="shared" si="4"/>
        <v xml:space="preserve">Group A|G1A, Group B|G1B</v>
      </c>
      <c r="I6" s="120" t="str">
        <f t="shared" si="5"/>
        <v>#FFEB9C</v>
      </c>
      <c r="J6" s="63"/>
      <c r="K6" s="121" t="str">
        <f>ap_subject_types!$A$3</f>
        <v>type01</v>
      </c>
      <c r="L6" s="122" t="str">
        <f t="shared" si="6"/>
        <v xml:space="preserve">teacher01|main@G1A, teacher01|main@G1B</v>
      </c>
      <c r="M6" s="123">
        <f t="shared" si="7"/>
        <v>3</v>
      </c>
    </row>
    <row r="7" s="9" customFormat="1" ht="30" customHeight="1">
      <c r="A7" s="10" t="str">
        <f t="shared" si="1"/>
        <v>subject04</v>
      </c>
      <c r="B7" s="11" t="s">
        <v>321</v>
      </c>
      <c r="C7" s="71" t="str">
        <f t="shared" si="3"/>
        <v>programA</v>
      </c>
      <c r="D7" s="63">
        <v>1</v>
      </c>
      <c r="E7" s="63">
        <v>20</v>
      </c>
      <c r="F7" s="63"/>
      <c r="G7" s="63" t="str">
        <f t="shared" si="2"/>
        <v>004</v>
      </c>
      <c r="H7" s="119" t="str">
        <f t="shared" si="4"/>
        <v xml:space="preserve">Group A|G1A, Group B|G1B</v>
      </c>
      <c r="I7" s="120" t="str">
        <f t="shared" si="5"/>
        <v>#FFEB9C</v>
      </c>
      <c r="J7" s="63"/>
      <c r="K7" s="121" t="str">
        <f>ap_subject_types!$A$5</f>
        <v>type03</v>
      </c>
      <c r="L7" s="122" t="str">
        <f t="shared" si="6"/>
        <v xml:space="preserve">teacher01|main@G1A, teacher01|main@G1B</v>
      </c>
      <c r="M7" s="123">
        <f t="shared" si="7"/>
        <v>4</v>
      </c>
    </row>
    <row r="8" ht="30" customHeight="1">
      <c r="A8" s="10" t="str">
        <f t="shared" si="1"/>
        <v>subject05</v>
      </c>
      <c r="B8" s="11" t="s">
        <v>322</v>
      </c>
      <c r="C8" s="71" t="str">
        <f t="shared" si="3"/>
        <v>programA</v>
      </c>
      <c r="D8" s="63">
        <v>2</v>
      </c>
      <c r="E8" s="63">
        <v>20</v>
      </c>
      <c r="F8" s="63"/>
      <c r="G8" s="63" t="str">
        <f t="shared" si="2"/>
        <v>005</v>
      </c>
      <c r="H8" s="119" t="s">
        <v>323</v>
      </c>
      <c r="I8" s="120" t="str">
        <f t="shared" si="5"/>
        <v>#FFEB9C</v>
      </c>
      <c r="J8" s="63"/>
      <c r="K8" s="121" t="str">
        <f>ap_subject_types!$A$3</f>
        <v>type01</v>
      </c>
      <c r="L8" s="122" t="s">
        <v>324</v>
      </c>
      <c r="M8" s="123">
        <f t="shared" si="7"/>
        <v>5</v>
      </c>
    </row>
    <row r="9" ht="30" customHeight="1">
      <c r="A9" s="10" t="str">
        <f t="shared" si="1"/>
        <v>subject06</v>
      </c>
      <c r="B9" s="11" t="s">
        <v>325</v>
      </c>
      <c r="C9" s="71" t="str">
        <f t="shared" si="3"/>
        <v>programA</v>
      </c>
      <c r="D9" s="63">
        <v>2</v>
      </c>
      <c r="E9" s="63">
        <v>20</v>
      </c>
      <c r="F9" s="63"/>
      <c r="G9" s="63" t="str">
        <f t="shared" si="2"/>
        <v>006</v>
      </c>
      <c r="H9" s="119" t="str">
        <f t="shared" si="4"/>
        <v xml:space="preserve">Group A|G2A, Group B|G2B</v>
      </c>
      <c r="I9" s="120" t="s">
        <v>326</v>
      </c>
      <c r="J9" s="63"/>
      <c r="K9" s="121" t="str">
        <f>ap_subject_types!$A$3</f>
        <v>type01</v>
      </c>
      <c r="L9" s="122" t="str">
        <f t="shared" si="6"/>
        <v xml:space="preserve">teacher01|main@G2A, teacher01|main@G2B</v>
      </c>
      <c r="M9" s="123">
        <f t="shared" si="7"/>
        <v>6</v>
      </c>
    </row>
    <row r="10" ht="30" customHeight="1">
      <c r="A10" s="10" t="str">
        <f t="shared" ref="A10:A22" si="8">_xlfn.CONCAT("subject",IF(M10&lt;10,"0",""),M10)</f>
        <v>subject07</v>
      </c>
      <c r="B10" s="11" t="s">
        <v>327</v>
      </c>
      <c r="C10" s="71" t="str">
        <f t="shared" si="3"/>
        <v>programA</v>
      </c>
      <c r="D10" s="63">
        <v>2</v>
      </c>
      <c r="E10" s="63">
        <v>20</v>
      </c>
      <c r="F10" s="63"/>
      <c r="G10" s="63" t="str">
        <f t="shared" ref="G10:G24" si="9">_xlfn.CONCAT("0",IF(M10&lt;10,"0",""),M10)</f>
        <v>007</v>
      </c>
      <c r="H10" s="119" t="str">
        <f t="shared" si="4"/>
        <v xml:space="preserve">Group A|G2A, Group B|G2B</v>
      </c>
      <c r="I10" s="120" t="str">
        <f t="shared" si="5"/>
        <v>#FFC7CE</v>
      </c>
      <c r="J10" s="63"/>
      <c r="K10" s="121" t="str">
        <f>ap_subject_types!$A$3</f>
        <v>type01</v>
      </c>
      <c r="L10" s="122" t="str">
        <f t="shared" si="6"/>
        <v xml:space="preserve">teacher01|main@G2A, teacher01|main@G2B</v>
      </c>
      <c r="M10" s="123">
        <f t="shared" si="7"/>
        <v>7</v>
      </c>
    </row>
    <row r="11" ht="30" customHeight="1">
      <c r="A11" s="10" t="str">
        <f t="shared" si="8"/>
        <v>subject08</v>
      </c>
      <c r="B11" s="11" t="s">
        <v>328</v>
      </c>
      <c r="C11" s="71" t="str">
        <f t="shared" ref="C11:C24" si="10">C10</f>
        <v>programA</v>
      </c>
      <c r="D11" s="63">
        <v>2</v>
      </c>
      <c r="E11" s="63">
        <v>20</v>
      </c>
      <c r="F11" s="63"/>
      <c r="G11" s="63" t="str">
        <f t="shared" si="9"/>
        <v>008</v>
      </c>
      <c r="H11" s="119" t="str">
        <f>H10</f>
        <v xml:space="preserve">Group A|G2A, Group B|G2B</v>
      </c>
      <c r="I11" s="120" t="str">
        <f t="shared" ref="I11:I18" si="11">I10</f>
        <v>#FFC7CE</v>
      </c>
      <c r="J11" s="63"/>
      <c r="K11" s="121" t="str">
        <f>ap_subject_types!$A$5</f>
        <v>type03</v>
      </c>
      <c r="L11" s="122" t="str">
        <f>L10</f>
        <v xml:space="preserve">teacher01|main@G2A, teacher01|main@G2B</v>
      </c>
      <c r="M11" s="123">
        <f t="shared" ref="M11:M24" si="12">M10+1</f>
        <v>8</v>
      </c>
    </row>
    <row r="12" ht="30" customHeight="1">
      <c r="A12" s="10" t="str">
        <f t="shared" si="8"/>
        <v>subject09</v>
      </c>
      <c r="B12" s="11" t="s">
        <v>329</v>
      </c>
      <c r="C12" s="71" t="str">
        <f t="shared" si="10"/>
        <v>programA</v>
      </c>
      <c r="D12" s="63">
        <v>3</v>
      </c>
      <c r="E12" s="63">
        <v>20</v>
      </c>
      <c r="F12" s="63"/>
      <c r="G12" s="63" t="str">
        <f t="shared" si="9"/>
        <v>009</v>
      </c>
      <c r="H12" s="119" t="s">
        <v>330</v>
      </c>
      <c r="I12" s="120" t="str">
        <f t="shared" si="11"/>
        <v>#FFC7CE</v>
      </c>
      <c r="J12" s="63"/>
      <c r="K12" s="121" t="str">
        <f>ap_subject_types!$A$3</f>
        <v>type01</v>
      </c>
      <c r="L12" s="122" t="s">
        <v>331</v>
      </c>
      <c r="M12" s="123">
        <f t="shared" si="12"/>
        <v>9</v>
      </c>
    </row>
    <row r="13" ht="30" customHeight="1">
      <c r="A13" s="10" t="str">
        <f t="shared" si="8"/>
        <v>subject10</v>
      </c>
      <c r="B13" s="11" t="s">
        <v>332</v>
      </c>
      <c r="C13" s="71" t="str">
        <f t="shared" si="10"/>
        <v>programA</v>
      </c>
      <c r="D13" s="63">
        <v>3</v>
      </c>
      <c r="E13" s="63">
        <v>20</v>
      </c>
      <c r="F13" s="63"/>
      <c r="G13" s="63" t="str">
        <f t="shared" si="9"/>
        <v>010</v>
      </c>
      <c r="H13" s="119" t="str">
        <f t="shared" ref="H13:H24" si="13">H12</f>
        <v xml:space="preserve">Group A|G3A, Group B|G3B</v>
      </c>
      <c r="I13" s="120" t="str">
        <f t="shared" si="11"/>
        <v>#FFC7CE</v>
      </c>
      <c r="J13" s="63"/>
      <c r="K13" s="121" t="str">
        <f>ap_subject_types!$A$3</f>
        <v>type01</v>
      </c>
      <c r="L13" s="122" t="str">
        <f t="shared" ref="L13:L24" si="14">L12</f>
        <v xml:space="preserve">teacher01|main@G3A, teacher01|main@G3B</v>
      </c>
      <c r="M13" s="123">
        <f t="shared" si="12"/>
        <v>10</v>
      </c>
    </row>
    <row r="14" ht="30" customHeight="1">
      <c r="A14" s="10" t="str">
        <f t="shared" si="8"/>
        <v>subject11</v>
      </c>
      <c r="B14" s="11" t="s">
        <v>333</v>
      </c>
      <c r="C14" s="71" t="str">
        <f t="shared" si="10"/>
        <v>programA</v>
      </c>
      <c r="D14" s="63">
        <v>3</v>
      </c>
      <c r="E14" s="63">
        <v>20</v>
      </c>
      <c r="F14" s="63"/>
      <c r="G14" s="63" t="str">
        <f t="shared" si="9"/>
        <v>011</v>
      </c>
      <c r="H14" s="119" t="str">
        <f t="shared" si="13"/>
        <v xml:space="preserve">Group A|G3A, Group B|G3B</v>
      </c>
      <c r="I14" s="120" t="s">
        <v>334</v>
      </c>
      <c r="J14" s="63"/>
      <c r="K14" s="121" t="str">
        <f>ap_subject_types!$A$3</f>
        <v>type01</v>
      </c>
      <c r="L14" s="122" t="str">
        <f t="shared" si="14"/>
        <v xml:space="preserve">teacher01|main@G3A, teacher01|main@G3B</v>
      </c>
      <c r="M14" s="123">
        <f t="shared" si="12"/>
        <v>11</v>
      </c>
    </row>
    <row r="15" ht="30" customHeight="1">
      <c r="A15" s="10" t="str">
        <f t="shared" si="8"/>
        <v>subject12</v>
      </c>
      <c r="B15" s="11" t="s">
        <v>335</v>
      </c>
      <c r="C15" s="71" t="str">
        <f t="shared" si="10"/>
        <v>programA</v>
      </c>
      <c r="D15" s="63">
        <v>3</v>
      </c>
      <c r="E15" s="63">
        <v>20</v>
      </c>
      <c r="F15" s="63"/>
      <c r="G15" s="63" t="str">
        <f t="shared" si="9"/>
        <v>012</v>
      </c>
      <c r="H15" s="119" t="str">
        <f t="shared" si="13"/>
        <v xml:space="preserve">Group A|G3A, Group B|G3B</v>
      </c>
      <c r="I15" s="120" t="str">
        <f t="shared" si="11"/>
        <v>#C6EFCD</v>
      </c>
      <c r="J15" s="63"/>
      <c r="K15" s="121" t="str">
        <f>ap_subject_types!$A$5</f>
        <v>type03</v>
      </c>
      <c r="L15" s="122" t="str">
        <f t="shared" si="14"/>
        <v xml:space="preserve">teacher01|main@G3A, teacher01|main@G3B</v>
      </c>
      <c r="M15" s="123">
        <f t="shared" si="12"/>
        <v>12</v>
      </c>
    </row>
    <row r="16" ht="30" customHeight="1">
      <c r="A16" s="10" t="str">
        <f t="shared" si="8"/>
        <v>subject13</v>
      </c>
      <c r="B16" s="11" t="s">
        <v>336</v>
      </c>
      <c r="C16" s="71" t="str">
        <f t="shared" si="10"/>
        <v>programA</v>
      </c>
      <c r="D16" s="63">
        <v>4</v>
      </c>
      <c r="E16" s="63">
        <v>20</v>
      </c>
      <c r="F16" s="63"/>
      <c r="G16" s="63" t="str">
        <f t="shared" si="9"/>
        <v>013</v>
      </c>
      <c r="H16" s="119" t="s">
        <v>337</v>
      </c>
      <c r="I16" s="120" t="str">
        <f t="shared" si="11"/>
        <v>#C6EFCD</v>
      </c>
      <c r="J16" s="63"/>
      <c r="K16" s="121" t="str">
        <f>ap_subject_types!$A$3</f>
        <v>type01</v>
      </c>
      <c r="L16" s="122" t="s">
        <v>338</v>
      </c>
      <c r="M16" s="123">
        <f t="shared" si="12"/>
        <v>13</v>
      </c>
    </row>
    <row r="17" ht="30" customHeight="1">
      <c r="A17" s="10" t="str">
        <f t="shared" si="8"/>
        <v>subject14</v>
      </c>
      <c r="B17" s="11" t="s">
        <v>339</v>
      </c>
      <c r="C17" s="71" t="str">
        <f t="shared" si="10"/>
        <v>programA</v>
      </c>
      <c r="D17" s="63">
        <v>4</v>
      </c>
      <c r="E17" s="63">
        <v>20</v>
      </c>
      <c r="F17" s="63"/>
      <c r="G17" s="63" t="str">
        <f t="shared" si="9"/>
        <v>014</v>
      </c>
      <c r="H17" s="119" t="str">
        <f t="shared" si="13"/>
        <v xml:space="preserve">Group A|G4A, Group B|G4B</v>
      </c>
      <c r="I17" s="120" t="str">
        <f t="shared" si="11"/>
        <v>#C6EFCD</v>
      </c>
      <c r="J17" s="63"/>
      <c r="K17" s="121" t="str">
        <f>ap_subject_types!$A$3</f>
        <v>type01</v>
      </c>
      <c r="L17" s="122" t="str">
        <f t="shared" si="14"/>
        <v xml:space="preserve">teacher01|main@G4A, teacher01|main@G4B</v>
      </c>
      <c r="M17" s="123">
        <f t="shared" si="12"/>
        <v>14</v>
      </c>
    </row>
    <row r="18" ht="30" customHeight="1">
      <c r="A18" s="10" t="str">
        <f t="shared" si="8"/>
        <v>subject15</v>
      </c>
      <c r="B18" s="11" t="s">
        <v>340</v>
      </c>
      <c r="C18" s="71" t="str">
        <f t="shared" si="10"/>
        <v>programA</v>
      </c>
      <c r="D18" s="63">
        <v>4</v>
      </c>
      <c r="E18" s="63">
        <v>20</v>
      </c>
      <c r="F18" s="63"/>
      <c r="G18" s="63" t="str">
        <f t="shared" si="9"/>
        <v>015</v>
      </c>
      <c r="H18" s="119" t="str">
        <f t="shared" si="13"/>
        <v xml:space="preserve">Group A|G4A, Group B|G4B</v>
      </c>
      <c r="I18" s="120" t="str">
        <f t="shared" si="11"/>
        <v>#C6EFCD</v>
      </c>
      <c r="J18" s="63"/>
      <c r="K18" s="121" t="str">
        <f>ap_subject_types!$A$3</f>
        <v>type01</v>
      </c>
      <c r="L18" s="122" t="str">
        <f t="shared" si="14"/>
        <v xml:space="preserve">teacher01|main@G4A, teacher01|main@G4B</v>
      </c>
      <c r="M18" s="123">
        <f t="shared" si="12"/>
        <v>15</v>
      </c>
    </row>
    <row r="19" ht="30" customHeight="1">
      <c r="A19" s="10" t="str">
        <f t="shared" si="8"/>
        <v>subject16</v>
      </c>
      <c r="B19" s="11" t="s">
        <v>341</v>
      </c>
      <c r="C19" s="71" t="str">
        <f t="shared" si="10"/>
        <v>programA</v>
      </c>
      <c r="D19" s="63">
        <v>4</v>
      </c>
      <c r="E19" s="63">
        <v>20</v>
      </c>
      <c r="F19" s="63"/>
      <c r="G19" s="63" t="str">
        <f t="shared" si="9"/>
        <v>016</v>
      </c>
      <c r="H19" s="119" t="str">
        <f t="shared" si="13"/>
        <v xml:space="preserve">Group A|G4A, Group B|G4B</v>
      </c>
      <c r="I19" s="120" t="s">
        <v>342</v>
      </c>
      <c r="J19" s="63"/>
      <c r="K19" s="121" t="str">
        <f>ap_subject_types!$A$5</f>
        <v>type03</v>
      </c>
      <c r="L19" s="122" t="str">
        <f t="shared" si="14"/>
        <v xml:space="preserve">teacher01|main@G4A, teacher01|main@G4B</v>
      </c>
      <c r="M19" s="123">
        <f t="shared" si="12"/>
        <v>16</v>
      </c>
    </row>
    <row r="20" ht="30" customHeight="1">
      <c r="A20" s="10" t="str">
        <f t="shared" si="8"/>
        <v>subject17</v>
      </c>
      <c r="B20" s="11" t="s">
        <v>343</v>
      </c>
      <c r="C20" s="71" t="str">
        <f t="shared" si="10"/>
        <v>programA</v>
      </c>
      <c r="D20" s="63">
        <v>5</v>
      </c>
      <c r="E20" s="63">
        <v>20</v>
      </c>
      <c r="F20" s="63"/>
      <c r="G20" s="63" t="str">
        <f t="shared" si="9"/>
        <v>017</v>
      </c>
      <c r="H20" s="119" t="s">
        <v>344</v>
      </c>
      <c r="I20" s="120" t="s">
        <v>342</v>
      </c>
      <c r="J20" s="63"/>
      <c r="K20" s="121" t="str">
        <f>ap_subject_types!$A$3</f>
        <v>type01</v>
      </c>
      <c r="L20" s="122" t="s">
        <v>345</v>
      </c>
      <c r="M20" s="123">
        <f t="shared" si="12"/>
        <v>17</v>
      </c>
    </row>
    <row r="21" ht="30" customHeight="1">
      <c r="A21" s="10" t="str">
        <f t="shared" si="8"/>
        <v>subject18</v>
      </c>
      <c r="B21" s="11" t="s">
        <v>346</v>
      </c>
      <c r="C21" s="71" t="str">
        <f t="shared" si="10"/>
        <v>programA</v>
      </c>
      <c r="D21" s="63">
        <v>5</v>
      </c>
      <c r="E21" s="63">
        <v>20</v>
      </c>
      <c r="F21" s="63"/>
      <c r="G21" s="63" t="str">
        <f t="shared" si="9"/>
        <v>018</v>
      </c>
      <c r="H21" s="119" t="str">
        <f t="shared" si="13"/>
        <v xml:space="preserve">Group A|G5A, Group B|G5B</v>
      </c>
      <c r="I21" s="120" t="s">
        <v>342</v>
      </c>
      <c r="J21" s="63"/>
      <c r="K21" s="121" t="str">
        <f>ap_subject_types!$A$3</f>
        <v>type01</v>
      </c>
      <c r="L21" s="122" t="str">
        <f t="shared" si="14"/>
        <v xml:space="preserve">teacher01|main@G5A, teacher01|main@G5B</v>
      </c>
      <c r="M21" s="123">
        <f t="shared" si="12"/>
        <v>18</v>
      </c>
    </row>
    <row r="22" ht="30" customHeight="1">
      <c r="A22" s="10" t="str">
        <f t="shared" si="8"/>
        <v>subject19</v>
      </c>
      <c r="B22" s="11" t="s">
        <v>347</v>
      </c>
      <c r="C22" s="71" t="str">
        <f t="shared" si="10"/>
        <v>programA</v>
      </c>
      <c r="D22" s="63">
        <v>5</v>
      </c>
      <c r="E22" s="63">
        <v>20</v>
      </c>
      <c r="F22" s="63"/>
      <c r="G22" s="63" t="str">
        <f t="shared" si="9"/>
        <v>019</v>
      </c>
      <c r="H22" s="119" t="str">
        <f t="shared" si="13"/>
        <v xml:space="preserve">Group A|G5A, Group B|G5B</v>
      </c>
      <c r="I22" s="120" t="s">
        <v>342</v>
      </c>
      <c r="J22" s="63"/>
      <c r="K22" s="121" t="str">
        <f>ap_subject_types!$A$3</f>
        <v>type01</v>
      </c>
      <c r="L22" s="122" t="str">
        <f t="shared" si="14"/>
        <v xml:space="preserve">teacher01|main@G5A, teacher01|main@G5B</v>
      </c>
      <c r="M22" s="123">
        <f t="shared" si="12"/>
        <v>19</v>
      </c>
    </row>
    <row r="23" ht="30" customHeight="1">
      <c r="A23" s="10" t="str">
        <f t="shared" ref="A23:A24" si="15">_xlfn.CONCAT("asignatura",IF(M23&lt;10,"0",""),M23)</f>
        <v>asignatura01</v>
      </c>
      <c r="B23" s="11" t="s">
        <v>348</v>
      </c>
      <c r="C23" s="71" t="str">
        <f>ap_programs!A6</f>
        <v>programC</v>
      </c>
      <c r="D23" s="63">
        <v>2</v>
      </c>
      <c r="E23" s="63">
        <v>20</v>
      </c>
      <c r="F23" s="63"/>
      <c r="G23" s="63" t="str">
        <f t="shared" si="9"/>
        <v>001</v>
      </c>
      <c r="H23" s="119" t="s">
        <v>349</v>
      </c>
      <c r="I23" s="120" t="s">
        <v>350</v>
      </c>
      <c r="J23" s="63"/>
      <c r="K23" s="121" t="str">
        <f>ap_subject_types!$A$6</f>
        <v>type04</v>
      </c>
      <c r="L23" s="122" t="s">
        <v>351</v>
      </c>
      <c r="M23" s="123">
        <v>1</v>
      </c>
    </row>
    <row r="24" ht="27">
      <c r="A24" s="10" t="str">
        <f t="shared" si="15"/>
        <v>asignatura02</v>
      </c>
      <c r="B24" s="11" t="s">
        <v>352</v>
      </c>
      <c r="C24" s="71" t="str">
        <f t="shared" si="10"/>
        <v>programC</v>
      </c>
      <c r="D24" s="63">
        <v>2</v>
      </c>
      <c r="E24" s="63">
        <v>20</v>
      </c>
      <c r="F24" s="63"/>
      <c r="G24" s="63" t="str">
        <f t="shared" si="9"/>
        <v>002</v>
      </c>
      <c r="H24" s="119" t="str">
        <f t="shared" si="13"/>
        <v xml:space="preserve">2ºA|2ºA, 2ºB|2ºB</v>
      </c>
      <c r="I24" s="120" t="s">
        <v>353</v>
      </c>
      <c r="J24" s="63"/>
      <c r="K24" s="121" t="str">
        <f>ap_subject_types!$A$6</f>
        <v>type04</v>
      </c>
      <c r="L24" s="122" t="str">
        <f t="shared" si="14"/>
        <v xml:space="preserve">teacher01|main@2ºA, teacher01|main@2ºB</v>
      </c>
      <c r="M24" s="123">
        <f t="shared" si="12"/>
        <v>2</v>
      </c>
    </row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0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1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1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1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1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2" t="s">
        <v>173</v>
      </c>
      <c r="G10" s="11" t="s">
        <v>140</v>
      </c>
      <c r="H10" s="63" t="s">
        <v>34</v>
      </c>
      <c r="I10" s="63" t="s">
        <v>151</v>
      </c>
      <c r="J10" s="71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2" t="s">
        <v>178</v>
      </c>
      <c r="G11" s="11" t="s">
        <v>140</v>
      </c>
      <c r="H11" s="63" t="s">
        <v>34</v>
      </c>
      <c r="I11" s="63" t="s">
        <v>151</v>
      </c>
      <c r="J11" s="71" t="s">
        <v>174</v>
      </c>
    </row>
    <row r="12" s="14" customFormat="1">
      <c r="A12" s="10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2" t="s">
        <v>182</v>
      </c>
      <c r="G12" s="11" t="s">
        <v>140</v>
      </c>
      <c r="H12" s="63" t="s">
        <v>34</v>
      </c>
      <c r="I12" s="63" t="s">
        <v>151</v>
      </c>
      <c r="J12" s="71" t="s">
        <v>174</v>
      </c>
    </row>
    <row r="13" s="14" customFormat="1">
      <c r="A13" s="10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2" t="s">
        <v>186</v>
      </c>
      <c r="G13" s="11" t="s">
        <v>140</v>
      </c>
      <c r="H13" s="63" t="s">
        <v>34</v>
      </c>
      <c r="I13" s="63" t="s">
        <v>151</v>
      </c>
      <c r="J13" s="71" t="s">
        <v>174</v>
      </c>
    </row>
    <row r="14" s="14" customFormat="1">
      <c r="A14" s="10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2" t="s">
        <v>190</v>
      </c>
      <c r="G14" s="11" t="s">
        <v>140</v>
      </c>
      <c r="H14" s="63" t="s">
        <v>34</v>
      </c>
      <c r="I14" s="63" t="s">
        <v>151</v>
      </c>
      <c r="J14" s="71" t="s">
        <v>174</v>
      </c>
    </row>
    <row r="15" s="14" customFormat="1">
      <c r="A15" s="10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2" t="s">
        <v>194</v>
      </c>
      <c r="G15" s="11" t="s">
        <v>140</v>
      </c>
      <c r="H15" s="63" t="s">
        <v>34</v>
      </c>
      <c r="I15" s="63" t="s">
        <v>151</v>
      </c>
      <c r="J15" s="71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30025-0041-4827-80E9-00F100810047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3" t="s">
        <v>196</v>
      </c>
    </row>
    <row r="3" s="9" customFormat="1" ht="19.5" customHeight="1">
      <c r="A3" s="10" t="s">
        <v>121</v>
      </c>
      <c r="B3" s="71" t="str">
        <f>profiles!$A$10</f>
        <v>guardian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4" t="s">
        <v>27</v>
      </c>
      <c r="B2" s="75" t="s">
        <v>28</v>
      </c>
      <c r="C2" s="76" t="s">
        <v>200</v>
      </c>
      <c r="D2" s="73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1" t="s">
        <v>205</v>
      </c>
      <c r="D3" s="77" t="s">
        <v>16</v>
      </c>
      <c r="E3" s="71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730039-002A-483B-82A6-00D300DE0098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4" t="s">
        <v>27</v>
      </c>
      <c r="B2" s="78" t="s">
        <v>28</v>
      </c>
      <c r="C2" s="79" t="s">
        <v>91</v>
      </c>
      <c r="D2" s="78" t="s">
        <v>212</v>
      </c>
      <c r="E2" s="78" t="s">
        <v>213</v>
      </c>
      <c r="F2" s="78" t="s">
        <v>214</v>
      </c>
      <c r="G2" s="78" t="s">
        <v>215</v>
      </c>
    </row>
    <row r="3" ht="146.25" customHeight="1">
      <c r="A3" s="10" t="s">
        <v>216</v>
      </c>
      <c r="B3" s="11" t="s">
        <v>217</v>
      </c>
      <c r="C3" s="71" t="str">
        <f>centers!$A$3</f>
        <v>centerA</v>
      </c>
      <c r="D3" s="9" t="s">
        <v>22</v>
      </c>
      <c r="E3" s="9" t="s">
        <v>10</v>
      </c>
      <c r="F3" s="80" t="s">
        <v>218</v>
      </c>
      <c r="G3" s="81">
        <v>5</v>
      </c>
    </row>
    <row r="4" s="14" customFormat="1" ht="146.25" customHeight="1">
      <c r="A4" s="10" t="s">
        <v>219</v>
      </c>
      <c r="B4" s="11" t="s">
        <v>220</v>
      </c>
      <c r="C4" s="71" t="str">
        <f>centers!$A$5</f>
        <v>centerC</v>
      </c>
      <c r="D4" s="9" t="s">
        <v>22</v>
      </c>
      <c r="E4" s="9" t="s">
        <v>10</v>
      </c>
      <c r="F4" s="80" t="s">
        <v>218</v>
      </c>
      <c r="G4" s="81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F700D7-00CB-4060-BE33-00DD00BC0037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A900FF-00CF-4DF6-A121-006900A4004A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4" t="s">
        <v>27</v>
      </c>
      <c r="B2" s="76" t="s">
        <v>196</v>
      </c>
    </row>
    <row r="3" s="9" customFormat="1" ht="19.5" customHeight="1">
      <c r="A3" s="10" t="s">
        <v>112</v>
      </c>
      <c r="B3" s="71" t="str">
        <f>profiles!$A$8</f>
        <v>teacher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E1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2"/>
    <col customWidth="1" min="5" max="6" width="11.1640625"/>
    <col customWidth="1" min="7" max="7" width="9.5"/>
    <col customWidth="1" min="8" max="8" width="9"/>
    <col customWidth="1" min="9" max="9" width="11.83203125"/>
    <col customWidth="1" min="10" max="11" width="17"/>
    <col customWidth="1" min="12" max="12" width="12.5"/>
    <col customWidth="1" min="13" max="13" width="12.1640625"/>
    <col customWidth="1" min="14" max="14" width="17"/>
    <col customWidth="1" min="15" max="15" width="14.83203125"/>
    <col customWidth="1" min="16" max="16" width="13"/>
    <col customWidth="1" min="17" max="19" width="14.6640625"/>
    <col customWidth="1" min="20" max="20" width="15.83203125"/>
    <col customWidth="1" min="21" max="21" width="15.33203125"/>
    <col customWidth="1" min="22" max="22" width="12.83203125"/>
    <col customWidth="1" min="23" max="23" width="14.1640625"/>
    <col customWidth="1" min="24" max="24" width="18.1640625"/>
  </cols>
  <sheetData>
    <row r="1">
      <c r="A1" s="5" t="s">
        <v>23</v>
      </c>
      <c r="B1" s="5" t="s">
        <v>24</v>
      </c>
      <c r="C1" s="5" t="s">
        <v>221</v>
      </c>
      <c r="D1" s="5" t="s">
        <v>65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5" customHeight="1">
      <c r="F2" s="82" t="s">
        <v>242</v>
      </c>
      <c r="G2" s="82"/>
      <c r="H2" s="83" t="s">
        <v>243</v>
      </c>
      <c r="I2" s="84"/>
      <c r="J2" s="84"/>
      <c r="K2" s="84"/>
      <c r="L2" s="84"/>
      <c r="M2" s="84"/>
      <c r="N2" s="85"/>
      <c r="O2" s="86" t="s">
        <v>244</v>
      </c>
      <c r="P2" s="86"/>
      <c r="Q2" s="86"/>
      <c r="R2" s="87" t="s">
        <v>245</v>
      </c>
      <c r="S2" s="88"/>
      <c r="T2" s="88"/>
      <c r="U2" s="89"/>
      <c r="V2" s="90" t="s">
        <v>246</v>
      </c>
      <c r="W2" s="91"/>
      <c r="X2" s="91"/>
    </row>
    <row r="3" ht="34" customHeight="1">
      <c r="A3" s="92" t="s">
        <v>27</v>
      </c>
      <c r="B3" s="93" t="s">
        <v>28</v>
      </c>
      <c r="C3" s="93" t="s">
        <v>247</v>
      </c>
      <c r="D3" s="94" t="s">
        <v>91</v>
      </c>
      <c r="E3" s="95" t="s">
        <v>248</v>
      </c>
      <c r="F3" s="96" t="s">
        <v>249</v>
      </c>
      <c r="G3" s="97" t="s">
        <v>250</v>
      </c>
      <c r="H3" s="98" t="s">
        <v>251</v>
      </c>
      <c r="I3" s="99" t="s">
        <v>252</v>
      </c>
      <c r="J3" s="100" t="s">
        <v>253</v>
      </c>
      <c r="K3" s="100" t="s">
        <v>254</v>
      </c>
      <c r="L3" s="100" t="s">
        <v>255</v>
      </c>
      <c r="M3" s="100" t="s">
        <v>256</v>
      </c>
      <c r="N3" s="100" t="s">
        <v>257</v>
      </c>
      <c r="O3" s="101" t="s">
        <v>258</v>
      </c>
      <c r="P3" s="102" t="s">
        <v>256</v>
      </c>
      <c r="Q3" s="103" t="s">
        <v>257</v>
      </c>
      <c r="R3" s="104" t="s">
        <v>259</v>
      </c>
      <c r="S3" s="105" t="s">
        <v>260</v>
      </c>
      <c r="T3" s="105" t="s">
        <v>256</v>
      </c>
      <c r="U3" s="105" t="s">
        <v>257</v>
      </c>
      <c r="V3" s="106" t="s">
        <v>256</v>
      </c>
      <c r="W3" s="107" t="s">
        <v>261</v>
      </c>
      <c r="X3" s="108" t="s">
        <v>262</v>
      </c>
    </row>
    <row r="4" s="9" customFormat="1" ht="19.5" customHeight="1">
      <c r="A4" s="10" t="s">
        <v>263</v>
      </c>
      <c r="B4" s="11" t="s">
        <v>264</v>
      </c>
      <c r="C4" s="11" t="s">
        <v>265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09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266</v>
      </c>
      <c r="B5" s="11" t="s">
        <v>267</v>
      </c>
      <c r="C5" s="11" t="s">
        <v>268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09" t="s">
        <v>269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  <row r="6" s="9" customFormat="1" ht="28.5">
      <c r="A6" s="10" t="s">
        <v>270</v>
      </c>
      <c r="B6" s="11" t="s">
        <v>271</v>
      </c>
      <c r="C6" s="11" t="s">
        <v>271</v>
      </c>
      <c r="D6" s="62" t="str">
        <f>centers!$A$5</f>
        <v>centerC</v>
      </c>
      <c r="E6" s="62" t="str">
        <f>ar_evaluations!A4</f>
        <v>gradeC</v>
      </c>
      <c r="F6" s="63" t="s">
        <v>10</v>
      </c>
      <c r="G6" s="63">
        <v>0</v>
      </c>
      <c r="H6" s="63">
        <v>4</v>
      </c>
      <c r="I6" s="63"/>
      <c r="J6" s="63" t="s">
        <v>10</v>
      </c>
      <c r="K6" s="109" t="s">
        <v>272</v>
      </c>
      <c r="L6" s="63" t="s">
        <v>2</v>
      </c>
      <c r="M6" s="63">
        <v>4</v>
      </c>
      <c r="N6" s="63" t="s">
        <v>10</v>
      </c>
      <c r="O6" s="63" t="s">
        <v>10</v>
      </c>
      <c r="P6" s="63"/>
      <c r="Q6" s="63" t="s">
        <v>10</v>
      </c>
      <c r="R6" s="63" t="s">
        <v>10</v>
      </c>
      <c r="S6" s="63" t="s">
        <v>9</v>
      </c>
      <c r="T6" s="63">
        <v>3</v>
      </c>
      <c r="U6" s="63" t="s">
        <v>10</v>
      </c>
      <c r="V6" s="63">
        <v>3</v>
      </c>
      <c r="W6" s="63" t="s">
        <v>9</v>
      </c>
      <c r="X6" s="63" t="s">
        <v>10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7A0006-004B-4ECA-BE3B-0047009400FB}" type="list" allowBlank="1" errorStyle="stop" imeMode="noControl" operator="between" showDropDown="0" showErrorMessage="1" showInputMessage="1">
          <x14:formula1>
            <xm:f>BOOLEAN_ANSWER</xm:f>
          </x14:formula1>
          <xm:sqref>J4:J6 F4:F6 S4 U4:U6 W4:X6</xm:sqref>
        </x14:dataValidation>
        <x14:dataValidation xr:uid="{00910010-0084-4272-87E8-00CF007D00EC}" type="list" allowBlank="1" errorStyle="stop" imeMode="noControl" operator="between" showDropDown="0" showErrorMessage="1" showInputMessage="1">
          <x14:formula1>
            <xm:f>SUBSTAGES_FRECUENCY</xm:f>
          </x14:formula1>
          <xm:sqref>L4:L6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2022-04-26T08:24:54Z</dcterms:modified>
</cp:coreProperties>
</file>