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<sst xmlns="http://schemas.openxmlformats.org/spreadsheetml/2006/main" count="493" uniqueCount="493">
  <si>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</si>
  <si>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</si>
  <si>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</si>
  <si>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</si>
  <si>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</si>
  <si>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</si>
  <si>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</si>
  <si>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</si>
  <si>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</si>
  <si>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</si>
  <si>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</si>
  <si>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</si>
  <si>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</si>
  <si>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</si>
  <si>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</si>
  <si>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</si>
  <si>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</si>
  <si>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</si>
  <si>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</si>
  <si>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</si>
  <si>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</si>
  <si>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</si>
  <si>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</si>
  <si>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</si>
  <si>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</si>
  <si>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</si>
  <si>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</si>
  <si>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</si>
  <si>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</si>
  <si>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</si>
  <si>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</si>
  <si>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</si>
  <si>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</si>
  <si>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</si>
  <si>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</si>
  <si>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</si>
  <si>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</si>
  <si>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</si>
  <si>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</si>
  <si>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</si>
  <si>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</si>
  <si>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</si>
  <si>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</si>
  <si>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</si>
  <si>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</si>
  <si>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</si>
  <si>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</si>
  <si>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</si>
  <si>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</si>
  <si>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</si>
  <si>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</si>
  <si>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</si>
  <si>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</si>
  <si>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</si>
  <si>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Users</t>
  </si>
  <si>
    <t>Dataset</t>
  </si>
  <si>
    <t>Calendar</t>
  </si>
  <si>
    <t xml:space="preserve">Academic Portfolio</t>
  </si>
  <si>
    <t>Families</t>
  </si>
  <si>
    <t>Timetable</t>
  </si>
  <si>
    <t>Tasks</t>
  </si>
  <si>
    <t>Curriculum</t>
  </si>
  <si>
    <t>Library</t>
  </si>
  <si>
    <t xml:space="preserve">Academic Rules</t>
  </si>
  <si>
    <t>Tests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</si>
  <si>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</si>
  <si>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</si>
  <si>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</si>
  <si>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</si>
  <si>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</si>
  <si>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</si>
  <si>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</si>
  <si>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</si>
  <si>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</si>
  <si>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</si>
  <si>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</si>
  <si>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</si>
  <si>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</si>
  <si>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</si>
  <si>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</si>
  <si>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</si>
  <si>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</si>
  <si>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</si>
  <si>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</si>
  <si>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ongoing</t>
  </si>
  <si>
    <t>history</t>
  </si>
  <si>
    <t>curriculum</t>
  </si>
  <si>
    <t>rules</t>
  </si>
  <si>
    <t>evaluations</t>
  </si>
  <si>
    <t>promotions</t>
  </si>
  <si>
    <t>dependencies</t>
  </si>
  <si>
    <t>tests</t>
  </si>
  <si>
    <t>questionsBanks</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</si>
  <si>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</si>
  <si>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</si>
  <si>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</si>
  <si>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</si>
  <si>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</si>
  <si>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</si>
  <si>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</si>
  <si>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</si>
  <si>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</si>
  <si>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</si>
  <si>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</si>
  <si>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</si>
  <si>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</si>
  <si>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</si>
  <si>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Ongoing</t>
  </si>
  <si>
    <t>History</t>
  </si>
  <si>
    <t>Rules</t>
  </si>
  <si>
    <t>Evaluations</t>
  </si>
  <si>
    <t>Promotions</t>
  </si>
  <si>
    <t>Dependencies</t>
  </si>
  <si>
    <t xml:space="preserve">Question Banks</t>
  </si>
  <si>
    <t>admin</t>
  </si>
  <si>
    <t>Admin</t>
  </si>
  <si>
    <t xml:space="preserve">Profile for platform administrators</t>
  </si>
  <si>
    <t>teacher</t>
  </si>
  <si>
    <t>Teacher</t>
  </si>
  <si>
    <t xml:space="preserve">Profile for teachers</t>
  </si>
  <si>
    <t>view</t>
  </si>
  <si>
    <t>create</t>
  </si>
  <si>
    <t>update</t>
  </si>
  <si>
    <t>student</t>
  </si>
  <si>
    <t>Student</t>
  </si>
  <si>
    <t xml:space="preserve">Profile for students</t>
  </si>
  <si>
    <t>guardian</t>
  </si>
  <si>
    <t>Guardian</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</si>
  <si>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</si>
  <si>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</si>
  <si>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</si>
  <si>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</si>
  <si>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</si>
  <si>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</si>
  <si>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</si>
  <si>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</si>
  <si>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</si>
  <si>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</si>
  <si>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</si>
  <si>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</si>
  <si>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</si>
  <si>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</si>
  <si>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</si>
  <si>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</si>
  <si>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Administrator</t>
  </si>
  <si>
    <t>Leemons</t>
  </si>
  <si>
    <t>admin@leemons.io</t>
  </si>
  <si>
    <t>testing</t>
  </si>
  <si>
    <t>Admin,Test</t>
  </si>
  <si>
    <t xml:space="preserve">admin@centerA, admin@centerB, admin@centerC</t>
  </si>
  <si>
    <t>teacher01</t>
  </si>
  <si>
    <t>Will</t>
  </si>
  <si>
    <t>teacher@leemons.io</t>
  </si>
  <si>
    <t>Profesor,Test</t>
  </si>
  <si>
    <t xml:space="preserve">teacher@centerA, teacher@centerB, teacher@centerC</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</si>
  <si>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</si>
  <si>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</si>
  <si>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</si>
  <si>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</si>
  <si>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</si>
  <si>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</si>
  <si>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</si>
  <si>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</si>
  <si>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</si>
  <si>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</si>
  <si>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</si>
  <si>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</si>
  <si>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</si>
  <si>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guardian@leemons.io</t>
  </si>
  <si>
    <t>https://s3.eu-west-1.amazonaws.com/global-assets.leemons.io/Nicole_guardian_f753e6763e.png</t>
  </si>
  <si>
    <t>Guardian,Test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</si>
  <si>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</si>
  <si>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</si>
  <si>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</si>
  <si>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</si>
  <si>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</si>
  <si>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</si>
  <si>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</si>
  <si>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</si>
  <si>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</si>
  <si>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</si>
  <si>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</si>
  <si>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</si>
  <si>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</si>
  <si>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</si>
  <si>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</si>
  <si>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</si>
  <si>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</si>
  <si>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</si>
  <si>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</si>
  <si>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</si>
  <si>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</si>
  <si>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</si>
  <si>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</si>
  <si>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</si>
  <si>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</si>
  <si>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</si>
  <si>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</si>
  <si>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</si>
  <si>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</si>
  <si>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</si>
  <si>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</si>
  <si>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</si>
  <si>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</si>
  <si>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</si>
  <si>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</si>
  <si>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</si>
  <si>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</si>
  <si>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</si>
  <si>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</si>
  <si>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</si>
  <si>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</si>
  <si>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</si>
  <si>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</si>
  <si>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</si>
  <si>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</si>
  <si>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</si>
  <si>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</si>
  <si>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</si>
  <si>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</si>
  <si>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</si>
  <si>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</si>
  <si>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</si>
  <si>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</si>
  <si>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</si>
  <si>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</si>
  <si>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</si>
  <si>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</si>
  <si>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</si>
  <si>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</si>
  <si>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</si>
  <si>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</si>
  <si>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</si>
  <si>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</si>
  <si>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</si>
  <si>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</si>
  <si>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</si>
  <si>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</si>
  <si>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</si>
  <si>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</si>
  <si>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</si>
  <si>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</si>
  <si>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</si>
  <si>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</si>
  <si>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</si>
  <si>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</si>
  <si>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</si>
  <si>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</si>
  <si>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</si>
  <si>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</si>
  <si>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</si>
  <si>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</si>
  <si>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</si>
  <si>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</si>
  <si>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</si>
  <si>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</si>
  <si>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</si>
  <si>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</si>
  <si>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</si>
  <si>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</si>
  <si>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</si>
  <si>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</si>
  <si>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</si>
  <si>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</si>
  <si>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</si>
  <si>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</si>
  <si>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</si>
  <si>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</si>
  <si>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</si>
  <si>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</si>
  <si>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</si>
  <si>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</si>
  <si>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</si>
  <si>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</si>
  <si>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</si>
  <si>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</si>
  <si>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</si>
  <si>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</si>
  <si>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</si>
  <si>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</si>
  <si>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</si>
  <si>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</si>
  <si>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</si>
  <si>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</si>
  <si>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</si>
  <si>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</si>
  <si>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</si>
  <si>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</si>
  <si>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</si>
  <si>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</si>
  <si>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</si>
  <si>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</si>
  <si>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</si>
  <si>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</si>
  <si>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</si>
  <si>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</si>
  <si>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</si>
  <si>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</si>
  <si>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</si>
  <si>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</si>
  <si>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</si>
  <si>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</si>
  <si>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</si>
  <si>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</si>
  <si>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</si>
  <si>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</si>
  <si>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</si>
  <si>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</si>
  <si>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</si>
  <si>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</si>
  <si>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</si>
  <si>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</si>
  <si>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</si>
  <si>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</si>
  <si>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</si>
  <si>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</si>
  <si>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</si>
  <si>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</si>
  <si>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</si>
  <si>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</si>
  <si>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</si>
  <si>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</si>
  <si>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</si>
  <si>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</si>
  <si>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</si>
  <si>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</si>
  <si>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</si>
  <si>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</si>
  <si>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</si>
  <si>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</si>
  <si>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</si>
  <si>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</si>
  <si>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</si>
  <si>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</si>
  <si>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</si>
  <si>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</si>
  <si>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</si>
  <si>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</si>
  <si>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</si>
  <si>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</si>
  <si>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</si>
  <si>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</si>
  <si>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</si>
  <si>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</si>
  <si>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</si>
  <si>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</si>
  <si>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</si>
  <si>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</si>
  <si>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</si>
  <si>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</si>
  <si>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</si>
  <si>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</si>
  <si>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</si>
  <si>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</si>
  <si>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</si>
  <si>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</si>
  <si>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</si>
  <si>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</si>
  <si>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</si>
  <si>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</si>
  <si>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</si>
  <si>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</si>
  <si>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</si>
  <si>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</si>
  <si>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</si>
  <si>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</si>
  <si>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</si>
  <si>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</si>
  <si>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</si>
  <si>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</si>
  <si>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</si>
  <si>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</si>
  <si>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</si>
  <si>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</si>
  <si>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</si>
  <si>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</si>
  <si>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</si>
  <si>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</si>
  <si>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</si>
  <si>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</si>
  <si>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</si>
  <si>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</si>
  <si>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</si>
  <si>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</si>
  <si>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</si>
  <si>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</si>
  <si>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</si>
  <si>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</si>
  <si>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</si>
  <si>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Mi primer question bank</t>
  </si>
  <si>
    <t xml:space="preserve">¿Cuánto sabes de los qbanks?</t>
  </si>
  <si>
    <t xml:space="preserve">Echa un vistazo a las preguntas, y mira cuánto sabes de los qbanks de leemons.</t>
  </si>
  <si>
    <t>#fabada</t>
  </si>
  <si>
    <t>https://s3.eu-west-1.amazonaws.com/global-assets.leemons.io/piramide_togo_6b24d983b2.png</t>
  </si>
  <si>
    <t xml:space="preserve">primer, qbank</t>
  </si>
  <si>
    <t xml:space="preserve">asignatura01, 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</si>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</sst>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55">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0" fillId="4" borderId="1" numFmtId="0" xfId="0" applyFill="1" applyBorder="1" applyAlignment="1">
      <alignment vertical="center"/>
    </xf>
    <xf fontId="1" fillId="0" borderId="1" numFmtId="0" xfId="1" applyFont="1" applyBorder="1" applyAlignment="1">
      <alignment vertical="center"/>
    </xf>
    <xf fontId="1" fillId="4" borderId="1" numFmtId="0" xfId="1" applyFont="1" applyFill="1" applyBorder="1" applyAlignment="1">
      <alignment vertical="center"/>
    </xf>
    <xf fontId="5" fillId="16" borderId="0" numFmtId="0" xfId="0" applyFont="1" applyFill="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alvaro@leemons.io" TargetMode="External"/><Relationship  Id="rId11" Type="http://schemas.openxmlformats.org/officeDocument/2006/relationships/hyperlink" Target="mailto:student+paz@leemons.io" TargetMode="External"/><Relationship  Id="rId10" Type="http://schemas.openxmlformats.org/officeDocument/2006/relationships/hyperlink" Target="mailto:student+maria@leemons.io" TargetMode="External"/><Relationship  Id="rId14" Type="http://schemas.openxmlformats.org/officeDocument/2006/relationships/hyperlink" Target="mailto:student+ignacio@leemons.io" TargetMode="External"/><Relationship  Id="rId7" Type="http://schemas.openxmlformats.org/officeDocument/2006/relationships/hyperlink" Target="mailto:student+john@leemons.io" TargetMode="External"/><Relationship  Id="rId6" Type="http://schemas.openxmlformats.org/officeDocument/2006/relationships/hyperlink" Target="mailto:guardian@centerB" TargetMode="External"/><Relationship  Id="rId13" Type="http://schemas.openxmlformats.org/officeDocument/2006/relationships/hyperlink" Target="mailto:student+elena@leemons.io" TargetMode="External"/><Relationship  Id="rId9" Type="http://schemas.openxmlformats.org/officeDocument/2006/relationships/hyperlink" Target="mailto:student2@leemons.io" TargetMode="External"/><Relationship  Id="rId5" Type="http://schemas.openxmlformats.org/officeDocument/2006/relationships/hyperlink" Target="mailto:guardian@leemons.io" TargetMode="External"/><Relationship  Id="rId8" Type="http://schemas.openxmlformats.org/officeDocument/2006/relationships/hyperlink" Target="mailto:student@centerB" TargetMode="External"/><Relationship  Id="rId4" Type="http://schemas.openxmlformats.org/officeDocument/2006/relationships/hyperlink" Target="mailto:teacher@centerB" TargetMode="External"/><Relationship  Id="rId12" Type="http://schemas.openxmlformats.org/officeDocument/2006/relationships/hyperlink" Target="mailto:student+joaquin@leemons.io" TargetMode="External"/><Relationship  Id="rId3" Type="http://schemas.openxmlformats.org/officeDocument/2006/relationships/hyperlink" Target="mailto:teacher+celia@leemons.io"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308</v>
      </c>
      <c r="D1" s="5" t="s">
        <v>309</v>
      </c>
      <c r="E1" s="5" t="s">
        <v>310</v>
      </c>
    </row>
    <row r="2" ht="28.5">
      <c r="A2" s="96" t="s">
        <v>27</v>
      </c>
      <c r="B2" s="97" t="s">
        <v>28</v>
      </c>
      <c r="C2" s="98" t="s">
        <v>311</v>
      </c>
      <c r="D2" s="115" t="s">
        <v>289</v>
      </c>
      <c r="E2" s="115" t="s">
        <v>312</v>
      </c>
    </row>
    <row r="3" s="9" customFormat="1" ht="19.5" customHeight="1">
      <c r="A3" s="10" t="s">
        <v>313</v>
      </c>
      <c r="B3" s="11" t="s">
        <v>314</v>
      </c>
      <c r="C3" s="75" t="str">
        <f>ap_programs!$A$4</f>
        <v>programA</v>
      </c>
      <c r="D3" s="65">
        <v>0</v>
      </c>
      <c r="E3" s="65" t="s">
        <v>10</v>
      </c>
    </row>
    <row r="4" s="9" customFormat="1" ht="19.5" customHeight="1">
      <c r="A4" s="10" t="s">
        <v>315</v>
      </c>
      <c r="B4" s="11" t="s">
        <v>316</v>
      </c>
      <c r="C4" s="75" t="str">
        <f>ap_programs!$A$4</f>
        <v>programA</v>
      </c>
      <c r="D4" s="65">
        <v>0</v>
      </c>
      <c r="E4" s="65" t="s">
        <v>10</v>
      </c>
    </row>
    <row r="5" ht="19.5" customHeight="1">
      <c r="A5" s="10" t="s">
        <v>317</v>
      </c>
      <c r="B5" s="11" t="s">
        <v>314</v>
      </c>
      <c r="C5" s="75" t="str">
        <f>ap_programs!$A$5</f>
        <v>programB</v>
      </c>
      <c r="D5" s="65">
        <v>0</v>
      </c>
      <c r="E5" s="65" t="s">
        <v>9</v>
      </c>
    </row>
    <row r="6" ht="19.5" customHeight="1">
      <c r="A6" s="10" t="s">
        <v>318</v>
      </c>
      <c r="B6" s="11" t="s">
        <v>316</v>
      </c>
      <c r="C6" s="75" t="str">
        <f>ap_programs!$A$5</f>
        <v>programB</v>
      </c>
      <c r="D6" s="65">
        <v>0</v>
      </c>
      <c r="E6" s="65"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80053-003F-4D01-9B59-004A00FD00CD}"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258</v>
      </c>
      <c r="D1" s="5" t="s">
        <v>319</v>
      </c>
      <c r="E1" s="5" t="s">
        <v>320</v>
      </c>
      <c r="F1" s="5" t="s">
        <v>308</v>
      </c>
      <c r="G1" s="5" t="s">
        <v>309</v>
      </c>
    </row>
    <row r="2" ht="28.5">
      <c r="A2" s="116" t="s">
        <v>27</v>
      </c>
      <c r="B2" s="83" t="s">
        <v>28</v>
      </c>
      <c r="C2" s="83" t="s">
        <v>285</v>
      </c>
      <c r="D2" s="83" t="s">
        <v>321</v>
      </c>
      <c r="E2" s="83" t="s">
        <v>322</v>
      </c>
      <c r="F2" s="84" t="s">
        <v>311</v>
      </c>
      <c r="G2" s="117" t="s">
        <v>289</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308</v>
      </c>
      <c r="D1" s="5" t="s">
        <v>323</v>
      </c>
      <c r="E1" s="5" t="s">
        <v>324</v>
      </c>
      <c r="F1" s="5" t="s">
        <v>262</v>
      </c>
      <c r="G1" s="5" t="s">
        <v>325</v>
      </c>
      <c r="H1" s="5" t="s">
        <v>259</v>
      </c>
      <c r="I1" s="5" t="s">
        <v>326</v>
      </c>
      <c r="J1" s="5" t="s">
        <v>319</v>
      </c>
      <c r="K1" s="5" t="s">
        <v>327</v>
      </c>
      <c r="L1" s="5" t="s">
        <v>320</v>
      </c>
      <c r="M1" s="5" t="s">
        <v>328</v>
      </c>
      <c r="N1" s="5" t="s">
        <v>329</v>
      </c>
      <c r="O1" s="118" t="s">
        <v>330</v>
      </c>
      <c r="P1" s="118" t="s">
        <v>331</v>
      </c>
      <c r="Q1" s="16"/>
    </row>
    <row r="2" ht="28.75" customHeight="1">
      <c r="A2" s="5"/>
      <c r="B2" s="5"/>
      <c r="C2" s="5"/>
      <c r="D2" s="5"/>
      <c r="E2" s="5"/>
      <c r="F2" s="5"/>
      <c r="G2" s="5"/>
      <c r="H2" s="5"/>
      <c r="I2" s="1" t="s">
        <v>332</v>
      </c>
      <c r="J2" s="1"/>
      <c r="K2" s="1"/>
      <c r="L2" s="1"/>
      <c r="M2" s="1"/>
      <c r="N2" s="1"/>
      <c r="O2" s="1"/>
      <c r="P2" s="1"/>
      <c r="Q2" s="16"/>
    </row>
    <row r="3" ht="31.75" customHeight="1">
      <c r="A3" s="116" t="s">
        <v>27</v>
      </c>
      <c r="B3" s="83" t="s">
        <v>28</v>
      </c>
      <c r="C3" s="99" t="s">
        <v>311</v>
      </c>
      <c r="D3" s="97" t="s">
        <v>333</v>
      </c>
      <c r="E3" s="83" t="s">
        <v>334</v>
      </c>
      <c r="F3" s="97" t="s">
        <v>335</v>
      </c>
      <c r="G3" s="97" t="s">
        <v>336</v>
      </c>
      <c r="H3" s="119" t="s">
        <v>286</v>
      </c>
      <c r="I3" s="120" t="s">
        <v>337</v>
      </c>
      <c r="J3" s="120" t="s">
        <v>321</v>
      </c>
      <c r="K3" s="120" t="s">
        <v>338</v>
      </c>
      <c r="L3" s="120" t="s">
        <v>322</v>
      </c>
      <c r="M3" s="120" t="s">
        <v>339</v>
      </c>
      <c r="N3" s="119" t="s">
        <v>340</v>
      </c>
      <c r="O3" s="84" t="s">
        <v>341</v>
      </c>
      <c r="P3" s="84" t="s">
        <v>342</v>
      </c>
      <c r="Q3" s="121"/>
    </row>
    <row r="4" s="9" customFormat="1" ht="30" customHeight="1">
      <c r="A4" s="10" t="str">
        <f>_xlfn.CONCAT("asignatura",IF(Q4&lt;10,"0",""),Q4)</f>
        <v>asignatura01</v>
      </c>
      <c r="B4" s="122" t="s">
        <v>343</v>
      </c>
      <c r="C4" s="64" t="str">
        <f>ap_programs!A5</f>
        <v>programB</v>
      </c>
      <c r="D4" s="65">
        <v>2</v>
      </c>
      <c r="E4" s="65">
        <v>20</v>
      </c>
      <c r="F4" s="65"/>
      <c r="G4" s="65" t="str">
        <f>_xlfn.CONCAT("0",IF(Q4&lt;10,"0",""),Q4)</f>
        <v>001</v>
      </c>
      <c r="H4" s="64" t="s">
        <v>143</v>
      </c>
      <c r="I4" s="123" t="s">
        <v>344</v>
      </c>
      <c r="J4" s="124" t="s">
        <v>345</v>
      </c>
      <c r="K4" s="125" t="s">
        <v>346</v>
      </c>
      <c r="L4" s="125"/>
      <c r="M4" s="65"/>
      <c r="N4" s="64" t="s">
        <v>317</v>
      </c>
      <c r="O4" s="126" t="s">
        <v>347</v>
      </c>
      <c r="P4" s="126" t="s">
        <v>348</v>
      </c>
      <c r="Q4" s="127">
        <v>1</v>
      </c>
    </row>
    <row r="5" s="9" customFormat="1" ht="30" customHeight="1">
      <c r="A5" s="10" t="str">
        <f>_xlfn.CONCAT("asignatura",IF(Q5&lt;10,"0",""),Q5)</f>
        <v>asignatura02</v>
      </c>
      <c r="B5" s="11" t="s">
        <v>349</v>
      </c>
      <c r="C5" s="64" t="str">
        <f>C4</f>
        <v>programB</v>
      </c>
      <c r="D5" s="65">
        <v>2</v>
      </c>
      <c r="E5" s="65">
        <v>20</v>
      </c>
      <c r="F5" s="65"/>
      <c r="G5" s="65" t="str">
        <f>_xlfn.CONCAT("0",IF(Q5&lt;10,"0",""),Q5)</f>
        <v>002</v>
      </c>
      <c r="H5" s="64" t="s">
        <v>143</v>
      </c>
      <c r="I5" s="123" t="str">
        <f>I4</f>
        <v>2ºA|2ºA</v>
      </c>
      <c r="J5" s="124" t="s">
        <v>350</v>
      </c>
      <c r="K5" s="128" t="s">
        <v>351</v>
      </c>
      <c r="L5" s="128"/>
      <c r="M5" s="65"/>
      <c r="N5" s="64" t="s">
        <v>317</v>
      </c>
      <c r="O5" s="126" t="s">
        <v>352</v>
      </c>
      <c r="P5" s="126" t="str">
        <f>P4</f>
        <v xml:space="preserve">studentB01@2ºA, studentB02@2ºA, studentB03@2ºA, studentB04@2ºA, studentB05@2ºA, studentB06@2ºA, studentB07@2ºA, studentB08@2ºA, studentB09@2ºA, studentB10@2ºA</v>
      </c>
      <c r="Q5" s="127">
        <f>Q4+1</f>
        <v>2</v>
      </c>
      <c r="R5" s="9"/>
    </row>
    <row r="6" s="9" customFormat="1" ht="30" customHeight="1">
      <c r="A6" s="10" t="str">
        <f>_xlfn.CONCAT("asignatura",IF(Q6&lt;10,"0",""),Q6)</f>
        <v>asignatura03</v>
      </c>
      <c r="B6" s="11" t="s">
        <v>353</v>
      </c>
      <c r="C6" s="64" t="str">
        <f>C5</f>
        <v>programB</v>
      </c>
      <c r="D6" s="65">
        <v>2</v>
      </c>
      <c r="E6" s="65">
        <v>20</v>
      </c>
      <c r="F6" s="65"/>
      <c r="G6" s="65" t="str">
        <f>_xlfn.CONCAT("0",IF(Q6&lt;10,"0",""),Q6)</f>
        <v>003</v>
      </c>
      <c r="H6" s="64" t="s">
        <v>143</v>
      </c>
      <c r="I6" s="123" t="str">
        <f>I5</f>
        <v>2ºA|2ºA</v>
      </c>
      <c r="J6" s="124" t="s">
        <v>354</v>
      </c>
      <c r="K6" s="128" t="s">
        <v>355</v>
      </c>
      <c r="L6" s="128"/>
      <c r="M6" s="65"/>
      <c r="N6" s="64" t="s">
        <v>317</v>
      </c>
      <c r="O6" s="126" t="s">
        <v>352</v>
      </c>
      <c r="P6" s="126" t="str">
        <f>P5</f>
        <v xml:space="preserve">studentB01@2ºA, studentB02@2ºA, studentB03@2ºA, studentB04@2ºA, studentB05@2ºA, studentB06@2ºA, studentB07@2ºA, studentB08@2ºA, studentB09@2ºA, studentB10@2ºA</v>
      </c>
      <c r="Q6" s="127">
        <f>Q5+1</f>
        <v>3</v>
      </c>
      <c r="R6" s="9"/>
    </row>
    <row r="7" s="9" customFormat="1" ht="30" customHeight="1">
      <c r="A7" s="10" t="str">
        <f>_xlfn.CONCAT("asignatura",IF(Q7&lt;10,"0",""),Q7)</f>
        <v>asignatura04</v>
      </c>
      <c r="B7" s="11" t="s">
        <v>356</v>
      </c>
      <c r="C7" s="64" t="str">
        <f>C6</f>
        <v>programB</v>
      </c>
      <c r="D7" s="65">
        <v>2</v>
      </c>
      <c r="E7" s="65">
        <v>20</v>
      </c>
      <c r="F7" s="65"/>
      <c r="G7" s="65" t="str">
        <f>_xlfn.CONCAT("0",IF(Q7&lt;10,"0",""),Q7)</f>
        <v>004</v>
      </c>
      <c r="H7" s="64" t="s">
        <v>143</v>
      </c>
      <c r="I7" s="123" t="str">
        <f>I6</f>
        <v>2ºA|2ºA</v>
      </c>
      <c r="J7" s="124" t="s">
        <v>357</v>
      </c>
      <c r="K7" s="128" t="s">
        <v>358</v>
      </c>
      <c r="L7" s="128"/>
      <c r="M7" s="65"/>
      <c r="N7" s="64" t="s">
        <v>317</v>
      </c>
      <c r="O7" s="126" t="s">
        <v>347</v>
      </c>
      <c r="P7" s="126" t="str">
        <f>P6</f>
        <v xml:space="preserve">studentB01@2ºA, studentB02@2ºA, studentB03@2ºA, studentB04@2ºA, studentB05@2ºA, studentB06@2ºA, studentB07@2ºA, studentB08@2ºA, studentB09@2ºA, studentB10@2ºA</v>
      </c>
      <c r="Q7" s="127">
        <f>Q6+1</f>
        <v>4</v>
      </c>
      <c r="R7" s="9"/>
    </row>
    <row r="8" ht="30" customHeight="1">
      <c r="A8" s="10" t="str">
        <f>_xlfn.CONCAT("asignatura",IF(Q8&lt;10,"0",""),Q8)</f>
        <v>asignatura05</v>
      </c>
      <c r="B8" s="11" t="s">
        <v>359</v>
      </c>
      <c r="C8" s="64" t="str">
        <f>C7</f>
        <v>programB</v>
      </c>
      <c r="D8" s="65">
        <v>2</v>
      </c>
      <c r="E8" s="65">
        <v>20</v>
      </c>
      <c r="F8" s="65"/>
      <c r="G8" s="65" t="str">
        <f>_xlfn.CONCAT("0",IF(Q8&lt;10,"0",""),Q8)</f>
        <v>005</v>
      </c>
      <c r="H8" s="64" t="s">
        <v>143</v>
      </c>
      <c r="I8" s="123" t="str">
        <f>I7</f>
        <v>2ºA|2ºA</v>
      </c>
      <c r="J8" s="124" t="s">
        <v>360</v>
      </c>
      <c r="K8" s="128" t="s">
        <v>361</v>
      </c>
      <c r="L8" s="128"/>
      <c r="M8" s="65"/>
      <c r="N8" s="64" t="s">
        <v>317</v>
      </c>
      <c r="O8" s="126" t="s">
        <v>347</v>
      </c>
      <c r="P8" s="126" t="str">
        <f>P7</f>
        <v xml:space="preserve">studentB01@2ºA, studentB02@2ºA, studentB03@2ºA, studentB04@2ºA, studentB05@2ºA, studentB06@2ºA, studentB07@2ºA, studentB08@2ºA, studentB09@2ºA, studentB10@2ºA</v>
      </c>
      <c r="Q8" s="127">
        <f>Q7+1</f>
        <v>5</v>
      </c>
    </row>
    <row r="9" ht="30" customHeight="1">
      <c r="A9" s="10" t="str">
        <f>_xlfn.CONCAT("asignatura",IF(Q9&lt;10,"0",""),Q9)</f>
        <v>asignatura06</v>
      </c>
      <c r="B9" s="11" t="s">
        <v>362</v>
      </c>
      <c r="C9" s="64" t="str">
        <f>C8</f>
        <v>programB</v>
      </c>
      <c r="D9" s="65">
        <v>2</v>
      </c>
      <c r="E9" s="65">
        <v>20</v>
      </c>
      <c r="F9" s="65"/>
      <c r="G9" s="65" t="str">
        <f>_xlfn.CONCAT("0",IF(Q9&lt;10,"0",""),Q9)</f>
        <v>006</v>
      </c>
      <c r="H9" s="64" t="s">
        <v>143</v>
      </c>
      <c r="I9" s="123" t="str">
        <f>I8</f>
        <v>2ºA|2ºA</v>
      </c>
      <c r="J9" s="124" t="s">
        <v>363</v>
      </c>
      <c r="K9" s="129" t="s">
        <v>364</v>
      </c>
      <c r="L9" s="129"/>
      <c r="M9" s="65"/>
      <c r="N9" s="64" t="s">
        <v>317</v>
      </c>
      <c r="O9" s="126" t="s">
        <v>347</v>
      </c>
      <c r="P9" s="126" t="str">
        <f>P8</f>
        <v xml:space="preserve">studentB01@2ºA, studentB02@2ºA, studentB03@2ºA, studentB04@2ºA, studentB05@2ºA, studentB06@2ºA, studentB07@2ºA, studentB08@2ºA, studentB09@2ºA, studentB10@2ºA</v>
      </c>
      <c r="Q9" s="127">
        <f>Q8+1</f>
        <v>6</v>
      </c>
    </row>
    <row r="10" ht="30" customHeight="1">
      <c r="A10" s="10" t="str">
        <f>_xlfn.CONCAT("asignatura",IF(Q10&lt;10,"0",""),Q10)</f>
        <v>asignatura07</v>
      </c>
      <c r="B10" s="11" t="s">
        <v>365</v>
      </c>
      <c r="C10" s="64" t="str">
        <f>C9</f>
        <v>programB</v>
      </c>
      <c r="D10" s="65">
        <v>2</v>
      </c>
      <c r="E10" s="65">
        <v>20</v>
      </c>
      <c r="F10" s="65"/>
      <c r="G10" s="65" t="str">
        <f>_xlfn.CONCAT("0",IF(Q10&lt;10,"0",""),Q10)</f>
        <v>007</v>
      </c>
      <c r="H10" s="64" t="s">
        <v>143</v>
      </c>
      <c r="I10" s="123" t="str">
        <f>I9</f>
        <v>2ºA|2ºA</v>
      </c>
      <c r="J10" s="124" t="s">
        <v>366</v>
      </c>
      <c r="K10" s="130" t="s">
        <v>367</v>
      </c>
      <c r="L10" s="130"/>
      <c r="M10" s="65"/>
      <c r="N10" s="64" t="s">
        <v>317</v>
      </c>
      <c r="O10" s="126" t="s">
        <v>347</v>
      </c>
      <c r="P10" s="126" t="str">
        <f>P9</f>
        <v xml:space="preserve">studentB01@2ºA, studentB02@2ºA, studentB03@2ºA, studentB04@2ºA, studentB05@2ºA, studentB06@2ºA, studentB07@2ºA, studentB08@2ºA, studentB09@2ºA, studentB10@2ºA</v>
      </c>
      <c r="Q10" s="127">
        <f>Q9+1</f>
        <v>7</v>
      </c>
    </row>
    <row r="11" ht="30" customHeight="1">
      <c r="A11" s="10" t="str">
        <f>_xlfn.CONCAT("asignatura",IF(Q11&lt;10,"0",""),Q11)</f>
        <v>asignatura08</v>
      </c>
      <c r="B11" s="11" t="s">
        <v>368</v>
      </c>
      <c r="C11" s="64" t="str">
        <f>C10</f>
        <v>programB</v>
      </c>
      <c r="D11" s="65">
        <v>2</v>
      </c>
      <c r="E11" s="65">
        <v>20</v>
      </c>
      <c r="F11" s="65"/>
      <c r="G11" s="65" t="str">
        <f>_xlfn.CONCAT("0",IF(Q11&lt;10,"0",""),Q11)</f>
        <v>008</v>
      </c>
      <c r="H11" s="64" t="s">
        <v>143</v>
      </c>
      <c r="I11" s="123" t="str">
        <f>I10</f>
        <v>2ºA|2ºA</v>
      </c>
      <c r="J11" s="124" t="s">
        <v>369</v>
      </c>
      <c r="K11" s="128" t="s">
        <v>370</v>
      </c>
      <c r="L11" s="128"/>
      <c r="M11" s="65"/>
      <c r="N11" s="64" t="s">
        <v>317</v>
      </c>
      <c r="O11" s="126" t="s">
        <v>347</v>
      </c>
      <c r="P11" s="126" t="str">
        <f>P10</f>
        <v xml:space="preserve">studentB01@2ºA, studentB02@2ºA, studentB03@2ºA, studentB04@2ºA, studentB05@2ºA, studentB06@2ºA, studentB07@2ºA, studentB08@2ºA, studentB09@2ºA, studentB10@2ºA</v>
      </c>
      <c r="Q11" s="127">
        <f>Q10+1</f>
        <v>8</v>
      </c>
    </row>
    <row r="12" ht="30" customHeight="1">
      <c r="A12" s="10" t="str">
        <f>_xlfn.CONCAT("asignatura",IF(Q12&lt;10,"0",""),Q12)</f>
        <v>asignatura09</v>
      </c>
      <c r="B12" s="11" t="s">
        <v>371</v>
      </c>
      <c r="C12" s="64" t="str">
        <f>C11</f>
        <v>programB</v>
      </c>
      <c r="D12" s="65">
        <v>2</v>
      </c>
      <c r="E12" s="65">
        <v>20</v>
      </c>
      <c r="F12" s="65"/>
      <c r="G12" s="65" t="str">
        <f>_xlfn.CONCAT("0",IF(Q12&lt;10,"0",""),Q12)</f>
        <v>009</v>
      </c>
      <c r="H12" s="64" t="s">
        <v>143</v>
      </c>
      <c r="I12" s="123" t="str">
        <f>I11</f>
        <v>2ºA|2ºA</v>
      </c>
      <c r="J12" s="124" t="s">
        <v>372</v>
      </c>
      <c r="K12" s="128" t="s">
        <v>373</v>
      </c>
      <c r="L12" s="128"/>
      <c r="M12" s="65"/>
      <c r="N12" s="64" t="s">
        <v>318</v>
      </c>
      <c r="O12" s="126" t="s">
        <v>352</v>
      </c>
      <c r="P12" s="126" t="str">
        <f>P11</f>
        <v xml:space="preserve">studentB01@2ºA, studentB02@2ºA, studentB03@2ºA, studentB04@2ºA, studentB05@2ºA, studentB06@2ºA, studentB07@2ºA, studentB08@2ºA, studentB09@2ºA, studentB10@2ºA</v>
      </c>
      <c r="Q12" s="127">
        <f>Q11+1</f>
        <v>9</v>
      </c>
    </row>
    <row r="13" ht="30" customHeight="1">
      <c r="A13" s="10" t="str">
        <f>_xlfn.CONCAT("asignatura",IF(Q13&lt;10,"0",""),Q13)</f>
        <v>asignatura10</v>
      </c>
      <c r="B13" s="11" t="s">
        <v>374</v>
      </c>
      <c r="C13" s="64" t="str">
        <f>C12</f>
        <v>programB</v>
      </c>
      <c r="D13" s="65">
        <v>2</v>
      </c>
      <c r="E13" s="65">
        <v>20</v>
      </c>
      <c r="F13" s="65"/>
      <c r="G13" s="65" t="str">
        <f>_xlfn.CONCAT("0",IF(Q13&lt;10,"0",""),Q13)</f>
        <v>010</v>
      </c>
      <c r="H13" s="64" t="s">
        <v>143</v>
      </c>
      <c r="I13" s="123" t="str">
        <f>I12</f>
        <v>2ºA|2ºA</v>
      </c>
      <c r="J13" s="124" t="s">
        <v>375</v>
      </c>
      <c r="K13" s="128" t="s">
        <v>355</v>
      </c>
      <c r="L13" s="128"/>
      <c r="M13" s="65"/>
      <c r="N13" s="64" t="s">
        <v>318</v>
      </c>
      <c r="O13" s="126" t="s">
        <v>347</v>
      </c>
      <c r="P13" s="126" t="str">
        <f>P12</f>
        <v xml:space="preserve">studentB01@2ºA, studentB02@2ºA, studentB03@2ºA, studentB04@2ºA, studentB05@2ºA, studentB06@2ºA, studentB07@2ºA, studentB08@2ºA, studentB09@2ºA, studentB10@2ºA</v>
      </c>
      <c r="Q13" s="127">
        <f>Q12+1</f>
        <v>10</v>
      </c>
    </row>
    <row r="14" ht="30" customHeight="1">
      <c r="A14" s="10" t="str">
        <f>_xlfn.CONCAT("asignatura",IF(Q14&lt;10,"0",""),Q14)</f>
        <v>asignatura11</v>
      </c>
      <c r="B14" s="11" t="s">
        <v>376</v>
      </c>
      <c r="C14" s="64" t="str">
        <f>C13</f>
        <v>programB</v>
      </c>
      <c r="D14" s="65">
        <v>2</v>
      </c>
      <c r="E14" s="65">
        <v>20</v>
      </c>
      <c r="F14" s="65"/>
      <c r="G14" s="65" t="str">
        <f>_xlfn.CONCAT("0",IF(Q14&lt;10,"0",""),Q14)</f>
        <v>011</v>
      </c>
      <c r="H14" s="64" t="s">
        <v>143</v>
      </c>
      <c r="I14" s="123" t="str">
        <f>I13</f>
        <v>2ºA|2ºA</v>
      </c>
      <c r="J14" s="124" t="s">
        <v>377</v>
      </c>
      <c r="K14" s="128" t="s">
        <v>358</v>
      </c>
      <c r="L14" s="128"/>
      <c r="M14" s="65"/>
      <c r="N14" s="64" t="s">
        <v>318</v>
      </c>
      <c r="O14" s="126" t="s">
        <v>347</v>
      </c>
      <c r="P14" s="126" t="str">
        <f>P13</f>
        <v xml:space="preserve">studentB01@2ºA, studentB02@2ºA, studentB03@2ºA, studentB04@2ºA, studentB05@2ºA, studentB06@2ºA, studentB07@2ºA, studentB08@2ºA, studentB09@2ºA, studentB10@2ºA</v>
      </c>
      <c r="Q14" s="127">
        <f>Q13+1</f>
        <v>11</v>
      </c>
    </row>
    <row r="15" ht="30" customHeight="1">
      <c r="A15" s="10" t="str">
        <f>_xlfn.CONCAT("asignatura",IF(Q15&lt;10,"0",""),Q15)</f>
        <v>asignatura12</v>
      </c>
      <c r="B15" s="11" t="s">
        <v>378</v>
      </c>
      <c r="C15" s="64" t="str">
        <f>C14</f>
        <v>programB</v>
      </c>
      <c r="D15" s="65">
        <v>2</v>
      </c>
      <c r="E15" s="65">
        <v>20</v>
      </c>
      <c r="F15" s="65"/>
      <c r="G15" s="65" t="str">
        <f>_xlfn.CONCAT("0",IF(Q15&lt;10,"0",""),Q15)</f>
        <v>012</v>
      </c>
      <c r="H15" s="64" t="s">
        <v>143</v>
      </c>
      <c r="I15" s="123" t="str">
        <f>I14</f>
        <v>2ºA|2ºA</v>
      </c>
      <c r="J15" s="124" t="s">
        <v>379</v>
      </c>
      <c r="K15" s="131" t="s">
        <v>380</v>
      </c>
      <c r="L15" s="131"/>
      <c r="M15" s="65"/>
      <c r="N15" s="64" t="s">
        <v>318</v>
      </c>
      <c r="O15" s="126" t="s">
        <v>347</v>
      </c>
      <c r="P15" s="126" t="str">
        <f>P14</f>
        <v xml:space="preserve">studentB01@2ºA, studentB02@2ºA, studentB03@2ºA, studentB04@2ºA, studentB05@2ºA, studentB06@2ºA, studentB07@2ºA, studentB08@2ºA, studentB09@2ºA, studentB10@2ºA</v>
      </c>
      <c r="Q15" s="127">
        <f>Q14+1</f>
        <v>12</v>
      </c>
    </row>
    <row r="16" ht="30" customHeight="1">
      <c r="A16" s="10" t="str">
        <f>_xlfn.CONCAT("asignatura",IF(Q16&lt;10,"0",""),Q16)</f>
        <v>asignatura13</v>
      </c>
      <c r="B16" s="11" t="s">
        <v>381</v>
      </c>
      <c r="C16" s="64" t="str">
        <f>C15</f>
        <v>programB</v>
      </c>
      <c r="D16" s="65">
        <v>2</v>
      </c>
      <c r="E16" s="65">
        <v>20</v>
      </c>
      <c r="F16" s="65"/>
      <c r="G16" s="65" t="str">
        <f>_xlfn.CONCAT("0",IF(Q16&lt;10,"0",""),Q16)</f>
        <v>013</v>
      </c>
      <c r="H16" s="64" t="s">
        <v>143</v>
      </c>
      <c r="I16" s="123" t="str">
        <f>I15</f>
        <v>2ºA|2ºA</v>
      </c>
      <c r="J16" s="124" t="s">
        <v>382</v>
      </c>
      <c r="K16" s="128" t="s">
        <v>383</v>
      </c>
      <c r="L16" s="128"/>
      <c r="M16" s="65"/>
      <c r="N16" s="64" t="s">
        <v>318</v>
      </c>
      <c r="O16" s="126" t="s">
        <v>347</v>
      </c>
      <c r="P16" s="126" t="str">
        <f>P15</f>
        <v xml:space="preserve">studentB01@2ºA, studentB02@2ºA, studentB03@2ºA, studentB04@2ºA, studentB05@2ºA, studentB06@2ºA, studentB07@2ºA, studentB08@2ºA, studentB09@2ºA, studentB10@2ºA</v>
      </c>
      <c r="Q16" s="127">
        <f>Q15+1</f>
        <v>13</v>
      </c>
    </row>
    <row r="17" ht="30" customHeight="1">
      <c r="A17" s="10" t="str">
        <f>_xlfn.CONCAT("asignatura",IF(Q17&lt;10,"0",""),Q17)</f>
        <v>asignatura14</v>
      </c>
      <c r="B17" s="11" t="s">
        <v>384</v>
      </c>
      <c r="C17" s="64" t="str">
        <f>C16</f>
        <v>programB</v>
      </c>
      <c r="D17" s="65">
        <v>2</v>
      </c>
      <c r="E17" s="65">
        <v>20</v>
      </c>
      <c r="F17" s="65"/>
      <c r="G17" s="65" t="str">
        <f>_xlfn.CONCAT("0",IF(Q17&lt;10,"0",""),Q17)</f>
        <v>014</v>
      </c>
      <c r="H17" s="64" t="s">
        <v>143</v>
      </c>
      <c r="I17" s="123" t="str">
        <f>I16</f>
        <v>2ºA|2ºA</v>
      </c>
      <c r="J17" s="124" t="s">
        <v>385</v>
      </c>
      <c r="K17" s="128" t="s">
        <v>386</v>
      </c>
      <c r="L17" s="128"/>
      <c r="M17" s="65"/>
      <c r="N17" s="64" t="s">
        <v>317</v>
      </c>
      <c r="O17" s="126" t="s">
        <v>352</v>
      </c>
      <c r="P17" s="126" t="str">
        <f>P16</f>
        <v xml:space="preserve">studentB01@2ºA, studentB02@2ºA, studentB03@2ºA, studentB04@2ºA, studentB05@2ºA, studentB06@2ºA, studentB07@2ºA, studentB08@2ºA, studentB09@2ºA, studentB10@2ºA</v>
      </c>
      <c r="Q17" s="127">
        <f>Q16+1</f>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232</v>
      </c>
    </row>
    <row r="2" ht="21.75" customHeight="1">
      <c r="A2" s="79" t="s">
        <v>27</v>
      </c>
      <c r="B2" s="81" t="s">
        <v>233</v>
      </c>
    </row>
    <row r="3" ht="19.5" customHeight="1">
      <c r="A3" s="10" t="s">
        <v>117</v>
      </c>
      <c r="B3" s="75" t="str">
        <f>profiles!$A$8</f>
        <v>teacher</v>
      </c>
    </row>
    <row r="4" ht="19.5" customHeight="1">
      <c r="A4" s="10" t="s">
        <v>123</v>
      </c>
      <c r="B4" s="7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33.8515625"/>
    <col customWidth="1" min="3" max="3" width="28.8515625"/>
    <col customWidth="1" min="4" max="4" width="36.00390625"/>
    <col customWidth="1" min="6" max="6" width="21.00390625"/>
    <col customWidth="1" min="7" max="8" width="14.140625"/>
    <col customWidth="1" min="9" max="9" width="12.7109375"/>
    <col customWidth="1" min="10" max="10" width="25.57421875"/>
  </cols>
  <sheetData>
    <row r="1">
      <c r="A1" s="5" t="s">
        <v>23</v>
      </c>
      <c r="B1" s="5" t="s">
        <v>24</v>
      </c>
      <c r="C1" s="5" t="s">
        <v>387</v>
      </c>
      <c r="D1" s="5" t="s">
        <v>25</v>
      </c>
      <c r="E1" s="5" t="s">
        <v>319</v>
      </c>
      <c r="F1" s="5" t="s">
        <v>134</v>
      </c>
      <c r="G1" s="5" t="s">
        <v>135</v>
      </c>
      <c r="H1" s="5" t="s">
        <v>259</v>
      </c>
      <c r="I1" s="5" t="s">
        <v>308</v>
      </c>
      <c r="J1" s="5" t="s">
        <v>73</v>
      </c>
    </row>
    <row r="2" ht="24" customHeight="1">
      <c r="A2" s="6" t="s">
        <v>27</v>
      </c>
      <c r="B2" s="7" t="s">
        <v>28</v>
      </c>
      <c r="C2" s="7" t="str">
        <f>PROPER(C1)</f>
        <v>Tagline</v>
      </c>
      <c r="D2" s="7" t="str">
        <f>PROPER(D1)</f>
        <v>Description</v>
      </c>
      <c r="E2" s="7" t="str">
        <f>PROPER(E1)</f>
        <v>Color</v>
      </c>
      <c r="F2" s="7" t="str">
        <f>PROPER(F1)</f>
        <v>Cover</v>
      </c>
      <c r="G2" s="7" t="str">
        <f>PROPER(G1)</f>
        <v>Tags</v>
      </c>
      <c r="H2" s="52" t="str">
        <f>PROPER(H1)</f>
        <v>Creator</v>
      </c>
      <c r="I2" s="52" t="str">
        <f>PROPER(I1)</f>
        <v>Program</v>
      </c>
      <c r="J2" s="132" t="str">
        <f>PROPER(J1)</f>
        <v>Subjects</v>
      </c>
    </row>
    <row r="3" ht="34.5" customHeight="1">
      <c r="A3" s="133" t="s">
        <v>388</v>
      </c>
      <c r="B3" s="134" t="s">
        <v>389</v>
      </c>
      <c r="C3" s="134" t="s">
        <v>390</v>
      </c>
      <c r="D3" s="135" t="s">
        <v>391</v>
      </c>
      <c r="E3" s="134" t="s">
        <v>392</v>
      </c>
      <c r="F3" s="136" t="s">
        <v>393</v>
      </c>
      <c r="G3" s="135" t="s">
        <v>394</v>
      </c>
      <c r="H3" s="137" t="str">
        <f>users!A4</f>
        <v>teacher01</v>
      </c>
      <c r="I3" s="138" t="str">
        <f>ap_programs!A5</f>
        <v>programB</v>
      </c>
      <c r="J3" s="139" t="s">
        <v>395</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40" width="17.3515625"/>
    <col bestFit="1" min="6" max="6" width="11.28125"/>
    <col customWidth="1" min="7" max="7" width="15.57421875"/>
    <col customWidth="1" min="8" max="8" width="69.57421875"/>
    <col bestFit="1" min="9" max="9" style="141" width="13.8515625"/>
    <col customWidth="1" min="10" max="10" width="73.140625"/>
    <col bestFit="1" min="11" max="11" style="141" width="15.2109375"/>
    <col bestFit="1" min="12" max="12" width="9.921875"/>
    <col customWidth="1" min="13" max="13" width="114.28125"/>
    <col customWidth="1" min="14" max="14" style="141" width="23.8515625"/>
    <col bestFit="1" min="15" max="15" width="2.78125"/>
  </cols>
  <sheetData>
    <row r="1" ht="14.25">
      <c r="A1" s="127" t="s">
        <v>23</v>
      </c>
      <c r="B1" s="127" t="s">
        <v>396</v>
      </c>
      <c r="C1" s="127" t="s">
        <v>245</v>
      </c>
      <c r="D1" s="127" t="s">
        <v>397</v>
      </c>
      <c r="E1" s="127" t="s">
        <v>398</v>
      </c>
      <c r="F1" s="127" t="s">
        <v>399</v>
      </c>
      <c r="G1" s="142" t="s">
        <v>135</v>
      </c>
      <c r="H1" s="127" t="s">
        <v>400</v>
      </c>
      <c r="I1" s="127" t="s">
        <v>401</v>
      </c>
      <c r="J1" s="127" t="s">
        <v>402</v>
      </c>
      <c r="K1" s="127" t="s">
        <v>403</v>
      </c>
      <c r="L1" s="127" t="s">
        <v>404</v>
      </c>
      <c r="M1" s="127" t="s">
        <v>405</v>
      </c>
      <c r="N1" s="127" t="s">
        <v>406</v>
      </c>
    </row>
    <row r="2" ht="28.5">
      <c r="A2" s="116" t="s">
        <v>27</v>
      </c>
      <c r="B2" s="52" t="s">
        <v>407</v>
      </c>
      <c r="C2" s="97" t="s">
        <v>249</v>
      </c>
      <c r="D2" s="97" t="s">
        <v>408</v>
      </c>
      <c r="E2" s="8" t="s">
        <v>409</v>
      </c>
      <c r="F2" s="8" t="s">
        <v>410</v>
      </c>
      <c r="G2" s="115" t="s">
        <v>142</v>
      </c>
      <c r="H2" s="143" t="s">
        <v>411</v>
      </c>
      <c r="I2" s="7" t="s">
        <v>412</v>
      </c>
      <c r="J2" s="115" t="s">
        <v>413</v>
      </c>
      <c r="K2" s="7" t="s">
        <v>414</v>
      </c>
      <c r="L2" s="97" t="s">
        <v>404</v>
      </c>
      <c r="M2" s="115" t="s">
        <v>415</v>
      </c>
      <c r="N2" s="7" t="s">
        <v>416</v>
      </c>
    </row>
    <row r="3" ht="114">
      <c r="A3" s="144" t="str">
        <f>_xlfn.CONCAT("q",IF(O3&lt;10,"0",""),O3)</f>
        <v>q01</v>
      </c>
      <c r="B3" s="145" t="str">
        <f>te_qbanks!A3</f>
        <v>qbank01</v>
      </c>
      <c r="C3" s="140" t="s">
        <v>417</v>
      </c>
      <c r="D3" s="140"/>
      <c r="E3" s="140" t="s">
        <v>418</v>
      </c>
      <c r="F3" s="140" t="s">
        <v>419</v>
      </c>
      <c r="G3" s="146" t="s">
        <v>420</v>
      </c>
      <c r="H3" s="147" t="s">
        <v>421</v>
      </c>
      <c r="I3" s="140"/>
      <c r="J3" s="147" t="s">
        <v>422</v>
      </c>
      <c r="K3" s="141"/>
      <c r="L3" s="140">
        <v>1</v>
      </c>
      <c r="M3" s="147" t="s">
        <v>423</v>
      </c>
      <c r="N3" s="140"/>
      <c r="O3" s="148">
        <v>1</v>
      </c>
    </row>
    <row r="4" ht="199.5">
      <c r="A4" s="144" t="str">
        <f>_xlfn.CONCAT("q",IF(O4&lt;10,"0",""),O4)</f>
        <v>q02</v>
      </c>
      <c r="B4" s="137" t="str">
        <f>B3</f>
        <v>qbank01</v>
      </c>
      <c r="C4" s="140" t="s">
        <v>417</v>
      </c>
      <c r="D4" s="140"/>
      <c r="E4" s="140" t="s">
        <v>424</v>
      </c>
      <c r="F4" s="140" t="s">
        <v>419</v>
      </c>
      <c r="G4" s="146" t="s">
        <v>425</v>
      </c>
      <c r="H4" s="147" t="s">
        <v>426</v>
      </c>
      <c r="I4" s="140"/>
      <c r="J4" s="147" t="s">
        <v>427</v>
      </c>
      <c r="K4" s="140"/>
      <c r="L4" s="140">
        <v>4</v>
      </c>
      <c r="M4" s="147" t="s">
        <v>428</v>
      </c>
      <c r="N4" s="140"/>
      <c r="O4" s="148">
        <f>O3+1</f>
        <v>2</v>
      </c>
    </row>
    <row r="5" ht="114">
      <c r="A5" s="144" t="str">
        <f>_xlfn.CONCAT("q",IF(O5&lt;10,"0",""),O5)</f>
        <v>q03</v>
      </c>
      <c r="B5" s="137" t="str">
        <f>B4</f>
        <v>qbank01</v>
      </c>
      <c r="C5" s="140" t="s">
        <v>417</v>
      </c>
      <c r="D5" s="140"/>
      <c r="E5" s="140" t="s">
        <v>424</v>
      </c>
      <c r="F5" s="140" t="s">
        <v>419</v>
      </c>
      <c r="G5" s="146" t="s">
        <v>429</v>
      </c>
      <c r="H5" s="147" t="s">
        <v>430</v>
      </c>
      <c r="I5" s="140"/>
      <c r="J5" s="147" t="s">
        <v>431</v>
      </c>
      <c r="K5" s="140"/>
      <c r="L5" s="140">
        <v>3</v>
      </c>
      <c r="M5" s="147" t="s">
        <v>432</v>
      </c>
      <c r="N5" s="140"/>
      <c r="O5" s="148">
        <f>O4+1</f>
        <v>3</v>
      </c>
    </row>
    <row r="6" ht="156.75">
      <c r="A6" s="144" t="str">
        <f>_xlfn.CONCAT("q",IF(O6&lt;10,"0",""),O6)</f>
        <v>q04</v>
      </c>
      <c r="B6" s="137" t="str">
        <f>B5</f>
        <v>qbank01</v>
      </c>
      <c r="C6" s="140" t="s">
        <v>417</v>
      </c>
      <c r="D6" s="140"/>
      <c r="E6" s="140" t="s">
        <v>424</v>
      </c>
      <c r="F6" s="140" t="s">
        <v>419</v>
      </c>
      <c r="G6" s="146" t="s">
        <v>425</v>
      </c>
      <c r="H6" s="147" t="s">
        <v>433</v>
      </c>
      <c r="I6" s="140"/>
      <c r="J6" s="147" t="s">
        <v>434</v>
      </c>
      <c r="K6" s="140"/>
      <c r="L6" s="140">
        <v>2</v>
      </c>
      <c r="M6" s="147" t="s">
        <v>435</v>
      </c>
      <c r="N6" s="140"/>
      <c r="O6" s="148">
        <f>O5+1</f>
        <v>4</v>
      </c>
    </row>
    <row r="7" ht="71.25">
      <c r="A7" s="144" t="str">
        <f>_xlfn.CONCAT("q",IF(O7&lt;10,"0",""),O7)</f>
        <v>q05</v>
      </c>
      <c r="B7" s="137" t="str">
        <f>B6</f>
        <v>qbank01</v>
      </c>
      <c r="C7" s="140" t="s">
        <v>417</v>
      </c>
      <c r="D7" s="140"/>
      <c r="E7" s="140" t="s">
        <v>424</v>
      </c>
      <c r="F7" s="140" t="s">
        <v>419</v>
      </c>
      <c r="G7" s="146" t="s">
        <v>436</v>
      </c>
      <c r="H7" s="147" t="s">
        <v>437</v>
      </c>
      <c r="I7" s="140"/>
      <c r="J7" s="147" t="s">
        <v>438</v>
      </c>
      <c r="K7" s="140"/>
      <c r="L7" s="140">
        <v>1</v>
      </c>
      <c r="M7" s="147" t="s">
        <v>439</v>
      </c>
      <c r="N7" s="140"/>
      <c r="O7" s="148">
        <f>O6+1</f>
        <v>5</v>
      </c>
    </row>
    <row r="8" ht="242.25">
      <c r="A8" s="144" t="str">
        <f>_xlfn.CONCAT("q",IF(O8&lt;10,"0",""),O8)</f>
        <v>q06</v>
      </c>
      <c r="B8" s="137" t="str">
        <f>B7</f>
        <v>qbank01</v>
      </c>
      <c r="C8" s="140" t="s">
        <v>417</v>
      </c>
      <c r="D8" s="140"/>
      <c r="E8" s="140" t="s">
        <v>424</v>
      </c>
      <c r="F8" s="140" t="s">
        <v>419</v>
      </c>
      <c r="G8" s="146" t="s">
        <v>425</v>
      </c>
      <c r="H8" s="147" t="s">
        <v>440</v>
      </c>
      <c r="I8" s="141"/>
      <c r="J8" s="147" t="s">
        <v>441</v>
      </c>
      <c r="K8" s="140"/>
      <c r="L8" s="140">
        <v>2</v>
      </c>
      <c r="M8" s="147" t="s">
        <v>442</v>
      </c>
      <c r="N8" s="149"/>
      <c r="O8" s="148">
        <f>O7+1</f>
        <v>6</v>
      </c>
    </row>
    <row r="9" ht="242.25">
      <c r="A9" s="144" t="str">
        <f>_xlfn.CONCAT("q",IF(O9&lt;10,"0",""),O9)</f>
        <v>q07</v>
      </c>
      <c r="B9" s="137" t="str">
        <f>B8</f>
        <v>qbank01</v>
      </c>
      <c r="C9" s="140" t="s">
        <v>417</v>
      </c>
      <c r="D9" s="140"/>
      <c r="E9" s="140" t="s">
        <v>424</v>
      </c>
      <c r="F9" s="140" t="s">
        <v>419</v>
      </c>
      <c r="G9" s="146" t="s">
        <v>425</v>
      </c>
      <c r="H9" s="147" t="s">
        <v>443</v>
      </c>
      <c r="I9" s="141"/>
      <c r="J9" s="147" t="s">
        <v>444</v>
      </c>
      <c r="K9" s="140"/>
      <c r="L9" s="140">
        <v>3</v>
      </c>
      <c r="M9" s="147" t="s">
        <v>445</v>
      </c>
      <c r="N9" s="140"/>
      <c r="O9" s="148">
        <f>O8+1</f>
        <v>7</v>
      </c>
    </row>
    <row r="10" ht="356.25">
      <c r="A10" s="144" t="str">
        <f>_xlfn.CONCAT("q",IF(O10&lt;10,"0",""),O10)</f>
        <v>q08</v>
      </c>
      <c r="B10" s="137" t="str">
        <f>B9</f>
        <v>qbank01</v>
      </c>
      <c r="C10" s="140" t="s">
        <v>417</v>
      </c>
      <c r="D10" s="140"/>
      <c r="E10" s="140" t="s">
        <v>418</v>
      </c>
      <c r="F10" s="140" t="s">
        <v>446</v>
      </c>
      <c r="G10" s="146" t="s">
        <v>429</v>
      </c>
      <c r="H10" s="147" t="s">
        <v>447</v>
      </c>
      <c r="I10" s="140"/>
      <c r="J10" s="140"/>
      <c r="K10" s="150" t="s">
        <v>448</v>
      </c>
      <c r="L10" s="140">
        <v>2</v>
      </c>
      <c r="M10" s="147" t="s">
        <v>449</v>
      </c>
      <c r="N10" s="140"/>
      <c r="O10" s="148">
        <f>O9+1</f>
        <v>8</v>
      </c>
    </row>
    <row r="11" ht="185.25">
      <c r="A11" s="144" t="str">
        <f>_xlfn.CONCAT("q",IF(O11&lt;10,"0",""),O11)</f>
        <v>q09</v>
      </c>
      <c r="B11" s="137" t="str">
        <f>B10</f>
        <v>qbank01</v>
      </c>
      <c r="C11" s="140" t="s">
        <v>417</v>
      </c>
      <c r="D11" s="140"/>
      <c r="E11" s="140" t="s">
        <v>418</v>
      </c>
      <c r="F11" s="140" t="s">
        <v>446</v>
      </c>
      <c r="G11" s="146" t="s">
        <v>429</v>
      </c>
      <c r="H11" s="147" t="s">
        <v>450</v>
      </c>
      <c r="I11" s="150" t="s">
        <v>451</v>
      </c>
      <c r="J11" s="147" t="s">
        <v>452</v>
      </c>
      <c r="K11" s="140"/>
      <c r="L11" s="140">
        <v>1</v>
      </c>
      <c r="M11" s="147" t="s">
        <v>453</v>
      </c>
      <c r="N11" s="140"/>
      <c r="O11" s="148">
        <f>O10+1</f>
        <v>9</v>
      </c>
    </row>
    <row r="12" ht="185.25">
      <c r="A12" s="144" t="str">
        <f>_xlfn.CONCAT("q",IF(O12&lt;10,"0",""),O12)</f>
        <v>q10</v>
      </c>
      <c r="B12" s="137" t="str">
        <f>B11</f>
        <v>qbank01</v>
      </c>
      <c r="C12" s="140" t="s">
        <v>417</v>
      </c>
      <c r="D12" s="140"/>
      <c r="E12" s="140" t="s">
        <v>454</v>
      </c>
      <c r="F12" s="140" t="s">
        <v>419</v>
      </c>
      <c r="G12" s="146" t="s">
        <v>425</v>
      </c>
      <c r="H12" s="147" t="s">
        <v>455</v>
      </c>
      <c r="I12" s="140"/>
      <c r="J12" s="151" t="s">
        <v>456</v>
      </c>
      <c r="K12" s="140"/>
      <c r="L12" s="140">
        <v>4</v>
      </c>
      <c r="M12" s="147" t="s">
        <v>457</v>
      </c>
      <c r="N12" s="140"/>
      <c r="O12" s="148">
        <f>O11+1</f>
        <v>10</v>
      </c>
    </row>
    <row r="13" ht="185.25">
      <c r="A13" s="144" t="str">
        <f>_xlfn.CONCAT("q",IF(O13&lt;10,"0",""),O13)</f>
        <v>q11</v>
      </c>
      <c r="B13" s="137" t="str">
        <f>B12</f>
        <v>qbank01</v>
      </c>
      <c r="C13" s="140" t="s">
        <v>417</v>
      </c>
      <c r="D13" s="140"/>
      <c r="E13" s="140" t="s">
        <v>424</v>
      </c>
      <c r="F13" s="140" t="s">
        <v>419</v>
      </c>
      <c r="G13" s="146" t="s">
        <v>425</v>
      </c>
      <c r="H13" s="147" t="s">
        <v>458</v>
      </c>
      <c r="I13" s="140"/>
      <c r="J13" s="147" t="s">
        <v>459</v>
      </c>
      <c r="K13" s="140"/>
      <c r="L13" s="140">
        <v>3</v>
      </c>
      <c r="M13" s="147" t="s">
        <v>460</v>
      </c>
      <c r="N13" s="140"/>
      <c r="O13" s="148">
        <f>O12+1</f>
        <v>11</v>
      </c>
    </row>
    <row r="14" ht="185.25">
      <c r="A14" s="144" t="str">
        <f>_xlfn.CONCAT("q",IF(O14&lt;10,"0",""),O14)</f>
        <v>q12</v>
      </c>
      <c r="B14" s="137" t="str">
        <f>B13</f>
        <v>qbank01</v>
      </c>
      <c r="C14" s="140" t="s">
        <v>417</v>
      </c>
      <c r="D14" s="140"/>
      <c r="E14" s="140" t="s">
        <v>424</v>
      </c>
      <c r="F14" s="140" t="s">
        <v>419</v>
      </c>
      <c r="G14" s="146" t="s">
        <v>425</v>
      </c>
      <c r="H14" s="147" t="s">
        <v>461</v>
      </c>
      <c r="I14" s="140"/>
      <c r="J14" s="147" t="s">
        <v>462</v>
      </c>
      <c r="K14" s="140"/>
      <c r="L14" s="140">
        <v>1</v>
      </c>
      <c r="M14" s="147" t="s">
        <v>463</v>
      </c>
      <c r="N14" s="140"/>
      <c r="O14" s="148">
        <f>O13+1</f>
        <v>12</v>
      </c>
    </row>
    <row r="15" ht="114">
      <c r="A15" s="144" t="str">
        <f>_xlfn.CONCAT("q",IF(O15&lt;10,"0",""),O15)</f>
        <v>q13</v>
      </c>
      <c r="B15" s="137" t="str">
        <f>B14</f>
        <v>qbank01</v>
      </c>
      <c r="C15" s="140" t="s">
        <v>417</v>
      </c>
      <c r="D15" s="16"/>
      <c r="E15" s="140" t="s">
        <v>424</v>
      </c>
      <c r="F15" s="140" t="s">
        <v>446</v>
      </c>
      <c r="G15" s="146" t="s">
        <v>464</v>
      </c>
      <c r="H15" s="147" t="s">
        <v>465</v>
      </c>
      <c r="I15" s="140" t="s">
        <v>466</v>
      </c>
      <c r="J15" s="147" t="s">
        <v>467</v>
      </c>
      <c r="K15" s="141"/>
      <c r="L15" s="140">
        <v>2</v>
      </c>
      <c r="M15" s="147" t="s">
        <v>468</v>
      </c>
      <c r="N15" s="140"/>
      <c r="O15" s="148">
        <f>O14+1</f>
        <v>13</v>
      </c>
    </row>
    <row r="16" ht="114">
      <c r="A16" s="144" t="str">
        <f>_xlfn.CONCAT("q",IF(O16&lt;10,"0",""),O16)</f>
        <v>q14</v>
      </c>
      <c r="B16" s="137" t="str">
        <f>B15</f>
        <v>qbank01</v>
      </c>
      <c r="C16" s="140" t="s">
        <v>417</v>
      </c>
      <c r="D16" s="16"/>
      <c r="E16" s="140" t="s">
        <v>424</v>
      </c>
      <c r="F16" s="140" t="s">
        <v>446</v>
      </c>
      <c r="G16" s="146" t="s">
        <v>464</v>
      </c>
      <c r="H16" s="147" t="s">
        <v>469</v>
      </c>
      <c r="I16" s="140" t="s">
        <v>466</v>
      </c>
      <c r="J16" s="147" t="s">
        <v>470</v>
      </c>
      <c r="K16" s="141"/>
      <c r="L16" s="140">
        <v>1</v>
      </c>
      <c r="M16" s="147" t="s">
        <v>471</v>
      </c>
      <c r="N16" s="149"/>
      <c r="O16" s="148">
        <f>O15+1</f>
        <v>14</v>
      </c>
    </row>
    <row r="17" ht="142.5">
      <c r="A17" s="144" t="str">
        <f>_xlfn.CONCAT("q",IF(O17&lt;10,"0",""),O17)</f>
        <v>q15</v>
      </c>
      <c r="B17" s="137" t="str">
        <f>B16</f>
        <v>qbank01</v>
      </c>
      <c r="C17" s="140" t="s">
        <v>417</v>
      </c>
      <c r="D17" s="16"/>
      <c r="E17" s="140" t="s">
        <v>424</v>
      </c>
      <c r="F17" s="140" t="s">
        <v>419</v>
      </c>
      <c r="G17" s="146" t="s">
        <v>472</v>
      </c>
      <c r="H17" s="147" t="s">
        <v>473</v>
      </c>
      <c r="I17" s="141"/>
      <c r="J17" s="147" t="s">
        <v>474</v>
      </c>
      <c r="K17" s="141"/>
      <c r="L17" s="140">
        <v>2</v>
      </c>
      <c r="M17" s="147" t="s">
        <v>475</v>
      </c>
      <c r="N17" s="149"/>
      <c r="O17" s="148">
        <f>O16+1</f>
        <v>15</v>
      </c>
    </row>
    <row r="18" ht="242.25">
      <c r="A18" s="144" t="str">
        <f>_xlfn.CONCAT("q",IF(O18&lt;10,"0",""),O18)</f>
        <v>q16</v>
      </c>
      <c r="B18" s="137" t="str">
        <f>B17</f>
        <v>qbank01</v>
      </c>
      <c r="C18" s="140" t="s">
        <v>417</v>
      </c>
      <c r="D18" s="16"/>
      <c r="E18" s="140" t="s">
        <v>424</v>
      </c>
      <c r="F18" s="140" t="s">
        <v>419</v>
      </c>
      <c r="G18" s="146" t="s">
        <v>464</v>
      </c>
      <c r="H18" s="147" t="s">
        <v>476</v>
      </c>
      <c r="I18" s="141"/>
      <c r="J18" s="147" t="s">
        <v>477</v>
      </c>
      <c r="K18" s="141"/>
      <c r="L18" s="140">
        <v>1</v>
      </c>
      <c r="M18" s="147" t="s">
        <v>478</v>
      </c>
      <c r="N18" s="149"/>
      <c r="O18" s="148">
        <f>O17+1</f>
        <v>16</v>
      </c>
    </row>
    <row r="19" ht="213.75">
      <c r="A19" s="144" t="str">
        <f>_xlfn.CONCAT("q",IF(O19&lt;10,"0",""),O19)</f>
        <v>q17</v>
      </c>
      <c r="B19" s="137" t="str">
        <f>B18</f>
        <v>qbank01</v>
      </c>
      <c r="C19" s="140" t="s">
        <v>417</v>
      </c>
      <c r="D19" s="16"/>
      <c r="E19" s="140" t="s">
        <v>424</v>
      </c>
      <c r="F19" s="140" t="s">
        <v>419</v>
      </c>
      <c r="G19" s="146" t="s">
        <v>425</v>
      </c>
      <c r="H19" s="147" t="s">
        <v>479</v>
      </c>
      <c r="I19" s="141"/>
      <c r="J19" s="147" t="s">
        <v>480</v>
      </c>
      <c r="K19" s="141"/>
      <c r="L19" s="140">
        <v>3</v>
      </c>
      <c r="M19" s="147" t="s">
        <v>481</v>
      </c>
      <c r="N19" s="149"/>
      <c r="O19" s="148">
        <f>O18+1</f>
        <v>17</v>
      </c>
    </row>
    <row r="20" ht="242.25">
      <c r="A20" s="144" t="str">
        <f>_xlfn.CONCAT("q",IF(O20&lt;10,"0",""),O20)</f>
        <v>q18</v>
      </c>
      <c r="B20" s="137" t="str">
        <f>B19</f>
        <v>qbank01</v>
      </c>
      <c r="C20" s="140" t="s">
        <v>417</v>
      </c>
      <c r="D20" s="16"/>
      <c r="E20" s="140" t="s">
        <v>424</v>
      </c>
      <c r="F20" s="140" t="s">
        <v>419</v>
      </c>
      <c r="G20" s="146" t="s">
        <v>425</v>
      </c>
      <c r="H20" s="147" t="s">
        <v>482</v>
      </c>
      <c r="I20" s="141"/>
      <c r="J20" s="147" t="s">
        <v>483</v>
      </c>
      <c r="K20" s="141"/>
      <c r="L20" s="140">
        <v>4</v>
      </c>
      <c r="M20" s="147" t="s">
        <v>484</v>
      </c>
      <c r="N20" s="149"/>
      <c r="O20" s="148">
        <f>O19+1</f>
        <v>18</v>
      </c>
    </row>
    <row r="21" ht="409.5">
      <c r="A21" s="144" t="str">
        <f>_xlfn.CONCAT("q",IF(O21&lt;10,"0",""),O21)</f>
        <v>q19</v>
      </c>
      <c r="B21" s="137" t="str">
        <f>B20</f>
        <v>qbank01</v>
      </c>
      <c r="C21" s="140" t="s">
        <v>417</v>
      </c>
      <c r="D21" s="16"/>
      <c r="E21" s="140" t="s">
        <v>454</v>
      </c>
      <c r="F21" s="140" t="s">
        <v>419</v>
      </c>
      <c r="G21" s="146" t="s">
        <v>472</v>
      </c>
      <c r="H21" s="147" t="s">
        <v>485</v>
      </c>
      <c r="I21" s="140"/>
      <c r="J21" s="147" t="s">
        <v>486</v>
      </c>
      <c r="K21" s="140"/>
      <c r="L21" s="140">
        <v>4</v>
      </c>
      <c r="M21" s="147" t="s">
        <v>487</v>
      </c>
      <c r="N21" s="140"/>
      <c r="O21" s="148">
        <f>O20+1</f>
        <v>19</v>
      </c>
    </row>
    <row r="22" ht="114">
      <c r="A22" s="144" t="str">
        <f>_xlfn.CONCAT("q",IF(O22&lt;10,"0",""),O22)</f>
        <v>q20</v>
      </c>
      <c r="B22" s="137" t="str">
        <f>B21</f>
        <v>qbank01</v>
      </c>
      <c r="C22" s="140" t="s">
        <v>488</v>
      </c>
      <c r="D22" s="16"/>
      <c r="E22" s="140" t="s">
        <v>418</v>
      </c>
      <c r="F22" s="9"/>
      <c r="G22" s="151" t="s">
        <v>436</v>
      </c>
      <c r="H22" s="147" t="s">
        <v>489</v>
      </c>
      <c r="I22" s="150" t="s">
        <v>490</v>
      </c>
      <c r="J22" s="147" t="s">
        <v>491</v>
      </c>
      <c r="K22" s="141"/>
      <c r="L22" s="152"/>
      <c r="M22" s="153"/>
      <c r="N22" s="9" t="s">
        <v>492</v>
      </c>
      <c r="O22" s="154">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1" t="s">
        <v>36</v>
      </c>
      <c r="C4" s="11" t="s">
        <v>37</v>
      </c>
      <c r="D4" s="12" t="s">
        <v>34</v>
      </c>
    </row>
    <row r="5" ht="19.5" customHeight="1">
      <c r="A5" s="13" t="s">
        <v>38</v>
      </c>
      <c r="B5" s="11" t="s">
        <v>39</v>
      </c>
      <c r="C5" s="11" t="s">
        <v>40</v>
      </c>
      <c r="D5" s="12"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8" max="28" width="15"/>
    <col customWidth="1" min="29" max="29" width="17.1640625"/>
    <col customWidth="1" min="31" max="31" width="11.6640625"/>
    <col customWidth="1" min="32" max="32" width="13.83203125"/>
    <col customWidth="1" min="33" max="33" width="14"/>
    <col customWidth="1" min="34" max="34" width="10.140625"/>
    <col customWidth="1" min="35" max="35" width="16.7109375"/>
  </cols>
  <sheetData>
    <row r="1" s="14" customFormat="1" ht="12">
      <c r="A1" s="14" t="s">
        <v>23</v>
      </c>
      <c r="B1" s="14" t="s">
        <v>24</v>
      </c>
      <c r="C1" s="14" t="s">
        <v>25</v>
      </c>
      <c r="D1" s="14" t="s">
        <v>41</v>
      </c>
      <c r="E1" s="14" t="str">
        <f>_xlfn.CONCAT($E$3,".",E5)</f>
        <v>plugins.users.users</v>
      </c>
      <c r="F1" s="14" t="str">
        <f>_xlfn.CONCAT($E$3,".",F5)</f>
        <v>plugins.users.user-data</v>
      </c>
      <c r="G1" s="14" t="str">
        <f>_xlfn.CONCAT($E$3,".",G5)</f>
        <v>plugins.users.centers</v>
      </c>
      <c r="H1" s="14" t="str">
        <f>_xlfn.CONCAT($E$3,".",H5)</f>
        <v>plugins.users.profiles</v>
      </c>
      <c r="I1" s="14" t="str">
        <f>_xlfn.CONCAT($I$3,".",I5)</f>
        <v>plugins.dataset.dataset</v>
      </c>
      <c r="J1" s="14" t="str">
        <f>_xlfn.CONCAT($J$3,".",J5)</f>
        <v>plugins.calendar.calendar</v>
      </c>
      <c r="K1" s="14" t="str">
        <f>_xlfn.CONCAT($K$3,".",K5)</f>
        <v>plugins.academic-portfolio.portfolio</v>
      </c>
      <c r="L1" s="14" t="str">
        <f>_xlfn.CONCAT($K$3,".",L5)</f>
        <v>plugins.academic-portfolio.programs</v>
      </c>
      <c r="M1" s="14" t="str">
        <f>_xlfn.CONCAT($K$3,".",M5)</f>
        <v>plugins.academic-portfolio.profiles</v>
      </c>
      <c r="N1" s="14" t="str">
        <f>_xlfn.CONCAT($K$3,".",N5)</f>
        <v>plugins.academic-portfolio.subjects</v>
      </c>
      <c r="O1" s="14" t="str">
        <f>_xlfn.CONCAT($K$3,".",O5)</f>
        <v>plugins.academic-portfolio.tree</v>
      </c>
      <c r="P1" s="14" t="str">
        <f t="shared" ref="P1:U1" si="0">_xlfn.CONCAT($P$3,".",P5)</f>
        <v>plugins.families.families</v>
      </c>
      <c r="Q1" s="14" t="str">
        <f t="shared" si="0"/>
        <v>plugins.families.config</v>
      </c>
      <c r="R1" s="14" t="str">
        <f t="shared" si="0"/>
        <v>plugins.families.families-basic-info</v>
      </c>
      <c r="S1" s="14" t="str">
        <f t="shared" si="0"/>
        <v>plugins.families.families-custom-info</v>
      </c>
      <c r="T1" s="14" t="str">
        <f t="shared" si="0"/>
        <v>plugins.families.families-guardians-info</v>
      </c>
      <c r="U1" s="14" t="str">
        <f t="shared" si="0"/>
        <v>plugins.families.families-students-info</v>
      </c>
      <c r="V1" s="14" t="str">
        <f>_xlfn.CONCAT($V$3,".",V5)</f>
        <v>plugins.timetable.config</v>
      </c>
      <c r="W1" s="14" t="str">
        <f>_xlfn.CONCAT($V$3,".",W5)</f>
        <v>plugins.timetable.timetable</v>
      </c>
      <c r="X1" s="14" t="str">
        <f>_xlfn.CONCAT($X$3,".",X5)</f>
        <v>plugins.tasks.tasks</v>
      </c>
      <c r="Y1" s="14" t="str">
        <f>_xlfn.CONCAT($X$3,".",Y5)</f>
        <v>plugins.tasks.library</v>
      </c>
      <c r="Z1" s="14" t="str">
        <f>_xlfn.CONCAT($X$3,".",Z5)</f>
        <v>plugins.tasks.ongoing</v>
      </c>
      <c r="AA1" s="14" t="str">
        <f>_xlfn.CONCAT($X$3,".",AA5)</f>
        <v>plugins.tasks.history</v>
      </c>
      <c r="AB1" s="14" t="str">
        <f>_xlfn.CONCAT($AB$3,".",AB5)</f>
        <v>plugins.curriculum.curriculum</v>
      </c>
      <c r="AC1" s="14" t="str">
        <f>_xlfn.CONCAT($AC$3,".",AC5)</f>
        <v>plugins.leebrary.library</v>
      </c>
      <c r="AD1" s="14" t="str">
        <f>_xlfn.CONCAT($AD$3,".",AD5)</f>
        <v>plugins.grades.rules</v>
      </c>
      <c r="AE1" s="14" t="str">
        <f>_xlfn.CONCAT($AD$3,".",AE5)</f>
        <v>plugins.grades.evaluations</v>
      </c>
      <c r="AF1" s="14" t="str">
        <f>_xlfn.CONCAT($AD$3,".",AF5)</f>
        <v>plugins.grades.promotions</v>
      </c>
      <c r="AG1" s="14" t="str">
        <f>_xlfn.CONCAT($AD$3,".",AG5)</f>
        <v>plugins.grades.dependencies</v>
      </c>
      <c r="AH1" s="14" t="str">
        <f>_xlfn.CONCAT($AH$3,".",AH5)</f>
        <v>plugins.tests.tests</v>
      </c>
      <c r="AI1" s="14" t="str">
        <f>_xlfn.CONCAT($AH$3,".",AI5)</f>
        <v>plugins.tests.questionsBanks</v>
      </c>
    </row>
    <row r="2" s="9" customFormat="1" ht="21.25" customHeight="1">
      <c r="E2" s="15" t="s">
        <v>42</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3">
      <c r="B3" s="16"/>
      <c r="C3" s="16"/>
      <c r="D3" s="16"/>
      <c r="E3" s="17" t="s">
        <v>43</v>
      </c>
      <c r="F3" s="18"/>
      <c r="G3" s="18"/>
      <c r="H3" s="18"/>
      <c r="I3" s="19" t="s">
        <v>44</v>
      </c>
      <c r="J3" s="20" t="s">
        <v>45</v>
      </c>
      <c r="K3" s="21" t="s">
        <v>46</v>
      </c>
      <c r="L3" s="22"/>
      <c r="M3" s="22"/>
      <c r="N3" s="22"/>
      <c r="O3" s="22"/>
      <c r="P3" s="23" t="s">
        <v>47</v>
      </c>
      <c r="Q3" s="24"/>
      <c r="R3" s="24"/>
      <c r="S3" s="24"/>
      <c r="T3" s="24"/>
      <c r="U3" s="25"/>
      <c r="V3" s="17" t="s">
        <v>48</v>
      </c>
      <c r="W3" s="18"/>
      <c r="X3" s="26" t="s">
        <v>49</v>
      </c>
      <c r="Y3" s="27"/>
      <c r="Z3" s="27"/>
      <c r="AA3" s="27"/>
      <c r="AB3" s="28" t="s">
        <v>50</v>
      </c>
      <c r="AC3" s="21" t="s">
        <v>51</v>
      </c>
      <c r="AD3" s="23" t="s">
        <v>52</v>
      </c>
      <c r="AE3" s="24"/>
      <c r="AF3" s="24"/>
      <c r="AG3" s="24"/>
      <c r="AH3" s="17" t="s">
        <v>53</v>
      </c>
      <c r="AI3" s="18"/>
    </row>
    <row r="4" s="29" customFormat="1" ht="19.75" customHeight="1">
      <c r="E4" s="30" t="s">
        <v>54</v>
      </c>
      <c r="F4" s="31"/>
      <c r="G4" s="31"/>
      <c r="H4" s="31"/>
      <c r="I4" s="32" t="s">
        <v>55</v>
      </c>
      <c r="J4" s="33" t="s">
        <v>56</v>
      </c>
      <c r="K4" s="34" t="s">
        <v>57</v>
      </c>
      <c r="L4" s="35"/>
      <c r="M4" s="35"/>
      <c r="N4" s="35"/>
      <c r="O4" s="35"/>
      <c r="P4" s="36" t="s">
        <v>58</v>
      </c>
      <c r="Q4" s="37"/>
      <c r="R4" s="37"/>
      <c r="S4" s="37"/>
      <c r="T4" s="37"/>
      <c r="U4" s="38"/>
      <c r="V4" s="30" t="s">
        <v>59</v>
      </c>
      <c r="W4" s="31"/>
      <c r="X4" s="32" t="s">
        <v>60</v>
      </c>
      <c r="Y4" s="39"/>
      <c r="Z4" s="39"/>
      <c r="AA4" s="39"/>
      <c r="AB4" s="33" t="s">
        <v>61</v>
      </c>
      <c r="AC4" s="34" t="s">
        <v>62</v>
      </c>
      <c r="AD4" s="36" t="s">
        <v>63</v>
      </c>
      <c r="AE4" s="37"/>
      <c r="AF4" s="37"/>
      <c r="AG4" s="37"/>
      <c r="AH4" s="30" t="s">
        <v>64</v>
      </c>
      <c r="AI4" s="31"/>
    </row>
    <row r="5">
      <c r="B5" s="16"/>
      <c r="C5" s="16"/>
      <c r="D5" s="16"/>
      <c r="E5" s="40" t="s">
        <v>65</v>
      </c>
      <c r="F5" s="41" t="s">
        <v>66</v>
      </c>
      <c r="G5" s="41" t="s">
        <v>67</v>
      </c>
      <c r="H5" s="42" t="s">
        <v>68</v>
      </c>
      <c r="I5" s="43" t="s">
        <v>69</v>
      </c>
      <c r="J5" s="44" t="s">
        <v>70</v>
      </c>
      <c r="K5" s="45" t="s">
        <v>71</v>
      </c>
      <c r="L5" s="46" t="s">
        <v>72</v>
      </c>
      <c r="M5" s="46" t="s">
        <v>68</v>
      </c>
      <c r="N5" s="46" t="s">
        <v>73</v>
      </c>
      <c r="O5" s="46" t="s">
        <v>74</v>
      </c>
      <c r="P5" s="47" t="s">
        <v>75</v>
      </c>
      <c r="Q5" s="48" t="s">
        <v>76</v>
      </c>
      <c r="R5" s="48" t="s">
        <v>77</v>
      </c>
      <c r="S5" s="48" t="s">
        <v>78</v>
      </c>
      <c r="T5" s="48" t="s">
        <v>79</v>
      </c>
      <c r="U5" s="49" t="s">
        <v>80</v>
      </c>
      <c r="V5" s="40" t="s">
        <v>76</v>
      </c>
      <c r="W5" s="41" t="s">
        <v>81</v>
      </c>
      <c r="X5" s="43" t="s">
        <v>82</v>
      </c>
      <c r="Y5" s="43" t="s">
        <v>83</v>
      </c>
      <c r="Z5" s="43" t="s">
        <v>84</v>
      </c>
      <c r="AA5" s="43" t="s">
        <v>85</v>
      </c>
      <c r="AB5" s="44" t="s">
        <v>86</v>
      </c>
      <c r="AC5" s="50" t="s">
        <v>83</v>
      </c>
      <c r="AD5" s="47" t="s">
        <v>87</v>
      </c>
      <c r="AE5" s="48" t="s">
        <v>88</v>
      </c>
      <c r="AF5" s="48" t="s">
        <v>89</v>
      </c>
      <c r="AG5" s="48" t="s">
        <v>90</v>
      </c>
      <c r="AH5" s="40" t="s">
        <v>91</v>
      </c>
      <c r="AI5" s="41" t="s">
        <v>92</v>
      </c>
    </row>
    <row r="6" s="51" customFormat="1" ht="19.5" customHeight="1">
      <c r="A6" s="6" t="s">
        <v>27</v>
      </c>
      <c r="B6" s="7" t="s">
        <v>28</v>
      </c>
      <c r="C6" s="7" t="s">
        <v>29</v>
      </c>
      <c r="D6" s="52" t="s">
        <v>93</v>
      </c>
      <c r="E6" s="53" t="s">
        <v>54</v>
      </c>
      <c r="F6" s="8" t="s">
        <v>94</v>
      </c>
      <c r="G6" s="8" t="s">
        <v>95</v>
      </c>
      <c r="H6" s="54" t="s">
        <v>96</v>
      </c>
      <c r="I6" s="55" t="s">
        <v>55</v>
      </c>
      <c r="J6" s="56" t="s">
        <v>56</v>
      </c>
      <c r="K6" s="57" t="s">
        <v>97</v>
      </c>
      <c r="L6" s="58" t="s">
        <v>98</v>
      </c>
      <c r="M6" s="58" t="s">
        <v>96</v>
      </c>
      <c r="N6" s="58" t="s">
        <v>99</v>
      </c>
      <c r="O6" s="58" t="s">
        <v>100</v>
      </c>
      <c r="P6" s="59" t="s">
        <v>58</v>
      </c>
      <c r="Q6" s="60" t="s">
        <v>101</v>
      </c>
      <c r="R6" s="60" t="s">
        <v>102</v>
      </c>
      <c r="S6" s="60" t="s">
        <v>103</v>
      </c>
      <c r="T6" s="60" t="s">
        <v>104</v>
      </c>
      <c r="U6" s="61" t="s">
        <v>105</v>
      </c>
      <c r="V6" s="53" t="s">
        <v>101</v>
      </c>
      <c r="W6" s="8" t="s">
        <v>106</v>
      </c>
      <c r="X6" s="55" t="s">
        <v>60</v>
      </c>
      <c r="Y6" s="55" t="s">
        <v>62</v>
      </c>
      <c r="Z6" s="55" t="s">
        <v>107</v>
      </c>
      <c r="AA6" s="55" t="s">
        <v>108</v>
      </c>
      <c r="AB6" s="62" t="s">
        <v>101</v>
      </c>
      <c r="AC6" s="63" t="s">
        <v>62</v>
      </c>
      <c r="AD6" s="59" t="s">
        <v>109</v>
      </c>
      <c r="AE6" s="60" t="s">
        <v>110</v>
      </c>
      <c r="AF6" s="60" t="s">
        <v>111</v>
      </c>
      <c r="AG6" s="60" t="s">
        <v>112</v>
      </c>
      <c r="AH6" s="53" t="str">
        <f>PROPER(AH5)</f>
        <v>Tests</v>
      </c>
      <c r="AI6" s="53" t="s">
        <v>113</v>
      </c>
    </row>
    <row r="7" s="9" customFormat="1" ht="19.5" customHeight="1">
      <c r="A7" s="10" t="s">
        <v>114</v>
      </c>
      <c r="B7" s="11" t="s">
        <v>115</v>
      </c>
      <c r="C7" s="11" t="s">
        <v>116</v>
      </c>
      <c r="D7" s="64"/>
      <c r="E7" s="65" t="s">
        <v>114</v>
      </c>
      <c r="F7" s="65" t="s">
        <v>114</v>
      </c>
      <c r="G7" s="65" t="s">
        <v>114</v>
      </c>
      <c r="H7" s="65" t="s">
        <v>114</v>
      </c>
      <c r="I7" s="65" t="s">
        <v>114</v>
      </c>
      <c r="J7" s="65" t="s">
        <v>114</v>
      </c>
      <c r="K7" s="65" t="s">
        <v>114</v>
      </c>
      <c r="L7" s="65" t="s">
        <v>114</v>
      </c>
      <c r="M7" s="65" t="s">
        <v>114</v>
      </c>
      <c r="N7" s="65" t="s">
        <v>114</v>
      </c>
      <c r="O7" s="65" t="s">
        <v>114</v>
      </c>
      <c r="P7" s="66" t="s">
        <v>114</v>
      </c>
      <c r="Q7" s="66" t="s">
        <v>114</v>
      </c>
      <c r="R7" s="66"/>
      <c r="S7" s="66"/>
      <c r="T7" s="66"/>
      <c r="U7" s="66"/>
      <c r="V7" s="66" t="s">
        <v>114</v>
      </c>
      <c r="W7" s="66" t="s">
        <v>114</v>
      </c>
      <c r="X7" s="66" t="s">
        <v>114</v>
      </c>
      <c r="Y7" s="66" t="s">
        <v>114</v>
      </c>
      <c r="Z7" s="66" t="s">
        <v>114</v>
      </c>
      <c r="AA7" s="66" t="s">
        <v>114</v>
      </c>
      <c r="AB7" s="65" t="s">
        <v>114</v>
      </c>
      <c r="AC7" s="65" t="s">
        <v>114</v>
      </c>
      <c r="AD7" s="66" t="s">
        <v>114</v>
      </c>
      <c r="AE7" s="66" t="s">
        <v>114</v>
      </c>
      <c r="AF7" s="66" t="s">
        <v>114</v>
      </c>
      <c r="AG7" s="66" t="s">
        <v>114</v>
      </c>
      <c r="AH7" s="67" t="s">
        <v>114</v>
      </c>
      <c r="AI7" s="67" t="s">
        <v>114</v>
      </c>
    </row>
    <row r="8" s="9" customFormat="1" ht="19.5" customHeight="1">
      <c r="A8" s="10" t="s">
        <v>117</v>
      </c>
      <c r="B8" s="11" t="s">
        <v>118</v>
      </c>
      <c r="C8" s="11" t="s">
        <v>119</v>
      </c>
      <c r="D8" s="64"/>
      <c r="E8" s="65" t="s">
        <v>114</v>
      </c>
      <c r="F8" s="65" t="s">
        <v>114</v>
      </c>
      <c r="G8" s="65" t="s">
        <v>120</v>
      </c>
      <c r="H8" s="65" t="s">
        <v>120</v>
      </c>
      <c r="I8" s="65" t="s">
        <v>121</v>
      </c>
      <c r="J8" s="65" t="s">
        <v>114</v>
      </c>
      <c r="K8" s="65" t="s">
        <v>114</v>
      </c>
      <c r="L8" s="65" t="s">
        <v>114</v>
      </c>
      <c r="M8" s="65"/>
      <c r="N8" s="65" t="s">
        <v>114</v>
      </c>
      <c r="O8" s="65" t="s">
        <v>114</v>
      </c>
      <c r="P8" s="65" t="s">
        <v>114</v>
      </c>
      <c r="Q8" s="65" t="s">
        <v>114</v>
      </c>
      <c r="R8" s="66"/>
      <c r="S8" s="65"/>
      <c r="T8" s="65"/>
      <c r="U8" s="65"/>
      <c r="V8" s="65" t="s">
        <v>120</v>
      </c>
      <c r="W8" s="65" t="s">
        <v>120</v>
      </c>
      <c r="X8" s="65" t="s">
        <v>114</v>
      </c>
      <c r="Y8" s="65" t="s">
        <v>114</v>
      </c>
      <c r="Z8" s="65" t="s">
        <v>114</v>
      </c>
      <c r="AA8" s="65" t="s">
        <v>114</v>
      </c>
      <c r="AB8" s="65" t="s">
        <v>114</v>
      </c>
      <c r="AC8" s="65" t="s">
        <v>122</v>
      </c>
      <c r="AD8" s="65" t="s">
        <v>114</v>
      </c>
      <c r="AE8" s="65" t="s">
        <v>114</v>
      </c>
      <c r="AF8" s="65" t="s">
        <v>114</v>
      </c>
      <c r="AG8" s="65" t="s">
        <v>114</v>
      </c>
      <c r="AH8" s="68" t="s">
        <v>114</v>
      </c>
      <c r="AI8" s="68" t="s">
        <v>114</v>
      </c>
    </row>
    <row r="9" s="9" customFormat="1" ht="19.5" customHeight="1">
      <c r="A9" s="10" t="s">
        <v>123</v>
      </c>
      <c r="B9" s="11" t="s">
        <v>124</v>
      </c>
      <c r="C9" s="11" t="s">
        <v>125</v>
      </c>
      <c r="D9" s="64"/>
      <c r="E9" s="65" t="s">
        <v>114</v>
      </c>
      <c r="F9" s="65" t="s">
        <v>114</v>
      </c>
      <c r="G9" s="65" t="s">
        <v>120</v>
      </c>
      <c r="H9" s="65" t="s">
        <v>120</v>
      </c>
      <c r="I9" s="65" t="s">
        <v>121</v>
      </c>
      <c r="J9" s="65" t="s">
        <v>114</v>
      </c>
      <c r="K9" s="65" t="s">
        <v>120</v>
      </c>
      <c r="L9" s="65" t="s">
        <v>120</v>
      </c>
      <c r="M9" s="65"/>
      <c r="N9" s="65" t="s">
        <v>120</v>
      </c>
      <c r="O9" s="65"/>
      <c r="P9" s="65" t="s">
        <v>120</v>
      </c>
      <c r="Q9" s="65" t="s">
        <v>120</v>
      </c>
      <c r="R9" s="65" t="s">
        <v>122</v>
      </c>
      <c r="S9" s="65" t="s">
        <v>122</v>
      </c>
      <c r="T9" s="65" t="s">
        <v>122</v>
      </c>
      <c r="U9" s="65" t="s">
        <v>122</v>
      </c>
      <c r="V9" s="65" t="s">
        <v>120</v>
      </c>
      <c r="W9" s="65" t="s">
        <v>120</v>
      </c>
      <c r="X9" s="65" t="s">
        <v>114</v>
      </c>
      <c r="Y9" s="65" t="s">
        <v>114</v>
      </c>
      <c r="Z9" s="65" t="s">
        <v>120</v>
      </c>
      <c r="AA9" s="65" t="s">
        <v>120</v>
      </c>
      <c r="AB9" s="65" t="s">
        <v>120</v>
      </c>
      <c r="AC9" s="65" t="s">
        <v>122</v>
      </c>
      <c r="AD9" s="65" t="s">
        <v>120</v>
      </c>
      <c r="AE9" s="65" t="s">
        <v>120</v>
      </c>
      <c r="AF9" s="65" t="s">
        <v>120</v>
      </c>
      <c r="AG9" s="65" t="s">
        <v>120</v>
      </c>
      <c r="AH9" s="65" t="s">
        <v>120</v>
      </c>
      <c r="AI9" s="65" t="s">
        <v>120</v>
      </c>
    </row>
    <row r="10" s="9" customFormat="1" ht="19.5" customHeight="1">
      <c r="A10" s="10" t="s">
        <v>126</v>
      </c>
      <c r="B10" s="11" t="s">
        <v>127</v>
      </c>
      <c r="C10" s="11" t="s">
        <v>128</v>
      </c>
      <c r="D10" s="64" t="str">
        <f>A9</f>
        <v>student</v>
      </c>
      <c r="E10" s="65" t="s">
        <v>114</v>
      </c>
      <c r="F10" s="65" t="s">
        <v>114</v>
      </c>
      <c r="G10" s="65" t="s">
        <v>120</v>
      </c>
      <c r="H10" s="65" t="s">
        <v>120</v>
      </c>
      <c r="I10" s="65" t="s">
        <v>121</v>
      </c>
      <c r="J10" s="65" t="s">
        <v>114</v>
      </c>
      <c r="K10" s="65" t="s">
        <v>120</v>
      </c>
      <c r="L10" s="65" t="s">
        <v>120</v>
      </c>
      <c r="M10" s="65"/>
      <c r="N10" s="65" t="s">
        <v>120</v>
      </c>
      <c r="O10" s="65"/>
      <c r="P10" s="65" t="s">
        <v>120</v>
      </c>
      <c r="Q10" s="65" t="s">
        <v>120</v>
      </c>
      <c r="R10" s="65" t="s">
        <v>122</v>
      </c>
      <c r="S10" s="65" t="s">
        <v>122</v>
      </c>
      <c r="T10" s="65" t="s">
        <v>122</v>
      </c>
      <c r="U10" s="65" t="s">
        <v>122</v>
      </c>
      <c r="V10" s="65"/>
      <c r="W10" s="65"/>
      <c r="X10" s="65"/>
      <c r="Y10" s="65"/>
      <c r="Z10" s="65"/>
      <c r="AA10" s="65"/>
      <c r="AB10" s="65"/>
      <c r="AC10" s="65" t="s">
        <v>122</v>
      </c>
      <c r="AD10" s="65"/>
      <c r="AE10" s="65"/>
      <c r="AF10" s="65"/>
      <c r="AG10" s="65"/>
      <c r="AH10" s="65"/>
      <c r="AI10" s="65"/>
    </row>
  </sheetData>
  <mergeCells count="15">
    <mergeCell ref="E2:AI2"/>
    <mergeCell ref="E3:H3"/>
    <mergeCell ref="K3:O3"/>
    <mergeCell ref="P3:U3"/>
    <mergeCell ref="V3:W3"/>
    <mergeCell ref="X3:AA3"/>
    <mergeCell ref="AD3:AG3"/>
    <mergeCell ref="AH3:AI3"/>
    <mergeCell ref="E4:H4"/>
    <mergeCell ref="K4:O4"/>
    <mergeCell ref="P4:U4"/>
    <mergeCell ref="V4:W4"/>
    <mergeCell ref="X4:AA4"/>
    <mergeCell ref="AD4:AG4"/>
    <mergeCell ref="AH4:AI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50.8515625"/>
    <col customWidth="1" min="12" max="12" width="16.5"/>
  </cols>
  <sheetData>
    <row r="1">
      <c r="A1" s="5" t="s">
        <v>23</v>
      </c>
      <c r="B1" s="5" t="s">
        <v>24</v>
      </c>
      <c r="C1" s="5" t="s">
        <v>129</v>
      </c>
      <c r="D1" s="5" t="s">
        <v>130</v>
      </c>
      <c r="E1" s="5" t="s">
        <v>131</v>
      </c>
      <c r="F1" s="5" t="s">
        <v>132</v>
      </c>
      <c r="G1" s="5" t="s">
        <v>133</v>
      </c>
      <c r="H1" s="5" t="s">
        <v>26</v>
      </c>
      <c r="I1" s="5" t="s">
        <v>134</v>
      </c>
      <c r="J1" s="5" t="s">
        <v>135</v>
      </c>
      <c r="K1" s="5" t="s">
        <v>68</v>
      </c>
    </row>
    <row r="2" ht="19.5" customHeight="1">
      <c r="A2" s="6" t="s">
        <v>27</v>
      </c>
      <c r="B2" s="7" t="s">
        <v>28</v>
      </c>
      <c r="C2" s="7" t="s">
        <v>136</v>
      </c>
      <c r="D2" s="7" t="s">
        <v>137</v>
      </c>
      <c r="E2" s="7" t="s">
        <v>138</v>
      </c>
      <c r="F2" s="7" t="s">
        <v>139</v>
      </c>
      <c r="G2" s="7" t="s">
        <v>140</v>
      </c>
      <c r="H2" s="69" t="s">
        <v>30</v>
      </c>
      <c r="I2" s="69" t="s">
        <v>141</v>
      </c>
      <c r="J2" s="70" t="s">
        <v>142</v>
      </c>
      <c r="K2" s="71" t="s">
        <v>96</v>
      </c>
    </row>
    <row r="3" s="9" customFormat="1" ht="19.5" customHeight="1">
      <c r="A3" s="10" t="s">
        <v>143</v>
      </c>
      <c r="B3" s="11" t="s">
        <v>144</v>
      </c>
      <c r="C3" s="11" t="s">
        <v>145</v>
      </c>
      <c r="D3" s="11" t="s">
        <v>12</v>
      </c>
      <c r="E3" s="72">
        <v>36526</v>
      </c>
      <c r="F3" s="73" t="s">
        <v>146</v>
      </c>
      <c r="G3" s="11" t="s">
        <v>147</v>
      </c>
      <c r="H3" s="68" t="s">
        <v>34</v>
      </c>
      <c r="I3" s="65"/>
      <c r="J3" s="65" t="s">
        <v>148</v>
      </c>
      <c r="K3" s="74" t="s">
        <v>149</v>
      </c>
    </row>
    <row r="4" s="9" customFormat="1" ht="19.5" customHeight="1">
      <c r="A4" s="10" t="s">
        <v>150</v>
      </c>
      <c r="B4" s="11" t="s">
        <v>151</v>
      </c>
      <c r="C4" s="11" t="s">
        <v>118</v>
      </c>
      <c r="D4" s="11" t="s">
        <v>12</v>
      </c>
      <c r="E4" s="72">
        <v>34781</v>
      </c>
      <c r="F4" s="73" t="s">
        <v>152</v>
      </c>
      <c r="G4" s="11" t="s">
        <v>147</v>
      </c>
      <c r="H4" s="68" t="str">
        <f>H3</f>
        <v>es</v>
      </c>
      <c r="I4" s="65"/>
      <c r="J4" s="68" t="s">
        <v>153</v>
      </c>
      <c r="K4" s="75" t="s">
        <v>154</v>
      </c>
    </row>
    <row r="5" s="9" customFormat="1" ht="19.5" customHeight="1">
      <c r="A5" s="10" t="s">
        <v>155</v>
      </c>
      <c r="B5" s="11" t="s">
        <v>156</v>
      </c>
      <c r="C5" s="11" t="s">
        <v>118</v>
      </c>
      <c r="D5" s="11" t="s">
        <v>13</v>
      </c>
      <c r="E5" s="72">
        <v>27518</v>
      </c>
      <c r="F5" s="76" t="s">
        <v>157</v>
      </c>
      <c r="G5" s="11" t="s">
        <v>147</v>
      </c>
      <c r="H5" s="68" t="str">
        <f>H4</f>
        <v>es</v>
      </c>
      <c r="I5" s="65" t="s">
        <v>158</v>
      </c>
      <c r="J5" s="68" t="s">
        <v>159</v>
      </c>
      <c r="K5" s="77" t="s">
        <v>160</v>
      </c>
    </row>
    <row r="6" s="9" customFormat="1" ht="19.5" customHeight="1">
      <c r="A6" s="13" t="s">
        <v>161</v>
      </c>
      <c r="B6" s="11" t="s">
        <v>162</v>
      </c>
      <c r="C6" s="11" t="s">
        <v>163</v>
      </c>
      <c r="D6" s="11" t="s">
        <v>13</v>
      </c>
      <c r="E6" s="72">
        <v>34447</v>
      </c>
      <c r="F6" s="73" t="s">
        <v>164</v>
      </c>
      <c r="G6" s="11" t="s">
        <v>147</v>
      </c>
      <c r="H6" s="68" t="str">
        <f>H5</f>
        <v>es</v>
      </c>
      <c r="I6" s="65"/>
      <c r="J6" s="68" t="s">
        <v>159</v>
      </c>
      <c r="K6" s="74" t="s">
        <v>165</v>
      </c>
    </row>
    <row r="7" s="9" customFormat="1" ht="19.5" customHeight="1">
      <c r="A7" s="10" t="s">
        <v>166</v>
      </c>
      <c r="B7" s="11" t="s">
        <v>167</v>
      </c>
      <c r="C7" s="11" t="s">
        <v>127</v>
      </c>
      <c r="D7" s="11" t="s">
        <v>13</v>
      </c>
      <c r="E7" s="72">
        <v>27791</v>
      </c>
      <c r="F7" s="73" t="s">
        <v>168</v>
      </c>
      <c r="G7" s="11" t="s">
        <v>147</v>
      </c>
      <c r="H7" s="68" t="s">
        <v>34</v>
      </c>
      <c r="I7" s="65" t="s">
        <v>169</v>
      </c>
      <c r="J7" s="65" t="s">
        <v>170</v>
      </c>
      <c r="K7" s="77" t="s">
        <v>171</v>
      </c>
    </row>
    <row r="8" s="9" customFormat="1" ht="19.5" customHeight="1">
      <c r="A8" s="10" t="s">
        <v>172</v>
      </c>
      <c r="B8" s="11" t="s">
        <v>173</v>
      </c>
      <c r="C8" s="11" t="s">
        <v>174</v>
      </c>
      <c r="D8" s="11" t="s">
        <v>12</v>
      </c>
      <c r="E8" s="72">
        <v>39571</v>
      </c>
      <c r="F8" s="76" t="s">
        <v>175</v>
      </c>
      <c r="G8" s="11" t="s">
        <v>147</v>
      </c>
      <c r="H8" s="68" t="str">
        <f>H6</f>
        <v>es</v>
      </c>
      <c r="I8" s="65" t="s">
        <v>176</v>
      </c>
      <c r="J8" s="68" t="s">
        <v>177</v>
      </c>
      <c r="K8" s="77" t="s">
        <v>178</v>
      </c>
    </row>
    <row r="9" s="9" customFormat="1" ht="19.5" customHeight="1">
      <c r="A9" s="10" t="s">
        <v>179</v>
      </c>
      <c r="B9" s="11" t="s">
        <v>180</v>
      </c>
      <c r="C9" s="11" t="s">
        <v>181</v>
      </c>
      <c r="D9" s="11" t="s">
        <v>13</v>
      </c>
      <c r="E9" s="72">
        <v>39572</v>
      </c>
      <c r="F9" s="73" t="s">
        <v>182</v>
      </c>
      <c r="G9" s="11" t="s">
        <v>147</v>
      </c>
      <c r="H9" s="68" t="str">
        <f>H8</f>
        <v>es</v>
      </c>
      <c r="I9" s="65" t="s">
        <v>183</v>
      </c>
      <c r="J9" s="65" t="str">
        <f>J8</f>
        <v>Estudiante,Test</v>
      </c>
      <c r="K9" s="77" t="s">
        <v>178</v>
      </c>
    </row>
    <row r="10" s="9" customFormat="1" ht="19.5" customHeight="1">
      <c r="A10" s="10" t="s">
        <v>184</v>
      </c>
      <c r="B10" s="11" t="s">
        <v>185</v>
      </c>
      <c r="C10" s="11" t="s">
        <v>186</v>
      </c>
      <c r="D10" s="11" t="s">
        <v>13</v>
      </c>
      <c r="E10" s="72">
        <v>39573</v>
      </c>
      <c r="F10" s="73" t="s">
        <v>187</v>
      </c>
      <c r="G10" s="11" t="s">
        <v>147</v>
      </c>
      <c r="H10" s="68" t="str">
        <f>H9</f>
        <v>es</v>
      </c>
      <c r="I10" s="65" t="s">
        <v>188</v>
      </c>
      <c r="J10" s="65" t="str">
        <f>J9</f>
        <v>Estudiante,Test</v>
      </c>
      <c r="K10" s="77" t="s">
        <v>178</v>
      </c>
    </row>
    <row r="11" s="9" customFormat="1" ht="19.5" customHeight="1">
      <c r="A11" s="10" t="s">
        <v>189</v>
      </c>
      <c r="B11" s="11" t="s">
        <v>190</v>
      </c>
      <c r="C11" s="11" t="s">
        <v>191</v>
      </c>
      <c r="D11" s="11" t="s">
        <v>12</v>
      </c>
      <c r="E11" s="72">
        <v>39208</v>
      </c>
      <c r="F11" s="73" t="s">
        <v>192</v>
      </c>
      <c r="G11" s="11" t="s">
        <v>147</v>
      </c>
      <c r="H11" s="68" t="str">
        <f>H10</f>
        <v>es</v>
      </c>
      <c r="I11" s="65" t="s">
        <v>193</v>
      </c>
      <c r="J11" s="65" t="str">
        <f>J10</f>
        <v>Estudiante,Test</v>
      </c>
      <c r="K11" s="77" t="s">
        <v>178</v>
      </c>
    </row>
    <row r="12" s="9" customFormat="1" ht="19.5" customHeight="1">
      <c r="A12" s="10" t="s">
        <v>194</v>
      </c>
      <c r="B12" s="11" t="s">
        <v>195</v>
      </c>
      <c r="C12" s="11" t="s">
        <v>196</v>
      </c>
      <c r="D12" s="11" t="s">
        <v>13</v>
      </c>
      <c r="E12" s="72">
        <v>39575</v>
      </c>
      <c r="F12" s="76" t="s">
        <v>197</v>
      </c>
      <c r="G12" s="11" t="s">
        <v>147</v>
      </c>
      <c r="H12" s="68" t="str">
        <f>H11</f>
        <v>es</v>
      </c>
      <c r="I12" s="65" t="s">
        <v>198</v>
      </c>
      <c r="J12" s="65" t="str">
        <f>J11</f>
        <v>Estudiante,Test</v>
      </c>
      <c r="K12" s="77" t="s">
        <v>178</v>
      </c>
    </row>
    <row r="13" ht="19.5" customHeight="1">
      <c r="A13" s="10" t="s">
        <v>199</v>
      </c>
      <c r="B13" s="11" t="s">
        <v>200</v>
      </c>
      <c r="C13" s="11" t="s">
        <v>201</v>
      </c>
      <c r="D13" s="11" t="s">
        <v>13</v>
      </c>
      <c r="E13" s="72">
        <v>39576</v>
      </c>
      <c r="F13" s="76" t="s">
        <v>202</v>
      </c>
      <c r="G13" s="11" t="s">
        <v>147</v>
      </c>
      <c r="H13" s="68" t="str">
        <f>H12</f>
        <v>es</v>
      </c>
      <c r="I13" s="65" t="s">
        <v>203</v>
      </c>
      <c r="J13" s="65" t="str">
        <f>J12</f>
        <v>Estudiante,Test</v>
      </c>
      <c r="K13" s="77" t="s">
        <v>178</v>
      </c>
    </row>
    <row r="14" ht="19.5" customHeight="1">
      <c r="A14" s="10" t="s">
        <v>204</v>
      </c>
      <c r="B14" s="11" t="s">
        <v>205</v>
      </c>
      <c r="C14" s="11" t="s">
        <v>206</v>
      </c>
      <c r="D14" s="11" t="s">
        <v>12</v>
      </c>
      <c r="E14" s="72">
        <v>39577</v>
      </c>
      <c r="F14" s="76" t="s">
        <v>207</v>
      </c>
      <c r="G14" s="11" t="s">
        <v>147</v>
      </c>
      <c r="H14" s="68" t="str">
        <f>H13</f>
        <v>es</v>
      </c>
      <c r="I14" s="65" t="s">
        <v>208</v>
      </c>
      <c r="J14" s="65" t="str">
        <f>J13</f>
        <v>Estudiante,Test</v>
      </c>
      <c r="K14" s="77" t="s">
        <v>178</v>
      </c>
    </row>
    <row r="15" s="16" customFormat="1" ht="19.5" customHeight="1">
      <c r="A15" s="10" t="s">
        <v>209</v>
      </c>
      <c r="B15" s="11" t="s">
        <v>210</v>
      </c>
      <c r="C15" s="11" t="s">
        <v>211</v>
      </c>
      <c r="D15" s="11" t="s">
        <v>13</v>
      </c>
      <c r="E15" s="72">
        <v>39578</v>
      </c>
      <c r="F15" s="76" t="s">
        <v>212</v>
      </c>
      <c r="G15" s="11" t="s">
        <v>147</v>
      </c>
      <c r="H15" s="68" t="str">
        <f>H14</f>
        <v>es</v>
      </c>
      <c r="I15" s="65" t="s">
        <v>213</v>
      </c>
      <c r="J15" s="65" t="str">
        <f>J14</f>
        <v>Estudiante,Test</v>
      </c>
      <c r="K15" s="77" t="s">
        <v>178</v>
      </c>
    </row>
    <row r="16" s="16" customFormat="1" ht="19.5" customHeight="1">
      <c r="A16" s="10" t="s">
        <v>214</v>
      </c>
      <c r="B16" s="11" t="s">
        <v>215</v>
      </c>
      <c r="C16" s="11" t="s">
        <v>216</v>
      </c>
      <c r="D16" s="11" t="s">
        <v>12</v>
      </c>
      <c r="E16" s="72">
        <v>39579</v>
      </c>
      <c r="F16" s="76" t="s">
        <v>217</v>
      </c>
      <c r="G16" s="11" t="s">
        <v>147</v>
      </c>
      <c r="H16" s="68" t="str">
        <f>H15</f>
        <v>es</v>
      </c>
      <c r="I16" s="65" t="s">
        <v>218</v>
      </c>
      <c r="J16" s="65" t="str">
        <f>J15</f>
        <v>Estudiante,Test</v>
      </c>
      <c r="K16" s="77" t="s">
        <v>178</v>
      </c>
    </row>
    <row r="17" s="16" customFormat="1" ht="19.5" customHeight="1">
      <c r="A17" s="10" t="s">
        <v>219</v>
      </c>
      <c r="B17" s="11" t="s">
        <v>220</v>
      </c>
      <c r="C17" s="11" t="s">
        <v>221</v>
      </c>
      <c r="D17" s="11" t="s">
        <v>12</v>
      </c>
      <c r="E17" s="72">
        <v>39580</v>
      </c>
      <c r="F17" s="76" t="s">
        <v>222</v>
      </c>
      <c r="G17" s="11" t="s">
        <v>147</v>
      </c>
      <c r="H17" s="68" t="str">
        <f>H16</f>
        <v>es</v>
      </c>
      <c r="I17" s="65" t="s">
        <v>223</v>
      </c>
      <c r="J17" s="65" t="str">
        <f>J16</f>
        <v>Estudiante,Test</v>
      </c>
      <c r="K17" s="77" t="s">
        <v>178</v>
      </c>
    </row>
    <row r="18" ht="19.5" customHeight="1">
      <c r="A18" s="13" t="s">
        <v>224</v>
      </c>
      <c r="B18" s="11" t="s">
        <v>195</v>
      </c>
      <c r="C18" s="11" t="s">
        <v>225</v>
      </c>
      <c r="D18" s="11" t="s">
        <v>13</v>
      </c>
      <c r="E18" s="72">
        <v>38718</v>
      </c>
      <c r="F18" s="76" t="s">
        <v>226</v>
      </c>
      <c r="G18" s="11" t="s">
        <v>147</v>
      </c>
      <c r="H18" s="68" t="str">
        <f>H17</f>
        <v>es</v>
      </c>
      <c r="I18" s="65"/>
      <c r="J18" s="65" t="str">
        <f>J17</f>
        <v>Estudiante,Test</v>
      </c>
      <c r="K18" s="74" t="s">
        <v>227</v>
      </c>
    </row>
    <row r="19" ht="19.5" customHeight="1">
      <c r="A19" s="13" t="s">
        <v>228</v>
      </c>
      <c r="B19" s="11" t="s">
        <v>200</v>
      </c>
      <c r="C19" s="11" t="s">
        <v>201</v>
      </c>
      <c r="D19" s="11" t="s">
        <v>13</v>
      </c>
      <c r="E19" s="72">
        <v>38749</v>
      </c>
      <c r="F19" s="76" t="s">
        <v>229</v>
      </c>
      <c r="G19" s="11" t="s">
        <v>147</v>
      </c>
      <c r="H19" s="68" t="str">
        <f>H18</f>
        <v>es</v>
      </c>
      <c r="I19" s="65"/>
      <c r="J19" s="65" t="str">
        <f>J18</f>
        <v>Estudiante,Test</v>
      </c>
      <c r="K19" s="74" t="s">
        <v>227</v>
      </c>
    </row>
    <row r="20" ht="19.5" customHeight="1">
      <c r="A20" s="13" t="s">
        <v>230</v>
      </c>
      <c r="B20" s="11" t="s">
        <v>205</v>
      </c>
      <c r="C20" s="11" t="s">
        <v>206</v>
      </c>
      <c r="D20" s="11" t="s">
        <v>12</v>
      </c>
      <c r="E20" s="72">
        <v>38777</v>
      </c>
      <c r="F20" s="76" t="s">
        <v>231</v>
      </c>
      <c r="G20" s="11" t="s">
        <v>147</v>
      </c>
      <c r="H20" s="68" t="str">
        <f>H19</f>
        <v>es</v>
      </c>
      <c r="I20" s="65"/>
      <c r="J20" s="65" t="str">
        <f>J19</f>
        <v>Estudiante,Test</v>
      </c>
      <c r="K20" s="74" t="s">
        <v>227</v>
      </c>
    </row>
    <row r="21" ht="14.25"/>
  </sheetData>
  <hyperlinks>
    <hyperlink r:id="rId1" ref="F3"/>
    <hyperlink r:id="rId2" ref="F4"/>
    <hyperlink r:id="rId3" ref="F5"/>
    <hyperlink r:id="rId4" ref="K5"/>
    <hyperlink r:id="rId2" ref="F6"/>
    <hyperlink r:id="rId5" ref="F7"/>
    <hyperlink r:id="rId6" ref="K7"/>
    <hyperlink r:id="rId7" ref="F8"/>
    <hyperlink r:id="rId8" ref="K8"/>
    <hyperlink r:id="rId8" ref="K9"/>
    <hyperlink r:id="rId9" ref="F10"/>
    <hyperlink r:id="rId8" ref="K10"/>
    <hyperlink r:id="rId8" ref="K11"/>
    <hyperlink r:id="rId10" ref="F12"/>
    <hyperlink r:id="rId8" ref="K12"/>
    <hyperlink r:id="rId11" ref="F13"/>
    <hyperlink r:id="rId8" ref="K13"/>
    <hyperlink r:id="rId12" ref="F14"/>
    <hyperlink r:id="rId8" ref="K14"/>
    <hyperlink r:id="rId13" ref="F15"/>
    <hyperlink r:id="rId8" ref="K15"/>
    <hyperlink r:id="rId14" ref="F16"/>
    <hyperlink r:id="rId8" ref="K16"/>
    <hyperlink r:id="rId15" ref="F17"/>
    <hyperlink r:id="rId8" ref="K17"/>
    <hyperlink r:id="rId10" ref="F18"/>
    <hyperlink r:id="rId11" ref="F19"/>
    <hyperlink r:id="rId12"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7E0020-00DF-4387-A0C4-006A00230009}" type="list" allowBlank="1" errorStyle="stop" imeMode="noControl" operator="between" showDropDown="0" showErrorMessage="1" showInputMessage="1">
          <x14:formula1>
            <xm:f>GENRE_ANSWER</xm:f>
          </x14:formula1>
          <xm:sqref>D3:D4 D18</xm:sqref>
        </x14:dataValidation>
        <x14:dataValidation xr:uid="{00610049-00E8-4507-98D5-008A00DB004C}" type="list" allowBlank="1" errorStyle="stop" imeMode="noControl" operator="between" showDropDown="0" showErrorMessage="1" showInputMessage="1">
          <x14:formula1>
            <xm:f>GENRE_ANSWER</xm:f>
          </x14:formula1>
          <xm:sqref>D18:D20</xm:sqref>
        </x14:dataValidation>
        <x14:dataValidation xr:uid="{00210075-00DE-423B-9734-0066007F0032}" type="list" allowBlank="1" errorStyle="stop" imeMode="noControl" operator="between" showDropDown="0" showErrorMessage="1" showInputMessage="1">
          <x14:formula1>
            <xm:f>GENRE_ANSWER</xm:f>
          </x14:formula1>
          <xm:sqref>D5</xm:sqref>
        </x14:dataValidation>
        <x14:dataValidation xr:uid="{00B50076-00CB-40F3-805C-00EC002E0097}" type="list" allowBlank="1" errorStyle="stop" imeMode="noControl" operator="between" showDropDown="0" showErrorMessage="1" showInputMessage="1">
          <x14:formula1>
            <xm:f>GENRE_ANSWER</xm:f>
          </x14:formula1>
          <xm:sqref>D6</xm:sqref>
        </x14:dataValidation>
        <x14:dataValidation xr:uid="{00B70094-00A3-4BFF-AFF4-00F100BF000A}" type="list" allowBlank="1" errorStyle="stop" imeMode="noControl" operator="between" showDropDown="0" showErrorMessage="1" showInputMessage="1">
          <x14:formula1>
            <xm:f>GENRE_ANSWER</xm:f>
          </x14:formula1>
          <xm:sqref>D8:D17</xm:sqref>
        </x14:dataValidation>
        <x14:dataValidation xr:uid="{00110078-00EC-4CA1-A6C1-00DE0047006D}"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232</v>
      </c>
    </row>
    <row r="2" ht="22" customHeight="1">
      <c r="A2" s="6" t="s">
        <v>27</v>
      </c>
      <c r="B2" s="78" t="s">
        <v>233</v>
      </c>
    </row>
    <row r="3" s="9" customFormat="1" ht="19.5" customHeight="1">
      <c r="A3" s="10" t="s">
        <v>126</v>
      </c>
      <c r="B3" s="75" t="str">
        <f>profiles!$A$10</f>
        <v>guardian</v>
      </c>
    </row>
    <row r="4" s="9" customFormat="1" ht="19.5" customHeight="1">
      <c r="A4" s="10" t="s">
        <v>123</v>
      </c>
      <c r="B4" s="7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234</v>
      </c>
      <c r="D1" s="5" t="s">
        <v>235</v>
      </c>
      <c r="E1" s="5" t="s">
        <v>236</v>
      </c>
    </row>
    <row r="2" ht="24.25" customHeight="1">
      <c r="A2" s="79" t="s">
        <v>27</v>
      </c>
      <c r="B2" s="80" t="s">
        <v>28</v>
      </c>
      <c r="C2" s="81" t="s">
        <v>237</v>
      </c>
      <c r="D2" s="78" t="s">
        <v>238</v>
      </c>
      <c r="E2" s="71" t="s">
        <v>239</v>
      </c>
    </row>
    <row r="3" s="9" customFormat="1" ht="19.5" customHeight="1">
      <c r="A3" s="10" t="s">
        <v>240</v>
      </c>
      <c r="B3" s="12" t="s">
        <v>241</v>
      </c>
      <c r="C3" s="74" t="s">
        <v>242</v>
      </c>
      <c r="D3" s="82" t="s">
        <v>16</v>
      </c>
      <c r="E3" s="75" t="s">
        <v>243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10064-00C7-47DD-845F-0039002300FE}"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244</v>
      </c>
      <c r="D1" s="5" t="s">
        <v>245</v>
      </c>
      <c r="E1" s="5" t="s">
        <v>246</v>
      </c>
      <c r="F1" s="5" t="s">
        <v>247</v>
      </c>
      <c r="G1" s="5" t="s">
        <v>248</v>
      </c>
    </row>
    <row r="2" ht="24.75" customHeight="1">
      <c r="A2" s="79" t="s">
        <v>27</v>
      </c>
      <c r="B2" s="83" t="s">
        <v>28</v>
      </c>
      <c r="C2" s="84" t="s">
        <v>95</v>
      </c>
      <c r="D2" s="83" t="s">
        <v>249</v>
      </c>
      <c r="E2" s="83" t="s">
        <v>250</v>
      </c>
      <c r="F2" s="83" t="s">
        <v>251</v>
      </c>
      <c r="G2" s="83" t="s">
        <v>252</v>
      </c>
    </row>
    <row r="3" ht="146.25" customHeight="1">
      <c r="A3" s="10" t="s">
        <v>253</v>
      </c>
      <c r="B3" s="11" t="s">
        <v>254</v>
      </c>
      <c r="C3" s="75" t="str">
        <f>centers!$A$3</f>
        <v>centerA</v>
      </c>
      <c r="D3" s="11" t="s">
        <v>22</v>
      </c>
      <c r="E3" s="11" t="s">
        <v>10</v>
      </c>
      <c r="F3" s="85" t="s">
        <v>255</v>
      </c>
      <c r="G3" s="65">
        <v>5</v>
      </c>
    </row>
    <row r="4" s="16" customFormat="1" ht="146.25" customHeight="1">
      <c r="A4" s="10" t="s">
        <v>256</v>
      </c>
      <c r="B4" s="11" t="s">
        <v>257</v>
      </c>
      <c r="C4" s="75" t="str">
        <f>centers!$A$4</f>
        <v>centerB</v>
      </c>
      <c r="D4" s="11" t="s">
        <v>22</v>
      </c>
      <c r="E4" s="11" t="s">
        <v>10</v>
      </c>
      <c r="F4" s="85" t="s">
        <v>255</v>
      </c>
      <c r="G4" s="65">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AE005B-001A-47E2-831B-008B00F000BF}" type="list" allowBlank="1" errorStyle="stop" imeMode="noControl" operator="between" showDropDown="0" showErrorMessage="1" showInputMessage="1">
          <x14:formula1>
            <xm:f>GRADES_TYPES</xm:f>
          </x14:formula1>
          <xm:sqref>D3:D4</xm:sqref>
        </x14:dataValidation>
        <x14:dataValidation xr:uid="{00670026-0049-4B09-96B0-00FA0024008B}"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232</v>
      </c>
    </row>
    <row r="2" ht="22" customHeight="1">
      <c r="A2" s="79" t="s">
        <v>27</v>
      </c>
      <c r="B2" s="81" t="s">
        <v>233</v>
      </c>
    </row>
    <row r="3" s="9" customFormat="1" ht="19.5" customHeight="1">
      <c r="A3" s="10" t="s">
        <v>117</v>
      </c>
      <c r="B3" s="75" t="str">
        <f>profiles!$A$8</f>
        <v>teacher</v>
      </c>
    </row>
    <row r="4" s="9" customFormat="1" ht="19.5" customHeight="1">
      <c r="A4" s="10" t="s">
        <v>123</v>
      </c>
      <c r="B4" s="7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258</v>
      </c>
      <c r="D1" s="5" t="s">
        <v>259</v>
      </c>
      <c r="E1" s="5" t="s">
        <v>67</v>
      </c>
      <c r="F1" s="5" t="s">
        <v>260</v>
      </c>
      <c r="G1" s="5" t="s">
        <v>261</v>
      </c>
      <c r="H1" s="5" t="s">
        <v>262</v>
      </c>
      <c r="I1" s="5" t="s">
        <v>263</v>
      </c>
      <c r="J1" s="5" t="s">
        <v>264</v>
      </c>
      <c r="K1" s="5" t="s">
        <v>265</v>
      </c>
      <c r="L1" s="5" t="s">
        <v>266</v>
      </c>
      <c r="M1" s="5" t="s">
        <v>267</v>
      </c>
      <c r="N1" s="5" t="s">
        <v>268</v>
      </c>
      <c r="O1" s="5" t="s">
        <v>269</v>
      </c>
      <c r="P1" s="5" t="s">
        <v>270</v>
      </c>
      <c r="Q1" s="5" t="s">
        <v>271</v>
      </c>
      <c r="R1" s="5" t="s">
        <v>272</v>
      </c>
      <c r="S1" s="5" t="s">
        <v>273</v>
      </c>
      <c r="T1" s="5" t="s">
        <v>274</v>
      </c>
      <c r="U1" s="5" t="s">
        <v>275</v>
      </c>
      <c r="V1" s="5" t="s">
        <v>276</v>
      </c>
      <c r="W1" s="5" t="s">
        <v>277</v>
      </c>
      <c r="X1" s="5" t="s">
        <v>278</v>
      </c>
      <c r="Y1" s="5" t="s">
        <v>279</v>
      </c>
      <c r="Z1" s="5"/>
      <c r="AA1" s="5"/>
      <c r="AB1" s="5"/>
      <c r="AC1" s="5"/>
      <c r="AD1" s="5"/>
      <c r="AE1" s="5"/>
      <c r="AF1" s="5"/>
      <c r="AG1" s="5"/>
      <c r="AH1" s="5"/>
      <c r="AI1" s="5"/>
      <c r="AJ1" s="5"/>
      <c r="AK1" s="5"/>
      <c r="AL1" s="5"/>
      <c r="AM1" s="5"/>
      <c r="AN1" s="5"/>
      <c r="AO1" s="5"/>
    </row>
    <row r="2" s="9" customFormat="1" ht="23.5" customHeight="1">
      <c r="C2" s="9"/>
      <c r="G2" s="86" t="s">
        <v>280</v>
      </c>
      <c r="H2" s="86"/>
      <c r="I2" s="87" t="s">
        <v>281</v>
      </c>
      <c r="J2" s="88"/>
      <c r="K2" s="88"/>
      <c r="L2" s="88"/>
      <c r="M2" s="88"/>
      <c r="N2" s="88"/>
      <c r="O2" s="89"/>
      <c r="P2" s="90" t="s">
        <v>282</v>
      </c>
      <c r="Q2" s="90"/>
      <c r="R2" s="90"/>
      <c r="S2" s="91" t="s">
        <v>283</v>
      </c>
      <c r="T2" s="92"/>
      <c r="U2" s="92"/>
      <c r="V2" s="93"/>
      <c r="W2" s="94" t="s">
        <v>284</v>
      </c>
      <c r="X2" s="95"/>
      <c r="Y2" s="95"/>
    </row>
    <row r="3" ht="34" customHeight="1">
      <c r="A3" s="96" t="s">
        <v>27</v>
      </c>
      <c r="B3" s="97" t="s">
        <v>28</v>
      </c>
      <c r="C3" s="83" t="s">
        <v>285</v>
      </c>
      <c r="D3" s="98" t="s">
        <v>286</v>
      </c>
      <c r="E3" s="98" t="s">
        <v>95</v>
      </c>
      <c r="F3" s="99" t="s">
        <v>287</v>
      </c>
      <c r="G3" s="100" t="s">
        <v>288</v>
      </c>
      <c r="H3" s="101" t="s">
        <v>289</v>
      </c>
      <c r="I3" s="102" t="s">
        <v>290</v>
      </c>
      <c r="J3" s="103" t="s">
        <v>291</v>
      </c>
      <c r="K3" s="104" t="s">
        <v>292</v>
      </c>
      <c r="L3" s="104" t="s">
        <v>293</v>
      </c>
      <c r="M3" s="104" t="s">
        <v>294</v>
      </c>
      <c r="N3" s="104" t="s">
        <v>295</v>
      </c>
      <c r="O3" s="104" t="s">
        <v>296</v>
      </c>
      <c r="P3" s="105" t="s">
        <v>297</v>
      </c>
      <c r="Q3" s="106" t="s">
        <v>295</v>
      </c>
      <c r="R3" s="107" t="s">
        <v>296</v>
      </c>
      <c r="S3" s="108" t="s">
        <v>298</v>
      </c>
      <c r="T3" s="109" t="s">
        <v>299</v>
      </c>
      <c r="U3" s="109" t="s">
        <v>295</v>
      </c>
      <c r="V3" s="109" t="s">
        <v>296</v>
      </c>
      <c r="W3" s="110" t="s">
        <v>295</v>
      </c>
      <c r="X3" s="111" t="s">
        <v>300</v>
      </c>
      <c r="Y3" s="112" t="s">
        <v>301</v>
      </c>
    </row>
    <row r="4" s="9" customFormat="1" ht="30" customHeight="1">
      <c r="A4" s="10" t="s">
        <v>302</v>
      </c>
      <c r="B4" s="11" t="s">
        <v>303</v>
      </c>
      <c r="C4" s="11" t="s">
        <v>304</v>
      </c>
      <c r="D4" s="113" t="s">
        <v>143</v>
      </c>
      <c r="E4" s="64" t="str">
        <f>centers!$A$3</f>
        <v>centerA</v>
      </c>
      <c r="F4" s="64" t="str">
        <f>ar_evaluations!A3</f>
        <v>gradeA</v>
      </c>
      <c r="G4" s="65" t="s">
        <v>10</v>
      </c>
      <c r="H4" s="65">
        <v>0</v>
      </c>
      <c r="I4" s="65">
        <v>5</v>
      </c>
      <c r="J4" s="65"/>
      <c r="K4" s="65" t="s">
        <v>10</v>
      </c>
      <c r="L4" s="85"/>
      <c r="M4" s="65"/>
      <c r="N4" s="65"/>
      <c r="O4" s="65"/>
      <c r="P4" s="65" t="s">
        <v>10</v>
      </c>
      <c r="Q4" s="65"/>
      <c r="R4" s="65" t="s">
        <v>10</v>
      </c>
      <c r="S4" s="65" t="s">
        <v>10</v>
      </c>
      <c r="T4" s="65" t="s">
        <v>9</v>
      </c>
      <c r="U4" s="65">
        <v>3</v>
      </c>
      <c r="V4" s="65" t="s">
        <v>10</v>
      </c>
      <c r="W4" s="65">
        <v>3</v>
      </c>
      <c r="X4" s="65" t="s">
        <v>9</v>
      </c>
      <c r="Y4" s="65" t="s">
        <v>10</v>
      </c>
    </row>
    <row r="5" s="9" customFormat="1" ht="46.5" customHeight="1">
      <c r="A5" s="10" t="s">
        <v>305</v>
      </c>
      <c r="B5" s="11" t="s">
        <v>306</v>
      </c>
      <c r="C5" s="11" t="s">
        <v>306</v>
      </c>
      <c r="D5" s="113" t="s">
        <v>143</v>
      </c>
      <c r="E5" s="64" t="str">
        <f>centers!$A$4</f>
        <v>centerB</v>
      </c>
      <c r="F5" s="64" t="str">
        <f>ar_evaluations!A4</f>
        <v>gradeB</v>
      </c>
      <c r="G5" s="65" t="s">
        <v>10</v>
      </c>
      <c r="H5" s="65">
        <v>0</v>
      </c>
      <c r="I5" s="65">
        <v>4</v>
      </c>
      <c r="J5" s="65"/>
      <c r="K5" s="65" t="s">
        <v>10</v>
      </c>
      <c r="L5" s="114" t="s">
        <v>307</v>
      </c>
      <c r="M5" s="65" t="s">
        <v>4</v>
      </c>
      <c r="N5" s="65">
        <v>4</v>
      </c>
      <c r="O5" s="65" t="s">
        <v>10</v>
      </c>
      <c r="P5" s="65" t="s">
        <v>10</v>
      </c>
      <c r="Q5" s="65"/>
      <c r="R5" s="65" t="s">
        <v>10</v>
      </c>
      <c r="S5" s="65" t="s">
        <v>10</v>
      </c>
      <c r="T5" s="65" t="s">
        <v>9</v>
      </c>
      <c r="U5" s="65">
        <v>3</v>
      </c>
      <c r="V5" s="65" t="s">
        <v>10</v>
      </c>
      <c r="W5" s="65">
        <v>3</v>
      </c>
      <c r="X5" s="65" t="s">
        <v>9</v>
      </c>
      <c r="Y5" s="65"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96006C-00A4-43F1-B99F-0062001700C6}" type="list" allowBlank="1" errorStyle="stop" imeMode="noControl" operator="between" showDropDown="0" showErrorMessage="1" showInputMessage="1">
          <x14:formula1>
            <xm:f>BOOLEAN_ANSWER</xm:f>
          </x14:formula1>
          <xm:sqref>T4 X4:Y5 V4:V5 G4:G5 K4:K5</xm:sqref>
        </x14:dataValidation>
        <x14:dataValidation xr:uid="{005D0058-00D1-4396-A5F3-009B00A80066}"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2022-05-19T07:00:42Z</dcterms:modified>
</cp:coreProperties>
</file>