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filterPrivacy="1" autoCompressPictures="0"/>
  <bookViews>
    <workbookView xWindow="240" yWindow="100" windowWidth="19620" windowHeight="146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31" i="1"/>
  <c r="G31" i="1"/>
  <c r="F30" i="1"/>
  <c r="G30" i="1"/>
  <c r="C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" i="1"/>
  <c r="D2" i="1"/>
  <c r="C9" i="1"/>
  <c r="H28" i="1"/>
  <c r="C8" i="1"/>
  <c r="C2" i="1"/>
  <c r="C3" i="1"/>
  <c r="C4" i="1"/>
  <c r="G18" i="1"/>
  <c r="G25" i="1"/>
  <c r="G26" i="1"/>
  <c r="G12" i="1"/>
  <c r="G13" i="1"/>
  <c r="G14" i="1"/>
  <c r="G15" i="1"/>
  <c r="G16" i="1"/>
  <c r="G17" i="1"/>
  <c r="G19" i="1"/>
  <c r="G20" i="1"/>
  <c r="G21" i="1"/>
  <c r="G22" i="1"/>
  <c r="G23" i="1"/>
  <c r="G24" i="1"/>
  <c r="G27" i="1"/>
  <c r="G29" i="1"/>
  <c r="G28" i="1"/>
</calcChain>
</file>

<file path=xl/sharedStrings.xml><?xml version="1.0" encoding="utf-8"?>
<sst xmlns="http://schemas.openxmlformats.org/spreadsheetml/2006/main" count="22" uniqueCount="20">
  <si>
    <t>Date</t>
  </si>
  <si>
    <t>Investment</t>
  </si>
  <si>
    <t>Winnings</t>
  </si>
  <si>
    <t>Avg Position</t>
  </si>
  <si>
    <t>Avg Score</t>
  </si>
  <si>
    <t>Return</t>
  </si>
  <si>
    <t>Notes</t>
  </si>
  <si>
    <t>Bad late night, 5 dollar games, 1 NFL game</t>
  </si>
  <si>
    <t>Profit</t>
  </si>
  <si>
    <t>Average Position</t>
  </si>
  <si>
    <t>Average Score</t>
  </si>
  <si>
    <t>Average</t>
  </si>
  <si>
    <t>% Winning</t>
  </si>
  <si>
    <t>Winners</t>
  </si>
  <si>
    <t>Losers</t>
  </si>
  <si>
    <t>Entered</t>
  </si>
  <si>
    <t>First night using monte carlo</t>
  </si>
  <si>
    <t>using friends lineup</t>
  </si>
  <si>
    <t>Total Invested</t>
  </si>
  <si>
    <t>Current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</si>
</sst>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9" fontId="0" fillId="0" borderId="0" xfId="2" applyFont="1"/>
    <xf numFmtId="14" fontId="0" fillId="0" borderId="0" xfId="0" applyNumberFormat="1"/>
    <xf numFmtId="164" fontId="0" fillId="0" borderId="0" xfId="1" applyFont="1"/>
    <xf numFmtId="0" fontId="0" fillId="0" borderId="1" xfId="0" applyBorder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1" formatCode="0"/>
    </dxf>
    <dxf>
      <numFmt numFmtId="1" formatCode="0"/>
    </dxf>
    <dxf>
      <border outline="0"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025681536953"/>
          <c:y val="0.0360550184391508"/>
          <c:w val="0.865169105085355"/>
          <c:h val="0.927889963121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Sheet1!$A$12:$A$56</c:f>
              <c:numCache>
                <c:formatCode>m/d/yy</c:formatCode>
                <c:ptCount val="45"/>
                <c:pt idx="0">
                  <c:v>42304.0</c:v>
                </c:pt>
                <c:pt idx="1">
                  <c:v>42305.0</c:v>
                </c:pt>
                <c:pt idx="2">
                  <c:v>42306.0</c:v>
                </c:pt>
                <c:pt idx="3">
                  <c:v>42307.0</c:v>
                </c:pt>
                <c:pt idx="4">
                  <c:v>42308.0</c:v>
                </c:pt>
                <c:pt idx="5">
                  <c:v>42309.0</c:v>
                </c:pt>
                <c:pt idx="6">
                  <c:v>42310.0</c:v>
                </c:pt>
                <c:pt idx="7">
                  <c:v>42311.0</c:v>
                </c:pt>
                <c:pt idx="8">
                  <c:v>42312.0</c:v>
                </c:pt>
                <c:pt idx="9">
                  <c:v>42313.0</c:v>
                </c:pt>
                <c:pt idx="10">
                  <c:v>42314.0</c:v>
                </c:pt>
                <c:pt idx="11">
                  <c:v>42315.0</c:v>
                </c:pt>
                <c:pt idx="12">
                  <c:v>42316.0</c:v>
                </c:pt>
                <c:pt idx="13">
                  <c:v>42317.0</c:v>
                </c:pt>
                <c:pt idx="14">
                  <c:v>42318.0</c:v>
                </c:pt>
                <c:pt idx="15">
                  <c:v>42319.0</c:v>
                </c:pt>
                <c:pt idx="16">
                  <c:v>42320.0</c:v>
                </c:pt>
                <c:pt idx="17">
                  <c:v>42321.0</c:v>
                </c:pt>
                <c:pt idx="18">
                  <c:v>42322.0</c:v>
                </c:pt>
                <c:pt idx="19">
                  <c:v>42323.0</c:v>
                </c:pt>
                <c:pt idx="20">
                  <c:v>42324.0</c:v>
                </c:pt>
                <c:pt idx="21">
                  <c:v>42325.0</c:v>
                </c:pt>
              </c:numCache>
            </c:numRef>
          </c:cat>
          <c:val>
            <c:numRef>
              <c:f>Sheet1!$F$12:$F$56</c:f>
              <c:numCache>
                <c:formatCode>_("$"* #,##0.00_);_("$"* \(#,##0.00\);_("$"* "-"??_);_(@_)</c:formatCode>
                <c:ptCount val="45"/>
                <c:pt idx="0">
                  <c:v>-23.2</c:v>
                </c:pt>
                <c:pt idx="1">
                  <c:v>27.2</c:v>
                </c:pt>
                <c:pt idx="2">
                  <c:v>48.2</c:v>
                </c:pt>
                <c:pt idx="3">
                  <c:v>19.6</c:v>
                </c:pt>
                <c:pt idx="4">
                  <c:v>-48.0</c:v>
                </c:pt>
                <c:pt idx="5">
                  <c:v>40.40000000000001</c:v>
                </c:pt>
                <c:pt idx="6">
                  <c:v>15.0</c:v>
                </c:pt>
                <c:pt idx="7">
                  <c:v>-37.3</c:v>
                </c:pt>
                <c:pt idx="8">
                  <c:v>-12.2</c:v>
                </c:pt>
                <c:pt idx="9">
                  <c:v>13.8</c:v>
                </c:pt>
                <c:pt idx="10">
                  <c:v>16.2</c:v>
                </c:pt>
                <c:pt idx="11">
                  <c:v>-14.4</c:v>
                </c:pt>
                <c:pt idx="12">
                  <c:v>-25.0</c:v>
                </c:pt>
                <c:pt idx="13">
                  <c:v>-15.8</c:v>
                </c:pt>
                <c:pt idx="14">
                  <c:v>27.40000000000001</c:v>
                </c:pt>
                <c:pt idx="15">
                  <c:v>-26.2</c:v>
                </c:pt>
                <c:pt idx="16">
                  <c:v>26.6</c:v>
                </c:pt>
                <c:pt idx="17">
                  <c:v>37.5</c:v>
                </c:pt>
                <c:pt idx="18">
                  <c:v>32.6</c:v>
                </c:pt>
                <c:pt idx="19">
                  <c:v>-37.51000000000001</c:v>
                </c:pt>
                <c:pt idx="20">
                  <c:v>-43.4</c:v>
                </c:pt>
                <c:pt idx="21">
                  <c:v>43.40000000000001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953096"/>
        <c:axId val="2145956152"/>
      </c:barChart>
      <c:lineChart>
        <c:grouping val="standard"/>
        <c:varyColors val="0"/>
        <c:ser>
          <c:idx val="1"/>
          <c:order val="1"/>
          <c:tx>
            <c:strRef>
              <c:f>Sheet1!$I$11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Sheet1!$A$12:$A$56</c:f>
              <c:numCache>
                <c:formatCode>m/d/yy</c:formatCode>
                <c:ptCount val="45"/>
                <c:pt idx="0">
                  <c:v>42304.0</c:v>
                </c:pt>
                <c:pt idx="1">
                  <c:v>42305.0</c:v>
                </c:pt>
                <c:pt idx="2">
                  <c:v>42306.0</c:v>
                </c:pt>
                <c:pt idx="3">
                  <c:v>42307.0</c:v>
                </c:pt>
                <c:pt idx="4">
                  <c:v>42308.0</c:v>
                </c:pt>
                <c:pt idx="5">
                  <c:v>42309.0</c:v>
                </c:pt>
                <c:pt idx="6">
                  <c:v>42310.0</c:v>
                </c:pt>
                <c:pt idx="7">
                  <c:v>42311.0</c:v>
                </c:pt>
                <c:pt idx="8">
                  <c:v>42312.0</c:v>
                </c:pt>
                <c:pt idx="9">
                  <c:v>42313.0</c:v>
                </c:pt>
                <c:pt idx="10">
                  <c:v>42314.0</c:v>
                </c:pt>
                <c:pt idx="11">
                  <c:v>42315.0</c:v>
                </c:pt>
                <c:pt idx="12">
                  <c:v>42316.0</c:v>
                </c:pt>
                <c:pt idx="13">
                  <c:v>42317.0</c:v>
                </c:pt>
                <c:pt idx="14">
                  <c:v>42318.0</c:v>
                </c:pt>
                <c:pt idx="15">
                  <c:v>42319.0</c:v>
                </c:pt>
                <c:pt idx="16">
                  <c:v>42320.0</c:v>
                </c:pt>
                <c:pt idx="17">
                  <c:v>42321.0</c:v>
                </c:pt>
                <c:pt idx="18">
                  <c:v>42322.0</c:v>
                </c:pt>
                <c:pt idx="19">
                  <c:v>42323.0</c:v>
                </c:pt>
                <c:pt idx="20">
                  <c:v>42324.0</c:v>
                </c:pt>
                <c:pt idx="21">
                  <c:v>42325.0</c:v>
                </c:pt>
              </c:numCache>
            </c:numRef>
          </c:cat>
          <c:val>
            <c:numRef>
              <c:f>Sheet1!$I$12:$I$56</c:f>
              <c:numCache>
                <c:formatCode>General</c:formatCode>
                <c:ptCount val="45"/>
                <c:pt idx="0">
                  <c:v>231.4</c:v>
                </c:pt>
                <c:pt idx="1">
                  <c:v>310.1</c:v>
                </c:pt>
                <c:pt idx="2">
                  <c:v>267.3</c:v>
                </c:pt>
                <c:pt idx="3">
                  <c:v>266.0</c:v>
                </c:pt>
                <c:pt idx="4">
                  <c:v>243.0</c:v>
                </c:pt>
                <c:pt idx="5">
                  <c:v>267.0</c:v>
                </c:pt>
                <c:pt idx="6">
                  <c:v>266.0</c:v>
                </c:pt>
                <c:pt idx="7">
                  <c:v>275.0</c:v>
                </c:pt>
                <c:pt idx="8">
                  <c:v>270.1</c:v>
                </c:pt>
                <c:pt idx="9">
                  <c:v>252.6</c:v>
                </c:pt>
                <c:pt idx="10">
                  <c:v>288.7</c:v>
                </c:pt>
                <c:pt idx="11">
                  <c:v>269.0</c:v>
                </c:pt>
                <c:pt idx="12">
                  <c:v>239.4</c:v>
                </c:pt>
                <c:pt idx="13">
                  <c:v>247.0</c:v>
                </c:pt>
                <c:pt idx="14">
                  <c:v>259.9</c:v>
                </c:pt>
                <c:pt idx="15">
                  <c:v>280.8</c:v>
                </c:pt>
                <c:pt idx="16">
                  <c:v>334.7</c:v>
                </c:pt>
                <c:pt idx="17">
                  <c:v>293.0</c:v>
                </c:pt>
                <c:pt idx="18">
                  <c:v>281.0</c:v>
                </c:pt>
                <c:pt idx="19">
                  <c:v>251.0</c:v>
                </c:pt>
                <c:pt idx="20">
                  <c:v>274.1</c:v>
                </c:pt>
                <c:pt idx="21">
                  <c:v>271.4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63816"/>
        <c:axId val="2145960072"/>
      </c:lineChart>
      <c:dateAx>
        <c:axId val="21459530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5956152"/>
        <c:crosses val="autoZero"/>
        <c:auto val="0"/>
        <c:lblOffset val="100"/>
        <c:baseTimeUnit val="days"/>
      </c:dateAx>
      <c:valAx>
        <c:axId val="21459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53096"/>
        <c:crosses val="autoZero"/>
        <c:crossBetween val="between"/>
      </c:valAx>
      <c:valAx>
        <c:axId val="2145960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3816"/>
        <c:crosses val="max"/>
        <c:crossBetween val="between"/>
      </c:valAx>
      <c:dateAx>
        <c:axId val="214596381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5960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9</xdr:col>
      <xdr:colOff>2581275</xdr:colOff>
      <xdr:row>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1:J56" totalsRowShown="0" headerRowBorderDxfId="2">
  <autoFilter ref="A11:J56"/>
  <tableColumns count="10">
    <tableColumn id="1" name="Date"/>
    <tableColumn id="10" name="Entered" dataDxfId="1"/>
    <tableColumn id="9" name="Winners" dataDxfId="0"/>
    <tableColumn id="2" name="Investment" dataCellStyle="Currency"/>
    <tableColumn id="3" name="Winnings" dataCellStyle="Currency"/>
    <tableColumn id="4" name="Profit" dataCellStyle="Currency"/>
    <tableColumn id="5" name="Return" dataCellStyle="Percent"/>
    <tableColumn id="6" name="Avg Position" dataCellStyle="Percent"/>
    <tableColumn id="7" name="Avg Score"/>
    <tableColumn id="8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I33" sqref="I33"/>
    </sheetView>
  </sheetViews>
  <sheetFormatPr baseColWidth="10" defaultColWidth="8.83203125" defaultRowHeight="14" x14ac:dyDescent="0"/>
  <cols>
    <col min="1" max="1" width="10.6640625" bestFit="1" customWidth="1"/>
    <col min="2" max="2" width="10.33203125" bestFit="1" customWidth="1"/>
    <col min="3" max="3" width="10.83203125" bestFit="1" customWidth="1"/>
    <col min="4" max="4" width="13.5" bestFit="1" customWidth="1"/>
    <col min="6" max="6" width="14.1640625" customWidth="1"/>
    <col min="7" max="7" width="11.6640625" customWidth="1"/>
    <col min="8" max="8" width="14.33203125" bestFit="1" customWidth="1"/>
    <col min="9" max="9" width="16.83203125" customWidth="1"/>
    <col min="10" max="10" width="38.83203125" bestFit="1" customWidth="1"/>
  </cols>
  <sheetData>
    <row r="1" spans="1:10">
      <c r="D1" t="s">
        <v>11</v>
      </c>
    </row>
    <row r="2" spans="1:10">
      <c r="A2" s="8" t="s">
        <v>13</v>
      </c>
      <c r="B2" s="8"/>
      <c r="C2">
        <f>SUM(Table1[Winners])</f>
        <v>426</v>
      </c>
      <c r="D2" s="4">
        <f>AVERAGEIF(Table1[Profit],"&gt;0")</f>
        <v>28.991666666666664</v>
      </c>
    </row>
    <row r="3" spans="1:10">
      <c r="A3" s="8" t="s">
        <v>14</v>
      </c>
      <c r="B3" s="8"/>
      <c r="C3">
        <f>SUM(Table1[Entered])-C2</f>
        <v>291</v>
      </c>
      <c r="D3" s="4">
        <f>AVERAGEIF(Table1[Profit],"&lt;0")</f>
        <v>-28.300999999999995</v>
      </c>
    </row>
    <row r="4" spans="1:10">
      <c r="A4" s="8" t="s">
        <v>12</v>
      </c>
      <c r="B4" s="8"/>
      <c r="C4" s="2">
        <f>C2/(SUM(C2:C3))</f>
        <v>0.59414225941422594</v>
      </c>
      <c r="D4" s="4"/>
    </row>
    <row r="5" spans="1:10">
      <c r="A5" s="8" t="s">
        <v>18</v>
      </c>
      <c r="B5" s="8"/>
      <c r="C5" s="4">
        <v>125</v>
      </c>
      <c r="D5" s="4"/>
    </row>
    <row r="6" spans="1:10">
      <c r="A6" s="8" t="s">
        <v>19</v>
      </c>
      <c r="B6" s="8"/>
      <c r="C6" s="4">
        <v>266.79000000000002</v>
      </c>
      <c r="D6" s="4"/>
    </row>
    <row r="7" spans="1:10">
      <c r="A7" s="8" t="s">
        <v>8</v>
      </c>
      <c r="B7" s="8"/>
      <c r="C7" s="4">
        <f>C6-C5</f>
        <v>141.79000000000002</v>
      </c>
    </row>
    <row r="8" spans="1:10">
      <c r="A8" s="8" t="s">
        <v>9</v>
      </c>
      <c r="B8" s="8"/>
      <c r="C8" s="1">
        <f>AVERAGE(Table1[Avg Position])</f>
        <v>0.42227272727272724</v>
      </c>
    </row>
    <row r="9" spans="1:10">
      <c r="A9" s="8" t="s">
        <v>10</v>
      </c>
      <c r="B9" s="8"/>
      <c r="C9" s="6">
        <f>AVERAGE(Table1[Avg Score])</f>
        <v>269.93181818181819</v>
      </c>
    </row>
    <row r="11" spans="1:10" ht="15" thickBot="1">
      <c r="A11" s="5" t="s">
        <v>0</v>
      </c>
      <c r="B11" s="5" t="s">
        <v>15</v>
      </c>
      <c r="C11" s="5" t="s">
        <v>13</v>
      </c>
      <c r="D11" s="5" t="s">
        <v>1</v>
      </c>
      <c r="E11" s="5" t="s">
        <v>2</v>
      </c>
      <c r="F11" s="5" t="s">
        <v>8</v>
      </c>
      <c r="G11" s="5" t="s">
        <v>5</v>
      </c>
      <c r="H11" s="5" t="s">
        <v>3</v>
      </c>
      <c r="I11" s="5" t="s">
        <v>4</v>
      </c>
      <c r="J11" s="5" t="s">
        <v>6</v>
      </c>
    </row>
    <row r="12" spans="1:10">
      <c r="A12" s="3">
        <v>42304</v>
      </c>
      <c r="B12" s="7">
        <v>14</v>
      </c>
      <c r="C12" s="7">
        <v>1</v>
      </c>
      <c r="D12" s="4">
        <v>25</v>
      </c>
      <c r="E12" s="4">
        <v>1.8</v>
      </c>
      <c r="F12" s="4">
        <f>Table1[[#This Row],[Winnings]]-Table1[[#This Row],[Investment]]</f>
        <v>-23.2</v>
      </c>
      <c r="G12" s="2">
        <f>Table1[[#This Row],[Profit]]/Table1[[#This Row],[Investment]]</f>
        <v>-0.92799999999999994</v>
      </c>
      <c r="H12" s="2">
        <v>0.54</v>
      </c>
      <c r="I12">
        <v>231.4</v>
      </c>
    </row>
    <row r="13" spans="1:10">
      <c r="A13" s="3">
        <v>42305</v>
      </c>
      <c r="B13" s="7">
        <v>16</v>
      </c>
      <c r="C13" s="7">
        <v>16</v>
      </c>
      <c r="D13" s="4">
        <v>27</v>
      </c>
      <c r="E13" s="4">
        <v>54.2</v>
      </c>
      <c r="F13" s="4">
        <f>Table1[[#This Row],[Winnings]]-Table1[[#This Row],[Investment]]</f>
        <v>27.200000000000003</v>
      </c>
      <c r="G13" s="2">
        <f>Table1[[#This Row],[Profit]]/Table1[[#This Row],[Investment]]</f>
        <v>1.0074074074074075</v>
      </c>
      <c r="H13" s="2">
        <v>0.17</v>
      </c>
      <c r="I13">
        <v>310.10000000000002</v>
      </c>
      <c r="J13" t="s">
        <v>17</v>
      </c>
    </row>
    <row r="14" spans="1:10">
      <c r="A14" s="3">
        <v>42306</v>
      </c>
      <c r="B14" s="7">
        <v>21</v>
      </c>
      <c r="C14" s="7">
        <v>20</v>
      </c>
      <c r="D14" s="4">
        <v>34</v>
      </c>
      <c r="E14" s="4">
        <v>82.2</v>
      </c>
      <c r="F14" s="4">
        <f>Table1[[#This Row],[Winnings]]-Table1[[#This Row],[Investment]]</f>
        <v>48.2</v>
      </c>
      <c r="G14" s="2">
        <f>Table1[[#This Row],[Profit]]/Table1[[#This Row],[Investment]]</f>
        <v>1.4176470588235295</v>
      </c>
      <c r="H14" s="2">
        <v>0.1</v>
      </c>
      <c r="I14">
        <v>267.3</v>
      </c>
    </row>
    <row r="15" spans="1:10">
      <c r="A15" s="3">
        <v>42307</v>
      </c>
      <c r="B15" s="7">
        <v>26</v>
      </c>
      <c r="C15" s="7">
        <v>20</v>
      </c>
      <c r="D15" s="4">
        <v>36</v>
      </c>
      <c r="E15" s="4">
        <v>55.6</v>
      </c>
      <c r="F15" s="4">
        <f>Table1[[#This Row],[Winnings]]-Table1[[#This Row],[Investment]]</f>
        <v>19.600000000000001</v>
      </c>
      <c r="G15" s="2">
        <f>Table1[[#This Row],[Profit]]/Table1[[#This Row],[Investment]]</f>
        <v>0.54444444444444451</v>
      </c>
      <c r="H15" s="2">
        <v>0.16</v>
      </c>
      <c r="I15">
        <v>266</v>
      </c>
    </row>
    <row r="16" spans="1:10">
      <c r="A16" s="3">
        <v>42308</v>
      </c>
      <c r="B16" s="7">
        <v>35</v>
      </c>
      <c r="C16" s="7">
        <v>0</v>
      </c>
      <c r="D16" s="4">
        <v>48</v>
      </c>
      <c r="E16" s="4">
        <v>0</v>
      </c>
      <c r="F16" s="4">
        <f>Table1[[#This Row],[Winnings]]-Table1[[#This Row],[Investment]]</f>
        <v>-48</v>
      </c>
      <c r="G16" s="2">
        <f>Table1[[#This Row],[Profit]]/Table1[[#This Row],[Investment]]</f>
        <v>-1</v>
      </c>
      <c r="H16" s="2">
        <v>0.89</v>
      </c>
      <c r="I16">
        <v>243</v>
      </c>
    </row>
    <row r="17" spans="1:10">
      <c r="A17" s="3">
        <v>42309</v>
      </c>
      <c r="B17" s="7">
        <v>48</v>
      </c>
      <c r="C17" s="7">
        <v>39</v>
      </c>
      <c r="D17" s="4">
        <v>75</v>
      </c>
      <c r="E17" s="4">
        <v>115.4</v>
      </c>
      <c r="F17" s="4">
        <f>Table1[[#This Row],[Winnings]]-Table1[[#This Row],[Investment]]</f>
        <v>40.400000000000006</v>
      </c>
      <c r="G17" s="2">
        <f>Table1[[#This Row],[Profit]]/Table1[[#This Row],[Investment]]</f>
        <v>0.53866666666666674</v>
      </c>
      <c r="H17" s="2">
        <v>0.26</v>
      </c>
      <c r="I17">
        <v>267</v>
      </c>
    </row>
    <row r="18" spans="1:10">
      <c r="A18" s="3">
        <v>42310</v>
      </c>
      <c r="B18" s="7">
        <v>40</v>
      </c>
      <c r="C18" s="7">
        <v>31</v>
      </c>
      <c r="D18" s="4">
        <v>51</v>
      </c>
      <c r="E18" s="4">
        <v>66</v>
      </c>
      <c r="F18" s="4">
        <f>Table1[[#This Row],[Winnings]]-Table1[[#This Row],[Investment]]</f>
        <v>15</v>
      </c>
      <c r="G18" s="2">
        <f>Table1[[#This Row],[Profit]]/Table1[[#This Row],[Investment]]</f>
        <v>0.29411764705882354</v>
      </c>
      <c r="H18" s="2">
        <v>0.4</v>
      </c>
      <c r="I18">
        <v>266</v>
      </c>
    </row>
    <row r="19" spans="1:10">
      <c r="A19" s="3">
        <v>42311</v>
      </c>
      <c r="B19" s="7">
        <v>42</v>
      </c>
      <c r="C19" s="7">
        <v>11</v>
      </c>
      <c r="D19" s="4">
        <v>58</v>
      </c>
      <c r="E19" s="4">
        <v>20.7</v>
      </c>
      <c r="F19" s="4">
        <f>Table1[[#This Row],[Winnings]]-Table1[[#This Row],[Investment]]</f>
        <v>-37.299999999999997</v>
      </c>
      <c r="G19" s="2">
        <f>Table1[[#This Row],[Profit]]/Table1[[#This Row],[Investment]]</f>
        <v>-0.64310344827586197</v>
      </c>
      <c r="H19" s="2">
        <v>0.52</v>
      </c>
      <c r="I19">
        <v>275</v>
      </c>
    </row>
    <row r="20" spans="1:10">
      <c r="A20" s="3">
        <v>42312</v>
      </c>
      <c r="B20" s="7">
        <v>29</v>
      </c>
      <c r="C20" s="7">
        <v>12</v>
      </c>
      <c r="D20" s="4">
        <v>41</v>
      </c>
      <c r="E20" s="4">
        <v>28.8</v>
      </c>
      <c r="F20" s="4">
        <f>Table1[[#This Row],[Winnings]]-Table1[[#This Row],[Investment]]</f>
        <v>-12.2</v>
      </c>
      <c r="G20" s="2">
        <f>Table1[[#This Row],[Profit]]/Table1[[#This Row],[Investment]]</f>
        <v>-0.29756097560975608</v>
      </c>
      <c r="H20" s="2">
        <v>0.51</v>
      </c>
      <c r="I20">
        <v>270.10000000000002</v>
      </c>
    </row>
    <row r="21" spans="1:10">
      <c r="A21" s="3">
        <v>42313</v>
      </c>
      <c r="B21" s="7">
        <v>23</v>
      </c>
      <c r="C21" s="7">
        <v>18</v>
      </c>
      <c r="D21" s="4">
        <v>33</v>
      </c>
      <c r="E21" s="4">
        <v>46.8</v>
      </c>
      <c r="F21" s="4">
        <f>Table1[[#This Row],[Winnings]]-Table1[[#This Row],[Investment]]</f>
        <v>13.799999999999997</v>
      </c>
      <c r="G21" s="2">
        <f>Table1[[#This Row],[Profit]]/Table1[[#This Row],[Investment]]</f>
        <v>0.4181818181818181</v>
      </c>
      <c r="H21" s="2">
        <v>0.44</v>
      </c>
      <c r="I21">
        <v>252.6</v>
      </c>
    </row>
    <row r="22" spans="1:10">
      <c r="A22" s="3">
        <v>42314</v>
      </c>
      <c r="B22" s="7">
        <v>22</v>
      </c>
      <c r="C22" s="7">
        <v>17</v>
      </c>
      <c r="D22" s="4">
        <v>27</v>
      </c>
      <c r="E22" s="4">
        <v>43.2</v>
      </c>
      <c r="F22" s="4">
        <f>Table1[[#This Row],[Winnings]]-Table1[[#This Row],[Investment]]</f>
        <v>16.200000000000003</v>
      </c>
      <c r="G22" s="2">
        <f>Table1[[#This Row],[Profit]]/Table1[[#This Row],[Investment]]</f>
        <v>0.60000000000000009</v>
      </c>
      <c r="H22" s="2">
        <v>0.45</v>
      </c>
      <c r="I22">
        <v>288.7</v>
      </c>
    </row>
    <row r="23" spans="1:10">
      <c r="A23" s="3">
        <v>42315</v>
      </c>
      <c r="B23" s="7">
        <v>27</v>
      </c>
      <c r="C23" s="7">
        <v>6</v>
      </c>
      <c r="D23" s="4">
        <v>27</v>
      </c>
      <c r="E23" s="4">
        <v>12.6</v>
      </c>
      <c r="F23" s="4">
        <f>Table1[[#This Row],[Winnings]]-Table1[[#This Row],[Investment]]</f>
        <v>-14.4</v>
      </c>
      <c r="G23" s="2">
        <f>Table1[[#This Row],[Profit]]/Table1[[#This Row],[Investment]]</f>
        <v>-0.53333333333333333</v>
      </c>
      <c r="H23" s="2">
        <v>0.53</v>
      </c>
      <c r="I23">
        <v>269</v>
      </c>
    </row>
    <row r="24" spans="1:10">
      <c r="A24" s="3">
        <v>42316</v>
      </c>
      <c r="B24" s="7">
        <v>16</v>
      </c>
      <c r="C24" s="7">
        <v>0</v>
      </c>
      <c r="D24" s="4">
        <v>25</v>
      </c>
      <c r="E24" s="4">
        <v>0</v>
      </c>
      <c r="F24" s="4">
        <f>Table1[[#This Row],[Winnings]]-Table1[[#This Row],[Investment]]</f>
        <v>-25</v>
      </c>
      <c r="G24" s="2">
        <f>Table1[[#This Row],[Profit]]/Table1[[#This Row],[Investment]]</f>
        <v>-1</v>
      </c>
      <c r="H24" s="2">
        <v>0.8</v>
      </c>
      <c r="I24">
        <v>239.4</v>
      </c>
    </row>
    <row r="25" spans="1:10">
      <c r="A25" s="3">
        <v>42317</v>
      </c>
      <c r="B25" s="7">
        <v>24</v>
      </c>
      <c r="C25" s="7">
        <v>13</v>
      </c>
      <c r="D25" s="4">
        <v>50</v>
      </c>
      <c r="E25" s="4">
        <v>34.200000000000003</v>
      </c>
      <c r="F25" s="4">
        <f>Table1[[#This Row],[Winnings]]-Table1[[#This Row],[Investment]]</f>
        <v>-15.799999999999997</v>
      </c>
      <c r="G25" s="2">
        <f>Table1[[#This Row],[Profit]]/Table1[[#This Row],[Investment]]</f>
        <v>-0.31599999999999995</v>
      </c>
      <c r="H25" s="2">
        <v>0.63</v>
      </c>
      <c r="I25">
        <v>247</v>
      </c>
      <c r="J25" t="s">
        <v>7</v>
      </c>
    </row>
    <row r="26" spans="1:10">
      <c r="A26" s="3">
        <v>42318</v>
      </c>
      <c r="B26" s="7">
        <v>33</v>
      </c>
      <c r="C26" s="7">
        <v>30</v>
      </c>
      <c r="D26" s="4">
        <v>41</v>
      </c>
      <c r="E26" s="4">
        <v>68.400000000000006</v>
      </c>
      <c r="F26" s="4">
        <f>Table1[[#This Row],[Winnings]]-Table1[[#This Row],[Investment]]</f>
        <v>27.400000000000006</v>
      </c>
      <c r="G26" s="2">
        <f>Table1[[#This Row],[Profit]]/Table1[[#This Row],[Investment]]</f>
        <v>0.66829268292682942</v>
      </c>
      <c r="H26" s="2">
        <v>0.3</v>
      </c>
      <c r="I26">
        <v>259.89999999999998</v>
      </c>
    </row>
    <row r="27" spans="1:10">
      <c r="A27" s="3">
        <v>42319</v>
      </c>
      <c r="B27" s="7">
        <v>38</v>
      </c>
      <c r="C27" s="7">
        <v>11</v>
      </c>
      <c r="D27" s="4">
        <v>55</v>
      </c>
      <c r="E27" s="4">
        <v>28.8</v>
      </c>
      <c r="F27" s="4">
        <f>Table1[[#This Row],[Winnings]]-Table1[[#This Row],[Investment]]</f>
        <v>-26.2</v>
      </c>
      <c r="G27" s="2">
        <f>Table1[[#This Row],[Profit]]/Table1[[#This Row],[Investment]]</f>
        <v>-0.47636363636363638</v>
      </c>
      <c r="H27" s="2">
        <v>0.52</v>
      </c>
      <c r="I27">
        <v>280.8</v>
      </c>
    </row>
    <row r="28" spans="1:10">
      <c r="A28" s="3">
        <v>42320</v>
      </c>
      <c r="B28" s="7">
        <v>27</v>
      </c>
      <c r="C28" s="7">
        <v>24</v>
      </c>
      <c r="D28" s="4">
        <v>36</v>
      </c>
      <c r="E28" s="4">
        <v>62.6</v>
      </c>
      <c r="F28" s="4">
        <f>Table1[[#This Row],[Winnings]]-Table1[[#This Row],[Investment]]</f>
        <v>26.6</v>
      </c>
      <c r="G28" s="2">
        <f>Table1[[#This Row],[Profit]]/Table1[[#This Row],[Investment]]</f>
        <v>0.73888888888888893</v>
      </c>
      <c r="H28" s="2">
        <f>6%</f>
        <v>0.06</v>
      </c>
      <c r="I28">
        <v>334.7</v>
      </c>
      <c r="J28" t="s">
        <v>16</v>
      </c>
    </row>
    <row r="29" spans="1:10">
      <c r="A29" s="3">
        <v>42321</v>
      </c>
      <c r="B29" s="7">
        <v>66</v>
      </c>
      <c r="C29" s="7">
        <v>53</v>
      </c>
      <c r="D29" s="4">
        <v>95</v>
      </c>
      <c r="E29" s="4">
        <v>132.5</v>
      </c>
      <c r="F29" s="4">
        <f>Table1[[#This Row],[Winnings]]-Table1[[#This Row],[Investment]]</f>
        <v>37.5</v>
      </c>
      <c r="G29" s="2">
        <f>Table1[[#This Row],[Profit]]/Table1[[#This Row],[Investment]]</f>
        <v>0.39473684210526316</v>
      </c>
      <c r="H29" s="2">
        <v>0.3</v>
      </c>
      <c r="I29">
        <v>293</v>
      </c>
    </row>
    <row r="30" spans="1:10">
      <c r="A30" s="3">
        <v>42322</v>
      </c>
      <c r="B30" s="7">
        <v>35</v>
      </c>
      <c r="C30" s="7">
        <v>32</v>
      </c>
      <c r="D30" s="4">
        <v>52</v>
      </c>
      <c r="E30" s="4">
        <v>84.6</v>
      </c>
      <c r="F30" s="4">
        <f>Table1[[#This Row],[Winnings]]-Table1[[#This Row],[Investment]]</f>
        <v>32.599999999999994</v>
      </c>
      <c r="G30" s="2">
        <f>Table1[[#This Row],[Profit]]/Table1[[#This Row],[Investment]]</f>
        <v>0.62692307692307681</v>
      </c>
      <c r="H30" s="2">
        <v>0.4</v>
      </c>
      <c r="I30">
        <v>281</v>
      </c>
    </row>
    <row r="31" spans="1:10">
      <c r="A31" s="3">
        <v>42323</v>
      </c>
      <c r="B31" s="7">
        <v>41</v>
      </c>
      <c r="C31" s="7">
        <v>14</v>
      </c>
      <c r="D31" s="4">
        <v>60</v>
      </c>
      <c r="E31" s="4">
        <v>22.49</v>
      </c>
      <c r="F31" s="4">
        <f>Table1[[#This Row],[Winnings]]-Table1[[#This Row],[Investment]]</f>
        <v>-37.510000000000005</v>
      </c>
      <c r="G31" s="2">
        <f>Table1[[#This Row],[Profit]]/Table1[[#This Row],[Investment]]</f>
        <v>-0.62516666666666676</v>
      </c>
      <c r="H31" s="2">
        <v>0.52</v>
      </c>
      <c r="I31">
        <v>251</v>
      </c>
    </row>
    <row r="32" spans="1:10">
      <c r="A32" s="3">
        <v>42324</v>
      </c>
      <c r="B32" s="7">
        <v>52</v>
      </c>
      <c r="C32" s="7">
        <v>18</v>
      </c>
      <c r="D32" s="4">
        <v>74</v>
      </c>
      <c r="E32" s="4">
        <v>30.6</v>
      </c>
      <c r="F32" s="4">
        <f>Table1[[#This Row],[Winnings]]-Table1[[#This Row],[Investment]]</f>
        <v>-43.4</v>
      </c>
      <c r="G32" s="2">
        <f>Table1[[#This Row],[Profit]]/Table1[[#This Row],[Investment]]</f>
        <v>-0.58648648648648649</v>
      </c>
      <c r="H32" s="2">
        <v>0.54</v>
      </c>
      <c r="I32">
        <v>274.10000000000002</v>
      </c>
    </row>
    <row r="33" spans="1:9">
      <c r="A33" s="3">
        <v>42325</v>
      </c>
      <c r="B33" s="7">
        <v>42</v>
      </c>
      <c r="C33" s="7">
        <v>40</v>
      </c>
      <c r="D33" s="4">
        <v>61</v>
      </c>
      <c r="E33" s="4">
        <v>104.4</v>
      </c>
      <c r="F33" s="4">
        <f>Table1[[#This Row],[Winnings]]-Table1[[#This Row],[Investment]]</f>
        <v>43.400000000000006</v>
      </c>
      <c r="G33" s="2">
        <f>Table1[[#This Row],[Profit]]/Table1[[#This Row],[Investment]]</f>
        <v>0.71147540983606572</v>
      </c>
      <c r="H33" s="2">
        <v>0.25</v>
      </c>
      <c r="I33">
        <v>271.39999999999998</v>
      </c>
    </row>
    <row r="34" spans="1:9">
      <c r="B34" s="7"/>
      <c r="C34" s="7"/>
      <c r="D34" s="4"/>
      <c r="E34" s="4"/>
      <c r="F34" s="4">
        <f>Table1[[#This Row],[Winnings]]-Table1[[#This Row],[Investment]]</f>
        <v>0</v>
      </c>
      <c r="G34" s="2" t="e">
        <f>Table1[[#This Row],[Profit]]/Table1[[#This Row],[Investment]]</f>
        <v>#DIV/0!</v>
      </c>
      <c r="H34" s="2"/>
    </row>
    <row r="35" spans="1:9">
      <c r="B35" s="7"/>
      <c r="C35" s="7"/>
      <c r="D35" s="4"/>
      <c r="E35" s="4"/>
      <c r="F35" s="4">
        <f>Table1[[#This Row],[Winnings]]-Table1[[#This Row],[Investment]]</f>
        <v>0</v>
      </c>
      <c r="G35" s="2" t="e">
        <f>Table1[[#This Row],[Profit]]/Table1[[#This Row],[Investment]]</f>
        <v>#DIV/0!</v>
      </c>
      <c r="H35" s="2"/>
    </row>
    <row r="36" spans="1:9">
      <c r="B36" s="7"/>
      <c r="C36" s="7"/>
      <c r="D36" s="4"/>
      <c r="E36" s="4"/>
      <c r="F36" s="4">
        <f>Table1[[#This Row],[Winnings]]-Table1[[#This Row],[Investment]]</f>
        <v>0</v>
      </c>
      <c r="G36" s="2" t="e">
        <f>Table1[[#This Row],[Profit]]/Table1[[#This Row],[Investment]]</f>
        <v>#DIV/0!</v>
      </c>
      <c r="H36" s="2"/>
    </row>
    <row r="37" spans="1:9">
      <c r="B37" s="7"/>
      <c r="C37" s="7"/>
      <c r="D37" s="4"/>
      <c r="E37" s="4"/>
      <c r="F37" s="4">
        <f>Table1[[#This Row],[Winnings]]-Table1[[#This Row],[Investment]]</f>
        <v>0</v>
      </c>
      <c r="G37" s="2" t="e">
        <f>Table1[[#This Row],[Profit]]/Table1[[#This Row],[Investment]]</f>
        <v>#DIV/0!</v>
      </c>
      <c r="H37" s="2"/>
    </row>
    <row r="38" spans="1:9">
      <c r="B38" s="7"/>
      <c r="C38" s="7"/>
      <c r="D38" s="4"/>
      <c r="E38" s="4"/>
      <c r="F38" s="4">
        <f>Table1[[#This Row],[Winnings]]-Table1[[#This Row],[Investment]]</f>
        <v>0</v>
      </c>
      <c r="G38" s="2" t="e">
        <f>Table1[[#This Row],[Profit]]/Table1[[#This Row],[Investment]]</f>
        <v>#DIV/0!</v>
      </c>
      <c r="H38" s="2"/>
    </row>
    <row r="39" spans="1:9">
      <c r="B39" s="7"/>
      <c r="C39" s="7"/>
      <c r="D39" s="4"/>
      <c r="E39" s="4"/>
      <c r="F39" s="4">
        <f>Table1[[#This Row],[Winnings]]-Table1[[#This Row],[Investment]]</f>
        <v>0</v>
      </c>
      <c r="G39" s="2" t="e">
        <f>Table1[[#This Row],[Profit]]/Table1[[#This Row],[Investment]]</f>
        <v>#DIV/0!</v>
      </c>
      <c r="H39" s="2"/>
    </row>
    <row r="40" spans="1:9">
      <c r="B40" s="7"/>
      <c r="C40" s="7"/>
      <c r="D40" s="4"/>
      <c r="E40" s="4"/>
      <c r="F40" s="4">
        <f>Table1[[#This Row],[Winnings]]-Table1[[#This Row],[Investment]]</f>
        <v>0</v>
      </c>
      <c r="G40" s="2" t="e">
        <f>Table1[[#This Row],[Profit]]/Table1[[#This Row],[Investment]]</f>
        <v>#DIV/0!</v>
      </c>
      <c r="H40" s="2"/>
    </row>
    <row r="41" spans="1:9">
      <c r="B41" s="7"/>
      <c r="C41" s="7"/>
      <c r="D41" s="4"/>
      <c r="E41" s="4"/>
      <c r="F41" s="4">
        <f>Table1[[#This Row],[Winnings]]-Table1[[#This Row],[Investment]]</f>
        <v>0</v>
      </c>
      <c r="G41" s="2" t="e">
        <f>Table1[[#This Row],[Profit]]/Table1[[#This Row],[Investment]]</f>
        <v>#DIV/0!</v>
      </c>
      <c r="H41" s="2"/>
    </row>
    <row r="42" spans="1:9">
      <c r="B42" s="7"/>
      <c r="C42" s="7"/>
      <c r="D42" s="4"/>
      <c r="E42" s="4"/>
      <c r="F42" s="4">
        <f>Table1[[#This Row],[Winnings]]-Table1[[#This Row],[Investment]]</f>
        <v>0</v>
      </c>
      <c r="G42" s="2" t="e">
        <f>Table1[[#This Row],[Profit]]/Table1[[#This Row],[Investment]]</f>
        <v>#DIV/0!</v>
      </c>
      <c r="H42" s="2"/>
    </row>
    <row r="43" spans="1:9">
      <c r="B43" s="7"/>
      <c r="C43" s="7"/>
      <c r="D43" s="4"/>
      <c r="E43" s="4"/>
      <c r="F43" s="4">
        <f>Table1[[#This Row],[Winnings]]-Table1[[#This Row],[Investment]]</f>
        <v>0</v>
      </c>
      <c r="G43" s="2" t="e">
        <f>Table1[[#This Row],[Profit]]/Table1[[#This Row],[Investment]]</f>
        <v>#DIV/0!</v>
      </c>
      <c r="H43" s="2"/>
    </row>
    <row r="44" spans="1:9">
      <c r="B44" s="7"/>
      <c r="C44" s="7"/>
      <c r="D44" s="4"/>
      <c r="E44" s="4"/>
      <c r="F44" s="4">
        <f>Table1[[#This Row],[Winnings]]-Table1[[#This Row],[Investment]]</f>
        <v>0</v>
      </c>
      <c r="G44" s="2" t="e">
        <f>Table1[[#This Row],[Profit]]/Table1[[#This Row],[Investment]]</f>
        <v>#DIV/0!</v>
      </c>
      <c r="H44" s="2"/>
    </row>
    <row r="45" spans="1:9">
      <c r="B45" s="7"/>
      <c r="C45" s="7"/>
      <c r="D45" s="4"/>
      <c r="E45" s="4"/>
      <c r="F45" s="4">
        <f>Table1[[#This Row],[Winnings]]-Table1[[#This Row],[Investment]]</f>
        <v>0</v>
      </c>
      <c r="G45" s="2" t="e">
        <f>Table1[[#This Row],[Profit]]/Table1[[#This Row],[Investment]]</f>
        <v>#DIV/0!</v>
      </c>
      <c r="H45" s="2"/>
    </row>
    <row r="46" spans="1:9">
      <c r="B46" s="7"/>
      <c r="C46" s="7"/>
      <c r="D46" s="4"/>
      <c r="E46" s="4"/>
      <c r="F46" s="4">
        <f>Table1[[#This Row],[Winnings]]-Table1[[#This Row],[Investment]]</f>
        <v>0</v>
      </c>
      <c r="G46" s="2" t="e">
        <f>Table1[[#This Row],[Profit]]/Table1[[#This Row],[Investment]]</f>
        <v>#DIV/0!</v>
      </c>
      <c r="H46" s="2"/>
    </row>
    <row r="47" spans="1:9">
      <c r="B47" s="7"/>
      <c r="C47" s="7"/>
      <c r="D47" s="4"/>
      <c r="E47" s="4"/>
      <c r="F47" s="4">
        <f>Table1[[#This Row],[Winnings]]-Table1[[#This Row],[Investment]]</f>
        <v>0</v>
      </c>
      <c r="G47" s="2" t="e">
        <f>Table1[[#This Row],[Profit]]/Table1[[#This Row],[Investment]]</f>
        <v>#DIV/0!</v>
      </c>
      <c r="H47" s="2"/>
    </row>
    <row r="48" spans="1:9">
      <c r="B48" s="7"/>
      <c r="C48" s="7"/>
      <c r="D48" s="4"/>
      <c r="E48" s="4"/>
      <c r="F48" s="4">
        <f>Table1[[#This Row],[Winnings]]-Table1[[#This Row],[Investment]]</f>
        <v>0</v>
      </c>
      <c r="G48" s="2" t="e">
        <f>Table1[[#This Row],[Profit]]/Table1[[#This Row],[Investment]]</f>
        <v>#DIV/0!</v>
      </c>
      <c r="H48" s="2"/>
    </row>
    <row r="49" spans="2:8">
      <c r="B49" s="7"/>
      <c r="C49" s="7"/>
      <c r="D49" s="4"/>
      <c r="E49" s="4"/>
      <c r="F49" s="4">
        <f>Table1[[#This Row],[Winnings]]-Table1[[#This Row],[Investment]]</f>
        <v>0</v>
      </c>
      <c r="G49" s="2" t="e">
        <f>Table1[[#This Row],[Profit]]/Table1[[#This Row],[Investment]]</f>
        <v>#DIV/0!</v>
      </c>
      <c r="H49" s="2"/>
    </row>
    <row r="50" spans="2:8">
      <c r="B50" s="7"/>
      <c r="C50" s="7"/>
      <c r="D50" s="4"/>
      <c r="E50" s="4"/>
      <c r="F50" s="4">
        <f>Table1[[#This Row],[Winnings]]-Table1[[#This Row],[Investment]]</f>
        <v>0</v>
      </c>
      <c r="G50" s="2" t="e">
        <f>Table1[[#This Row],[Profit]]/Table1[[#This Row],[Investment]]</f>
        <v>#DIV/0!</v>
      </c>
      <c r="H50" s="2"/>
    </row>
    <row r="51" spans="2:8">
      <c r="B51" s="7"/>
      <c r="C51" s="7"/>
      <c r="D51" s="4"/>
      <c r="E51" s="4"/>
      <c r="F51" s="4">
        <f>Table1[[#This Row],[Winnings]]-Table1[[#This Row],[Investment]]</f>
        <v>0</v>
      </c>
      <c r="G51" s="2" t="e">
        <f>Table1[[#This Row],[Profit]]/Table1[[#This Row],[Investment]]</f>
        <v>#DIV/0!</v>
      </c>
      <c r="H51" s="2"/>
    </row>
    <row r="52" spans="2:8">
      <c r="B52" s="7"/>
      <c r="C52" s="7"/>
      <c r="D52" s="4"/>
      <c r="E52" s="4"/>
      <c r="F52" s="4">
        <f>Table1[[#This Row],[Winnings]]-Table1[[#This Row],[Investment]]</f>
        <v>0</v>
      </c>
      <c r="G52" s="2" t="e">
        <f>Table1[[#This Row],[Profit]]/Table1[[#This Row],[Investment]]</f>
        <v>#DIV/0!</v>
      </c>
      <c r="H52" s="2"/>
    </row>
    <row r="53" spans="2:8">
      <c r="B53" s="7"/>
      <c r="C53" s="7"/>
      <c r="D53" s="4"/>
      <c r="E53" s="4"/>
      <c r="F53" s="4">
        <f>Table1[[#This Row],[Winnings]]-Table1[[#This Row],[Investment]]</f>
        <v>0</v>
      </c>
      <c r="G53" s="2" t="e">
        <f>Table1[[#This Row],[Profit]]/Table1[[#This Row],[Investment]]</f>
        <v>#DIV/0!</v>
      </c>
      <c r="H53" s="2"/>
    </row>
    <row r="54" spans="2:8">
      <c r="B54" s="7"/>
      <c r="C54" s="7"/>
      <c r="D54" s="4"/>
      <c r="E54" s="4"/>
      <c r="F54" s="4">
        <f>Table1[[#This Row],[Winnings]]-Table1[[#This Row],[Investment]]</f>
        <v>0</v>
      </c>
      <c r="G54" s="2" t="e">
        <f>Table1[[#This Row],[Profit]]/Table1[[#This Row],[Investment]]</f>
        <v>#DIV/0!</v>
      </c>
      <c r="H54" s="2"/>
    </row>
    <row r="55" spans="2:8">
      <c r="B55" s="7"/>
      <c r="C55" s="7"/>
      <c r="D55" s="4"/>
      <c r="E55" s="4"/>
      <c r="F55" s="4">
        <f>Table1[[#This Row],[Winnings]]-Table1[[#This Row],[Investment]]</f>
        <v>0</v>
      </c>
      <c r="G55" s="2" t="e">
        <f>Table1[[#This Row],[Profit]]/Table1[[#This Row],[Investment]]</f>
        <v>#DIV/0!</v>
      </c>
      <c r="H55" s="2"/>
    </row>
    <row r="56" spans="2:8">
      <c r="B56" s="7"/>
      <c r="C56" s="7"/>
      <c r="D56" s="4"/>
      <c r="E56" s="4"/>
      <c r="F56" s="4">
        <f>Table1[[#This Row],[Winnings]]-Table1[[#This Row],[Investment]]</f>
        <v>0</v>
      </c>
      <c r="G56" s="2" t="e">
        <f>Table1[[#This Row],[Profit]]/Table1[[#This Row],[Investment]]</f>
        <v>#DIV/0!</v>
      </c>
      <c r="H56" s="2"/>
    </row>
  </sheetData>
  <sortState ref="A8:H22">
    <sortCondition ref="A8"/>
  </sortState>
  <mergeCells count="8">
    <mergeCell ref="A3:B3"/>
    <mergeCell ref="A7:B7"/>
    <mergeCell ref="A8:B8"/>
    <mergeCell ref="A9:B9"/>
    <mergeCell ref="A2:B2"/>
    <mergeCell ref="A4:B4"/>
    <mergeCell ref="A5:B5"/>
    <mergeCell ref="A6:B6"/>
  </mergeCells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2015-11-19T17:37:57Z</dcterms:modified>
</cp:coreProperties>
</file>