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D:\Users\luochuan\Documents\003 上海俱乐部\上海分部\新计划\"/>
    </mc:Choice>
  </mc:AlternateContent>
  <xr:revisionPtr revIDLastSave="0" documentId="8_{04F148B7-A248-4AB6-A4B0-4EE7D9217AAD}" xr6:coauthVersionLast="47" xr6:coauthVersionMax="47" xr10:uidLastSave="{00000000-0000-0000-0000-000000000000}"/>
  <bookViews>
    <workbookView xWindow="-98" yWindow="-98" windowWidth="19095" windowHeight="1234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N27" i="1" l="1"/>
  <c r="N25" i="1"/>
  <c r="K21" i="1"/>
  <c r="M28" i="1"/>
  <c r="L28" i="1" s="1"/>
  <c r="O38" i="1"/>
  <c r="L38" i="1"/>
  <c r="I38" i="1"/>
  <c r="F38" i="1"/>
  <c r="O37" i="1"/>
  <c r="L37" i="1"/>
  <c r="I37" i="1"/>
  <c r="F37" i="1"/>
  <c r="D32" i="1"/>
  <c r="F41" i="1"/>
  <c r="O28" i="1"/>
  <c r="N28" i="1"/>
  <c r="K28" i="1"/>
  <c r="J28" i="1"/>
  <c r="I28" i="1" s="1"/>
  <c r="H28" i="1"/>
  <c r="G28" i="1"/>
  <c r="F28" i="1" s="1"/>
  <c r="E28" i="1"/>
  <c r="K27" i="1"/>
  <c r="H27" i="1"/>
  <c r="E27" i="1"/>
  <c r="O26" i="1"/>
  <c r="L26" i="1"/>
  <c r="I26" i="1"/>
  <c r="F26" i="1"/>
  <c r="K25" i="1"/>
  <c r="H25" i="1"/>
  <c r="E25" i="1"/>
  <c r="P24" i="1"/>
  <c r="O24" i="1" s="1"/>
  <c r="N24" i="1"/>
  <c r="M24" i="1"/>
  <c r="L24" i="1" s="1"/>
  <c r="K24" i="1"/>
  <c r="J24" i="1"/>
  <c r="I24" i="1" s="1"/>
  <c r="H24" i="1"/>
  <c r="G24" i="1"/>
  <c r="F24" i="1" s="1"/>
  <c r="E24" i="1"/>
  <c r="N23" i="1"/>
  <c r="K23" i="1"/>
  <c r="H23" i="1"/>
  <c r="E23" i="1"/>
  <c r="O22" i="1"/>
  <c r="L22" i="1"/>
  <c r="I22" i="1"/>
  <c r="F22" i="1"/>
  <c r="N21" i="1"/>
  <c r="H21" i="1"/>
  <c r="E21" i="1"/>
  <c r="D12" i="1"/>
  <c r="H1" i="1"/>
</calcChain>
</file>

<file path=xl/sharedStrings.xml><?xml version="1.0" encoding="utf-8"?>
<sst xmlns="http://schemas.openxmlformats.org/spreadsheetml/2006/main" count="73" uniqueCount="57">
  <si>
    <t>第一部分：训练注意事项</t>
  </si>
  <si>
    <t>第二部分：周训练计划</t>
  </si>
  <si>
    <t xml:space="preserve">     日期
时间</t>
  </si>
  <si>
    <t>周一</t>
  </si>
  <si>
    <t>周二</t>
  </si>
  <si>
    <t>周三</t>
  </si>
  <si>
    <t>周四</t>
  </si>
  <si>
    <t>周五</t>
  </si>
  <si>
    <t>周六</t>
  </si>
  <si>
    <t>周日</t>
  </si>
  <si>
    <t>早上</t>
  </si>
  <si>
    <t>休息</t>
  </si>
  <si>
    <t xml:space="preserve">休息                    </t>
  </si>
  <si>
    <t>下午</t>
  </si>
  <si>
    <t>编制：元大都主教练罗川</t>
  </si>
  <si>
    <t>第三部分：专项课具体训练计划</t>
  </si>
  <si>
    <t>表一  元大都马拉松冠军俱乐部上海分部E组（专项强度课训练计划）</t>
  </si>
  <si>
    <t>时间</t>
  </si>
  <si>
    <t>地点</t>
  </si>
  <si>
    <t>教练</t>
  </si>
  <si>
    <t>专属教练（负责计时，现场指导）</t>
  </si>
  <si>
    <t>训练目的</t>
  </si>
  <si>
    <t>任务一</t>
  </si>
  <si>
    <t>准备活动 2km慢跑热身</t>
  </si>
  <si>
    <t>慢跑+拉伸+小加速跑（约20-30分钟）</t>
  </si>
  <si>
    <t>任务二</t>
  </si>
  <si>
    <t>训练要求</t>
  </si>
  <si>
    <t>组别</t>
  </si>
  <si>
    <t>E1</t>
  </si>
  <si>
    <t>E2</t>
  </si>
  <si>
    <t>任务三</t>
  </si>
  <si>
    <t>慢跑800米+做操+拉伸</t>
  </si>
  <si>
    <t>休息</t>
    <phoneticPr fontId="12" type="noConversion"/>
  </si>
  <si>
    <t>场地强度                       （见表一）</t>
    <phoneticPr fontId="12" type="noConversion"/>
  </si>
  <si>
    <t>卢湾体育场</t>
    <phoneticPr fontId="12" type="noConversion"/>
  </si>
  <si>
    <t>周三</t>
    <phoneticPr fontId="12" type="noConversion"/>
  </si>
  <si>
    <t>1：慢跑10km
2：做操练习
3：拉伸放松。</t>
    <phoneticPr fontId="12" type="noConversion"/>
  </si>
  <si>
    <t>长距离训练                      （见表二）</t>
    <phoneticPr fontId="12" type="noConversion"/>
  </si>
  <si>
    <t>任务</t>
  </si>
  <si>
    <t>周日</t>
    <phoneticPr fontId="12" type="noConversion"/>
  </si>
  <si>
    <t>表二  元大都马拉松冠军俱乐部上海分部E组（长距离节奏跑训练计划）</t>
  </si>
  <si>
    <t>世纪公园3号门特步专卖店</t>
    <phoneticPr fontId="12" type="noConversion"/>
  </si>
  <si>
    <t>上肢及下肢力量训练          1：壶铃摇摆20次 + 负重深蹲20次+负重快速挺举20次+弹力带抗阻力训练左右脚20次+弹力带抗阻力快速提膝抬腿跳左右脚20次+弹力带高抬腿20次+弹力圈深蹲侧抬腿15次+弹力圈抗阻力提拉练习左右脚20次，各个练习循环为1组*循环做4组。</t>
    <phoneticPr fontId="12" type="noConversion"/>
  </si>
  <si>
    <t xml:space="preserve">核心训练
1：仰卧腹肌两头起20次+瑜伽球两头起20次+仰卧抬腿20次+仰卧车轮30次+俯身登山20次+俯身收腿20次+仰卧瑜伽球收腿20次+各练习为为一组*循环做4组。  </t>
    <phoneticPr fontId="12" type="noConversion"/>
  </si>
  <si>
    <t>有氧跑</t>
    <phoneticPr fontId="12" type="noConversion"/>
  </si>
  <si>
    <t xml:space="preserve"> 增强心肺功能 提高耐乳酸能力</t>
    <phoneticPr fontId="12" type="noConversion"/>
  </si>
  <si>
    <t>1-6km</t>
    <phoneticPr fontId="12" type="noConversion"/>
  </si>
  <si>
    <t>1km-10km</t>
    <phoneticPr fontId="12" type="noConversion"/>
  </si>
  <si>
    <r>
      <t>一、训练篇：</t>
    </r>
    <r>
      <rPr>
        <sz val="10"/>
        <color theme="1"/>
        <rFont val="微软雅黑 Light"/>
        <family val="2"/>
        <charset val="134"/>
      </rPr>
      <t xml:space="preserve">
</t>
    </r>
    <r>
      <rPr>
        <b/>
        <sz val="10"/>
        <color theme="1"/>
        <rFont val="微软雅黑 Light"/>
        <family val="2"/>
        <charset val="134"/>
      </rPr>
      <t xml:space="preserve">      1. 队员们好！上周比赛完的队员这周将采取调整性训练，经过一个大周期训练肌体需要一个过渡阶段的调整，尽快恢复体能。
       2 .4月2日比赛队员这周保证周三训练，其他非重点课慢跑50分钟，不做身体素质训练。4月9日有比赛的队员的，这周末跑20-25公里。  
       3. 每一周训练内容次数根据自己的工作时间来调整执行课表，非重点课有氧跑心率控制在（120-140），可以按照个人体感跑出有氧舒适的节奏即可。有交叉训练方式（土路、山坡、草坪等），一周内可以根据个人身体情况选择调休1~2天。                                                                                                                                                                                                                                                                     
二、身体素质体能篇：二、身体素质体能篇：体能是人体基本运动能力，主要包括力量、速度、协调、柔韧、灵敏度等身体素质力量，增强体能有助于优化跑步姿势、在跑步中更加经济实效，这也是竞技能力的重要构成因素，同时避免受伤。平常应保持一周1~2次的身体素质练习及核心肌肉群力量的练习，对于我们来说主要的素质训练包括：上肢力量、腰肌、腹肌、背肌，踝关节、跨关节、腿部，核心肌肉群稳定性力量训练。在练习过程中也要适度原则、做到循序渐进，避免受伤。
三、训练礼仪篇：
        合练参训人员着队服按时参加训练，队员有特殊情况缺席参训提前跟组长请假。自觉遵守训练场、公园规则，礼让场地上的行人，充分体现元大都冠军训练营的礼仪风范。训练结束后及时换干衣服拉伸。</t>
    </r>
    <phoneticPr fontId="12" type="noConversion"/>
  </si>
  <si>
    <t>段落跑</t>
    <phoneticPr fontId="12" type="noConversion"/>
  </si>
  <si>
    <t>2km*第1-2组</t>
    <phoneticPr fontId="12" type="noConversion"/>
  </si>
  <si>
    <t>2km*第3组</t>
    <phoneticPr fontId="12" type="noConversion"/>
  </si>
  <si>
    <t>有氧跑6km+段落跑2km*4组        间歇时间3分钟</t>
    <phoneticPr fontId="12" type="noConversion"/>
  </si>
  <si>
    <t>2km*第4组</t>
    <phoneticPr fontId="12" type="noConversion"/>
  </si>
  <si>
    <t>25kmLSD</t>
    <phoneticPr fontId="12" type="noConversion"/>
  </si>
  <si>
    <t>11km-20km</t>
    <phoneticPr fontId="12" type="noConversion"/>
  </si>
  <si>
    <t>21km-25km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</si>
</sst>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4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10"/>
      <color theme="1"/>
      <name val="微软雅黑 Light"/>
      <family val="2"/>
      <charset val="134"/>
    </font>
    <font>
      <sz val="10"/>
      <color theme="1"/>
      <name val="微软雅黑 Light"/>
      <family val="2"/>
      <charset val="134"/>
    </font>
    <font>
      <sz val="9"/>
      <color theme="1"/>
      <name val="微软雅黑 Light"/>
      <family val="2"/>
      <charset val="134"/>
    </font>
    <font>
      <b/>
      <sz val="12"/>
      <color theme="1"/>
      <name val="微软雅黑 Light"/>
      <family val="2"/>
      <charset val="134"/>
    </font>
    <font>
      <b/>
      <sz val="10"/>
      <color rgb="FF002060"/>
      <name val="微软雅黑 Light"/>
      <family val="2"/>
      <charset val="134"/>
    </font>
    <font>
      <b/>
      <sz val="10"/>
      <color rgb="FF2F5496"/>
      <name val="微软雅黑 Light"/>
      <family val="2"/>
      <charset val="134"/>
    </font>
    <font>
      <sz val="11"/>
      <color theme="1"/>
      <name val="微软雅黑 Light"/>
      <family val="2"/>
      <charset val="134"/>
    </font>
    <font>
      <b/>
      <sz val="16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rgb="FFFF0000"/>
      <name val="微软雅黑 Light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 diagonalDown="1"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23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4" fontId="5" fillId="0" borderId="10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right" vertical="center"/>
    </xf>
    <xf numFmtId="0" fontId="5" fillId="0" borderId="11" xfId="0" applyFont="1" applyBorder="1">
      <alignment vertical="center"/>
    </xf>
    <xf numFmtId="0" fontId="4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5" fontId="5" fillId="0" borderId="17" xfId="0" applyNumberFormat="1" applyFont="1" applyBorder="1" applyAlignment="1" applyProtection="1">
      <alignment horizontal="right" vertical="center"/>
      <protection locked="0"/>
    </xf>
    <xf numFmtId="0" fontId="5" fillId="0" borderId="18" xfId="0" applyFont="1" applyBorder="1" applyAlignment="1">
      <alignment horizontal="center" vertical="center"/>
    </xf>
    <xf numFmtId="45" fontId="5" fillId="0" borderId="19" xfId="0" applyNumberFormat="1" applyFont="1" applyBorder="1" applyAlignment="1" applyProtection="1">
      <alignment horizontal="left" vertical="center"/>
      <protection locked="0"/>
    </xf>
    <xf numFmtId="45" fontId="5" fillId="0" borderId="17" xfId="0" applyNumberFormat="1" applyFont="1" applyBorder="1" applyAlignment="1">
      <alignment horizontal="right" vertical="center"/>
    </xf>
    <xf numFmtId="45" fontId="5" fillId="0" borderId="19" xfId="0" applyNumberFormat="1" applyFont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45" fontId="5" fillId="0" borderId="30" xfId="0" applyNumberFormat="1" applyFont="1" applyBorder="1" applyAlignment="1" applyProtection="1">
      <alignment horizontal="left" vertical="center"/>
      <protection locked="0"/>
    </xf>
    <xf numFmtId="45" fontId="5" fillId="0" borderId="30" xfId="0" applyNumberFormat="1" applyFont="1" applyBorder="1" applyAlignment="1">
      <alignment horizontal="left" vertical="center"/>
    </xf>
    <xf numFmtId="0" fontId="10" fillId="0" borderId="0" xfId="0" applyFont="1" applyAlignment="1">
      <alignment horizontal="right" vertical="center"/>
    </xf>
    <xf numFmtId="0" fontId="1" fillId="0" borderId="0" xfId="0" applyFont="1" applyAlignment="1">
      <alignment horizontal="right"/>
    </xf>
    <xf numFmtId="0" fontId="5" fillId="0" borderId="33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 applyProtection="1">
      <alignment horizontal="left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45" fontId="5" fillId="0" borderId="0" xfId="0" applyNumberFormat="1" applyFont="1" applyAlignment="1" applyProtection="1">
      <alignment horizontal="left" vertical="center"/>
      <protection locked="0"/>
    </xf>
    <xf numFmtId="45" fontId="5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4" fillId="0" borderId="35" xfId="0" applyFont="1" applyBorder="1" applyAlignment="1" applyProtection="1">
      <alignment horizontal="center" vertical="center" wrapText="1"/>
      <protection locked="0"/>
    </xf>
    <xf numFmtId="0" fontId="13" fillId="0" borderId="29" xfId="0" applyFont="1" applyBorder="1" applyAlignment="1" applyProtection="1">
      <alignment vertical="center" wrapText="1"/>
      <protection locked="0"/>
    </xf>
    <xf numFmtId="0" fontId="5" fillId="0" borderId="11" xfId="0" applyFont="1" applyBorder="1" applyAlignment="1" applyProtection="1">
      <alignment horizontal="right" vertical="center"/>
      <protection locked="0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45" fontId="5" fillId="0" borderId="38" xfId="0" applyNumberFormat="1" applyFont="1" applyBorder="1" applyAlignment="1" applyProtection="1">
      <alignment horizontal="right" vertical="center"/>
      <protection locked="0"/>
    </xf>
    <xf numFmtId="0" fontId="5" fillId="0" borderId="39" xfId="0" applyFont="1" applyBorder="1" applyAlignment="1">
      <alignment horizontal="center" vertical="center"/>
    </xf>
    <xf numFmtId="45" fontId="5" fillId="0" borderId="40" xfId="0" applyNumberFormat="1" applyFont="1" applyBorder="1" applyAlignment="1" applyProtection="1">
      <alignment horizontal="left" vertical="center"/>
      <protection locked="0"/>
    </xf>
    <xf numFmtId="45" fontId="5" fillId="0" borderId="39" xfId="0" applyNumberFormat="1" applyFont="1" applyBorder="1" applyAlignment="1" applyProtection="1">
      <alignment horizontal="left" vertical="center"/>
      <protection locked="0"/>
    </xf>
    <xf numFmtId="45" fontId="5" fillId="0" borderId="41" xfId="0" applyNumberFormat="1" applyFont="1" applyBorder="1" applyAlignment="1" applyProtection="1">
      <alignment horizontal="left" vertical="center"/>
      <protection locked="0"/>
    </xf>
    <xf numFmtId="45" fontId="5" fillId="0" borderId="10" xfId="0" applyNumberFormat="1" applyFont="1" applyBorder="1" applyAlignment="1" applyProtection="1">
      <alignment horizontal="right" vertical="center"/>
      <protection locked="0"/>
    </xf>
    <xf numFmtId="0" fontId="5" fillId="0" borderId="11" xfId="0" applyFont="1" applyBorder="1" applyAlignment="1">
      <alignment horizontal="center" vertical="center"/>
    </xf>
    <xf numFmtId="45" fontId="5" fillId="0" borderId="24" xfId="0" applyNumberFormat="1" applyFont="1" applyBorder="1" applyAlignment="1" applyProtection="1">
      <alignment horizontal="left" vertical="center"/>
      <protection locked="0"/>
    </xf>
    <xf numFmtId="45" fontId="5" fillId="0" borderId="27" xfId="0" applyNumberFormat="1" applyFont="1" applyBorder="1" applyAlignment="1" applyProtection="1">
      <alignment horizontal="left" vertical="center"/>
      <protection locked="0"/>
    </xf>
    <xf numFmtId="46" fontId="0" fillId="0" borderId="0" xfId="0" applyNumberFormat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textRotation="255"/>
    </xf>
    <xf numFmtId="0" fontId="4" fillId="0" borderId="4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0" fontId="5" fillId="0" borderId="28" xfId="0" applyFont="1" applyBorder="1" applyAlignment="1">
      <alignment horizontal="left" vertical="center"/>
    </xf>
    <xf numFmtId="0" fontId="4" fillId="0" borderId="4" xfId="0" applyFont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center" vertical="center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0" fontId="4" fillId="0" borderId="24" xfId="0" applyFont="1" applyBorder="1" applyAlignment="1" applyProtection="1">
      <alignment horizontal="center" vertical="center"/>
      <protection locked="0"/>
    </xf>
    <xf numFmtId="0" fontId="4" fillId="0" borderId="27" xfId="0" applyFont="1" applyBorder="1" applyAlignment="1" applyProtection="1">
      <alignment horizontal="center" vertical="center"/>
      <protection locked="0"/>
    </xf>
    <xf numFmtId="0" fontId="5" fillId="0" borderId="4" xfId="0" applyFont="1" applyBorder="1" applyAlignment="1" applyProtection="1">
      <alignment horizontal="center" vertical="center"/>
      <protection locked="0"/>
    </xf>
    <xf numFmtId="0" fontId="5" fillId="0" borderId="10" xfId="0" applyFont="1" applyBorder="1" applyAlignment="1" applyProtection="1">
      <alignment horizontal="center" vertical="center"/>
      <protection locked="0"/>
    </xf>
    <xf numFmtId="0" fontId="5" fillId="0" borderId="11" xfId="0" applyFont="1" applyBorder="1" applyAlignment="1" applyProtection="1">
      <alignment horizontal="center" vertical="center"/>
      <protection locked="0"/>
    </xf>
    <xf numFmtId="0" fontId="5" fillId="0" borderId="24" xfId="0" applyFont="1" applyBorder="1" applyAlignment="1" applyProtection="1">
      <alignment horizontal="center" vertical="center"/>
      <protection locked="0"/>
    </xf>
    <xf numFmtId="0" fontId="5" fillId="0" borderId="29" xfId="0" applyFont="1" applyBorder="1" applyAlignment="1" applyProtection="1">
      <alignment horizontal="center" vertical="center"/>
      <protection locked="0"/>
    </xf>
    <xf numFmtId="0" fontId="5" fillId="0" borderId="10" xfId="0" applyFont="1" applyBorder="1" applyAlignment="1" applyProtection="1">
      <alignment horizontal="left" vertical="center"/>
      <protection locked="0"/>
    </xf>
    <xf numFmtId="0" fontId="5" fillId="0" borderId="11" xfId="0" applyFont="1" applyBorder="1" applyAlignment="1" applyProtection="1">
      <alignment horizontal="left" vertical="center"/>
      <protection locked="0"/>
    </xf>
    <xf numFmtId="0" fontId="5" fillId="0" borderId="27" xfId="0" applyFont="1" applyBorder="1" applyAlignment="1" applyProtection="1">
      <alignment horizontal="left" vertical="center"/>
      <protection locked="0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4" fillId="0" borderId="10" xfId="0" applyFont="1" applyBorder="1" applyAlignment="1" applyProtection="1">
      <alignment horizontal="left" vertical="center"/>
      <protection locked="0"/>
    </xf>
    <xf numFmtId="0" fontId="4" fillId="0" borderId="11" xfId="0" applyFont="1" applyBorder="1" applyAlignment="1" applyProtection="1">
      <alignment horizontal="left" vertical="center"/>
      <protection locked="0"/>
    </xf>
    <xf numFmtId="0" fontId="4" fillId="0" borderId="27" xfId="0" applyFont="1" applyBorder="1" applyAlignment="1" applyProtection="1">
      <alignment horizontal="left" vertical="center"/>
      <protection locked="0"/>
    </xf>
    <xf numFmtId="0" fontId="4" fillId="0" borderId="21" xfId="0" applyFont="1" applyBorder="1" applyAlignment="1" applyProtection="1">
      <alignment horizontal="center" vertical="center"/>
      <protection locked="0"/>
    </xf>
    <xf numFmtId="0" fontId="4" fillId="0" borderId="22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20" fontId="5" fillId="0" borderId="11" xfId="0" applyNumberFormat="1" applyFont="1" applyBorder="1" applyAlignment="1" applyProtection="1">
      <alignment horizontal="left" vertical="center"/>
      <protection locked="0"/>
    </xf>
    <xf numFmtId="0" fontId="6" fillId="0" borderId="6" xfId="0" applyFont="1" applyBorder="1" applyAlignment="1" applyProtection="1">
      <alignment horizontal="left" vertical="center" wrapText="1"/>
      <protection locked="0"/>
    </xf>
    <xf numFmtId="0" fontId="4" fillId="0" borderId="6" xfId="0" applyFont="1" applyBorder="1" applyAlignment="1" applyProtection="1">
      <alignment horizontal="center" vertical="center" wrapText="1"/>
      <protection locked="0"/>
    </xf>
    <xf numFmtId="0" fontId="4" fillId="0" borderId="6" xfId="0" applyFont="1" applyBorder="1" applyAlignment="1" applyProtection="1">
      <alignment horizontal="center" vertical="center"/>
      <protection locked="0"/>
    </xf>
    <xf numFmtId="0" fontId="5" fillId="0" borderId="6" xfId="0" applyFont="1" applyBorder="1" applyAlignment="1" applyProtection="1">
      <alignment horizontal="left" vertical="center" wrapText="1"/>
      <protection locked="0"/>
    </xf>
    <xf numFmtId="0" fontId="5" fillId="0" borderId="25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4" xfId="0" applyFont="1" applyBorder="1" applyAlignment="1" applyProtection="1">
      <alignment horizontal="left" vertical="center" wrapText="1"/>
      <protection locked="0"/>
    </xf>
    <xf numFmtId="0" fontId="4" fillId="0" borderId="4" xfId="0" applyFont="1" applyBorder="1" applyAlignment="1" applyProtection="1">
      <alignment horizontal="center" vertical="center" wrapText="1"/>
      <protection locked="0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5" fillId="0" borderId="11" xfId="0" applyFont="1" applyBorder="1" applyAlignment="1" applyProtection="1">
      <alignment horizontal="left" vertical="center" wrapText="1"/>
      <protection locked="0"/>
    </xf>
    <xf numFmtId="0" fontId="5" fillId="0" borderId="24" xfId="0" applyFont="1" applyBorder="1" applyAlignment="1" applyProtection="1">
      <alignment horizontal="left" vertical="center" wrapText="1"/>
      <protection locked="0"/>
    </xf>
    <xf numFmtId="0" fontId="5" fillId="0" borderId="2" xfId="0" applyFont="1" applyBorder="1" applyAlignment="1">
      <alignment horizontal="center" vertical="center"/>
    </xf>
    <xf numFmtId="14" fontId="11" fillId="0" borderId="0" xfId="0" applyNumberFormat="1" applyFont="1" applyAlignment="1" applyProtection="1">
      <alignment horizontal="right" vertical="center"/>
      <protection locked="0"/>
    </xf>
    <xf numFmtId="0" fontId="2" fillId="0" borderId="0" xfId="0" applyFont="1" applyAlignment="1">
      <alignment horizontal="left" vertical="center"/>
    </xf>
    <xf numFmtId="0" fontId="4" fillId="0" borderId="0" xfId="0" applyFont="1" applyAlignment="1" applyProtection="1">
      <alignment horizontal="left" vertical="top" wrapText="1"/>
      <protection locked="0"/>
    </xf>
    <xf numFmtId="0" fontId="5" fillId="0" borderId="0" xfId="0" applyFont="1" applyAlignment="1" applyProtection="1">
      <alignment horizontal="left" vertical="top"/>
      <protection locked="0"/>
    </xf>
    <xf numFmtId="0" fontId="7" fillId="0" borderId="36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5" fillId="0" borderId="10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5" fillId="0" borderId="27" xfId="0" applyFont="1" applyBorder="1" applyAlignment="1">
      <alignment horizontal="left" vertical="center"/>
    </xf>
    <xf numFmtId="0" fontId="9" fillId="0" borderId="10" xfId="0" applyFont="1" applyBorder="1" applyAlignment="1" applyProtection="1">
      <alignment horizontal="center" vertical="center"/>
      <protection locked="0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27" xfId="0" applyFont="1" applyBorder="1" applyAlignment="1" applyProtection="1">
      <alignment horizontal="center" vertical="center"/>
      <protection locked="0"/>
    </xf>
    <xf numFmtId="0" fontId="4" fillId="0" borderId="42" xfId="0" applyFont="1" applyBorder="1" applyAlignment="1">
      <alignment horizontal="center" vertical="center" textRotation="255"/>
    </xf>
    <xf numFmtId="0" fontId="4" fillId="0" borderId="5" xfId="0" applyFont="1" applyBorder="1" applyAlignment="1">
      <alignment horizontal="center" vertical="center" textRotation="255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FFF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"/>
  <sheetViews>
    <sheetView showGridLines="0" tabSelected="1" workbookViewId="0">
      <selection activeCell="A3" sqref="A3:R3"/>
    </sheetView>
  </sheetViews>
  <sheetFormatPr defaultColWidth="8.9296875" defaultRowHeight="13.5" x14ac:dyDescent="0.3"/>
  <cols>
    <col min="1" max="1" width="8.19921875" style="2" customWidth="1"/>
    <col min="2" max="2" width="8.53125" style="2" customWidth="1"/>
    <col min="3" max="3" width="9.53125" style="2" customWidth="1"/>
    <col min="4" max="4" width="10.19921875" style="2" customWidth="1"/>
    <col min="5" max="5" width="8.73046875" style="2" customWidth="1"/>
    <col min="6" max="6" width="0.9296875" style="2" customWidth="1"/>
    <col min="7" max="8" width="8.73046875" style="2" customWidth="1"/>
    <col min="9" max="9" width="0.9296875" style="2" customWidth="1"/>
    <col min="10" max="11" width="8.73046875" style="2" customWidth="1"/>
    <col min="12" max="12" width="0.9296875" style="2" customWidth="1"/>
    <col min="13" max="14" width="8.73046875" style="2" customWidth="1"/>
    <col min="15" max="15" width="0.9296875" style="2" customWidth="1"/>
    <col min="16" max="16" width="8.73046875" style="2" customWidth="1"/>
    <col min="17" max="17" width="8" style="2" customWidth="1"/>
    <col min="18" max="18" width="17.06640625" style="2" customWidth="1"/>
    <col min="19" max="16384" width="8.9296875" style="2"/>
  </cols>
  <sheetData>
    <row r="1" spans="1:18" ht="35.549999999999997" customHeight="1" x14ac:dyDescent="0.5">
      <c r="A1" s="3"/>
      <c r="B1" s="3"/>
      <c r="C1" s="3"/>
      <c r="D1" s="4"/>
      <c r="E1" s="108">
        <v>45005</v>
      </c>
      <c r="F1" s="108"/>
      <c r="G1" s="108"/>
      <c r="H1" s="109" t="str">
        <f>"- "&amp;TEXT(E1+6,"M/D")&amp;"  元大都上海分部E组训练课表"</f>
        <v>- 3/26  元大都上海分部E组训练课表</v>
      </c>
      <c r="I1" s="109"/>
      <c r="J1" s="109"/>
      <c r="K1" s="109"/>
      <c r="L1" s="109"/>
      <c r="M1" s="109"/>
      <c r="N1" s="109"/>
      <c r="O1" s="109"/>
      <c r="P1" s="109"/>
      <c r="Q1" s="3"/>
      <c r="R1" s="26"/>
    </row>
    <row r="2" spans="1:18" ht="28.9" customHeight="1" x14ac:dyDescent="0.3">
      <c r="A2" s="90" t="s">
        <v>0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</row>
    <row r="3" spans="1:18" ht="350" customHeight="1" x14ac:dyDescent="0.3">
      <c r="A3" s="110" t="s">
        <v>48</v>
      </c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</row>
    <row r="4" spans="1:18" x14ac:dyDescent="0.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8" ht="28.9" customHeight="1" x14ac:dyDescent="0.3">
      <c r="A5" s="90" t="s">
        <v>1</v>
      </c>
      <c r="B5" s="90"/>
      <c r="C5" s="90"/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</row>
    <row r="6" spans="1:18" ht="27.75" x14ac:dyDescent="0.3">
      <c r="A6" s="6" t="s">
        <v>2</v>
      </c>
      <c r="B6" s="107" t="s">
        <v>3</v>
      </c>
      <c r="C6" s="107"/>
      <c r="D6" s="107" t="s">
        <v>4</v>
      </c>
      <c r="E6" s="107"/>
      <c r="F6" s="107"/>
      <c r="G6" s="107" t="s">
        <v>5</v>
      </c>
      <c r="H6" s="107"/>
      <c r="I6" s="107" t="s">
        <v>6</v>
      </c>
      <c r="J6" s="107"/>
      <c r="K6" s="107"/>
      <c r="L6" s="107"/>
      <c r="M6" s="107" t="s">
        <v>7</v>
      </c>
      <c r="N6" s="107"/>
      <c r="O6" s="99" t="s">
        <v>8</v>
      </c>
      <c r="P6" s="100"/>
      <c r="Q6" s="101"/>
      <c r="R6" s="27" t="s">
        <v>9</v>
      </c>
    </row>
    <row r="7" spans="1:18" ht="83.55" customHeight="1" x14ac:dyDescent="0.3">
      <c r="A7" s="7" t="s">
        <v>10</v>
      </c>
      <c r="B7" s="102" t="s">
        <v>36</v>
      </c>
      <c r="C7" s="102"/>
      <c r="D7" s="102" t="s">
        <v>36</v>
      </c>
      <c r="E7" s="102"/>
      <c r="F7" s="102"/>
      <c r="G7" s="103" t="s">
        <v>32</v>
      </c>
      <c r="H7" s="103"/>
      <c r="I7" s="103" t="s">
        <v>12</v>
      </c>
      <c r="J7" s="103"/>
      <c r="K7" s="103"/>
      <c r="L7" s="103"/>
      <c r="M7" s="102" t="s">
        <v>36</v>
      </c>
      <c r="N7" s="102"/>
      <c r="O7" s="104" t="s">
        <v>36</v>
      </c>
      <c r="P7" s="105"/>
      <c r="Q7" s="106"/>
      <c r="R7" s="37" t="s">
        <v>37</v>
      </c>
    </row>
    <row r="8" spans="1:18" ht="148.9" customHeight="1" x14ac:dyDescent="0.3">
      <c r="A8" s="8" t="s">
        <v>13</v>
      </c>
      <c r="B8" s="95" t="s">
        <v>42</v>
      </c>
      <c r="C8" s="95"/>
      <c r="D8" s="96" t="s">
        <v>32</v>
      </c>
      <c r="E8" s="97"/>
      <c r="F8" s="97"/>
      <c r="G8" s="96" t="s">
        <v>33</v>
      </c>
      <c r="H8" s="97"/>
      <c r="I8" s="98" t="s">
        <v>43</v>
      </c>
      <c r="J8" s="95"/>
      <c r="K8" s="95"/>
      <c r="L8" s="95"/>
      <c r="M8" s="96" t="s">
        <v>32</v>
      </c>
      <c r="N8" s="96"/>
      <c r="O8" s="87" t="s">
        <v>11</v>
      </c>
      <c r="P8" s="88"/>
      <c r="Q8" s="89"/>
      <c r="R8" s="36" t="s">
        <v>32</v>
      </c>
    </row>
    <row r="9" spans="1:18" ht="15.75" x14ac:dyDescent="0.3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25" t="s">
        <v>14</v>
      </c>
    </row>
    <row r="10" spans="1:18" ht="28.9" customHeight="1" x14ac:dyDescent="0.3">
      <c r="A10" s="5"/>
      <c r="B10" s="5"/>
      <c r="C10" s="90" t="s">
        <v>15</v>
      </c>
      <c r="D10" s="90"/>
      <c r="E10" s="90"/>
      <c r="F10" s="90"/>
      <c r="G10" s="90"/>
      <c r="H10" s="90"/>
      <c r="I10" s="90"/>
      <c r="J10" s="90"/>
      <c r="K10" s="90"/>
      <c r="L10" s="90"/>
      <c r="M10" s="90"/>
      <c r="N10" s="90"/>
      <c r="O10" s="90"/>
      <c r="P10" s="90"/>
      <c r="Q10" s="5"/>
      <c r="R10" s="5"/>
    </row>
    <row r="11" spans="1:18" ht="30" customHeight="1" x14ac:dyDescent="0.3">
      <c r="A11" s="5"/>
      <c r="B11" s="5"/>
      <c r="C11" s="91" t="s">
        <v>16</v>
      </c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3"/>
      <c r="Q11" s="5"/>
      <c r="R11" s="5"/>
    </row>
    <row r="12" spans="1:18" ht="13.9" x14ac:dyDescent="0.3">
      <c r="A12" s="5"/>
      <c r="B12" s="5"/>
      <c r="C12" s="9" t="s">
        <v>17</v>
      </c>
      <c r="D12" s="10">
        <f>IF(E12="周三",E1+2,IF(E12="周四",E1+3,IF(E12="周四",E1+1,E12&amp;"?")))</f>
        <v>45007</v>
      </c>
      <c r="E12" s="11" t="s">
        <v>35</v>
      </c>
      <c r="F12" s="94">
        <v>0.79166666666666663</v>
      </c>
      <c r="G12" s="94"/>
      <c r="H12" s="12"/>
      <c r="I12" s="12"/>
      <c r="J12" s="12"/>
      <c r="K12" s="12"/>
      <c r="L12" s="12"/>
      <c r="M12" s="12"/>
      <c r="N12" s="21"/>
      <c r="O12" s="21"/>
      <c r="P12" s="22"/>
      <c r="Q12" s="5"/>
      <c r="R12" s="5"/>
    </row>
    <row r="13" spans="1:18" ht="13.9" x14ac:dyDescent="0.3">
      <c r="A13" s="5"/>
      <c r="B13" s="5"/>
      <c r="C13" s="13" t="s">
        <v>18</v>
      </c>
      <c r="D13" s="75" t="s">
        <v>34</v>
      </c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7"/>
      <c r="Q13" s="5"/>
      <c r="R13" s="5"/>
    </row>
    <row r="14" spans="1:18" ht="13.9" x14ac:dyDescent="0.3">
      <c r="A14" s="5"/>
      <c r="B14" s="5"/>
      <c r="C14" s="13" t="s">
        <v>19</v>
      </c>
      <c r="D14" s="75" t="s">
        <v>20</v>
      </c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7"/>
      <c r="Q14" s="5"/>
      <c r="R14" s="5"/>
    </row>
    <row r="15" spans="1:18" ht="13.9" x14ac:dyDescent="0.3">
      <c r="A15" s="5"/>
      <c r="B15" s="5"/>
      <c r="C15" s="13" t="s">
        <v>21</v>
      </c>
      <c r="D15" s="75" t="s">
        <v>45</v>
      </c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7"/>
      <c r="Q15" s="5"/>
      <c r="R15" s="5"/>
    </row>
    <row r="16" spans="1:18" ht="13.9" x14ac:dyDescent="0.3">
      <c r="A16" s="5"/>
      <c r="B16" s="5"/>
      <c r="C16" s="52" t="s">
        <v>22</v>
      </c>
      <c r="D16" s="78" t="s">
        <v>23</v>
      </c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80"/>
      <c r="Q16" s="28"/>
      <c r="R16" s="5"/>
    </row>
    <row r="17" spans="1:18" ht="13.9" x14ac:dyDescent="0.3">
      <c r="A17" s="5"/>
      <c r="B17" s="5"/>
      <c r="C17" s="52"/>
      <c r="D17" s="81" t="s">
        <v>24</v>
      </c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3"/>
      <c r="Q17" s="29"/>
      <c r="R17" s="5"/>
    </row>
    <row r="18" spans="1:18" ht="26.55" customHeight="1" x14ac:dyDescent="0.3">
      <c r="A18" s="5"/>
      <c r="B18" s="5"/>
      <c r="C18" s="9" t="s">
        <v>25</v>
      </c>
      <c r="D18" s="84" t="s">
        <v>52</v>
      </c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6"/>
      <c r="Q18" s="30"/>
      <c r="R18" s="5"/>
    </row>
    <row r="19" spans="1:18" s="1" customFormat="1" ht="15" x14ac:dyDescent="0.3">
      <c r="A19" s="14"/>
      <c r="B19" s="14"/>
      <c r="C19" s="53" t="s">
        <v>26</v>
      </c>
      <c r="D19" s="54" t="s">
        <v>27</v>
      </c>
      <c r="E19" s="65" t="s">
        <v>44</v>
      </c>
      <c r="F19" s="65"/>
      <c r="G19" s="65"/>
      <c r="H19" s="66" t="s">
        <v>49</v>
      </c>
      <c r="I19" s="67"/>
      <c r="J19" s="68"/>
      <c r="K19" s="66"/>
      <c r="L19" s="67"/>
      <c r="M19" s="68"/>
      <c r="N19" s="66"/>
      <c r="O19" s="67"/>
      <c r="P19" s="69"/>
      <c r="Q19" s="31"/>
      <c r="R19" s="5"/>
    </row>
    <row r="20" spans="1:18" s="1" customFormat="1" ht="15" x14ac:dyDescent="0.3">
      <c r="A20" s="14"/>
      <c r="B20" s="14"/>
      <c r="C20" s="53"/>
      <c r="D20" s="54"/>
      <c r="E20" s="70" t="s">
        <v>46</v>
      </c>
      <c r="F20" s="70"/>
      <c r="G20" s="70"/>
      <c r="H20" s="70" t="s">
        <v>50</v>
      </c>
      <c r="I20" s="70"/>
      <c r="J20" s="70"/>
      <c r="K20" s="71" t="s">
        <v>51</v>
      </c>
      <c r="L20" s="72"/>
      <c r="M20" s="73"/>
      <c r="N20" s="73" t="s">
        <v>53</v>
      </c>
      <c r="O20" s="70"/>
      <c r="P20" s="74"/>
      <c r="Q20" s="32"/>
      <c r="R20" s="5"/>
    </row>
    <row r="21" spans="1:18" s="1" customFormat="1" ht="15" x14ac:dyDescent="0.3">
      <c r="A21" s="14"/>
      <c r="B21" s="14"/>
      <c r="C21" s="53"/>
      <c r="D21" s="55" t="s">
        <v>28</v>
      </c>
      <c r="E21" s="61" t="str">
        <f>IF(COUNT(E22)=0,"","每公里配速")</f>
        <v>每公里配速</v>
      </c>
      <c r="F21" s="62"/>
      <c r="G21" s="63"/>
      <c r="H21" s="61" t="str">
        <f>IF(COUNT(H22)=0,"","每公里配速")</f>
        <v>每公里配速</v>
      </c>
      <c r="I21" s="62"/>
      <c r="J21" s="63"/>
      <c r="K21" s="61" t="str">
        <f>IF(COUNT(K22)=0,"","每公里配速")</f>
        <v>每公里配速</v>
      </c>
      <c r="L21" s="62"/>
      <c r="M21" s="63"/>
      <c r="N21" s="61" t="str">
        <f>IF(COUNT(N22)=0,"","每公里配速")</f>
        <v>每公里配速</v>
      </c>
      <c r="O21" s="62"/>
      <c r="P21" s="64"/>
      <c r="Q21" s="29"/>
      <c r="R21" s="5"/>
    </row>
    <row r="22" spans="1:18" s="1" customFormat="1" ht="15" x14ac:dyDescent="0.3">
      <c r="A22" s="14"/>
      <c r="B22" s="14"/>
      <c r="C22" s="53"/>
      <c r="D22" s="56"/>
      <c r="E22" s="15">
        <v>3.7615740740740739E-3</v>
      </c>
      <c r="F22" s="16" t="str">
        <f>IF(COUNT(G22)=0,"","-")</f>
        <v>-</v>
      </c>
      <c r="G22" s="17">
        <v>3.7037037037037034E-3</v>
      </c>
      <c r="H22" s="15">
        <v>3.2407407407407406E-3</v>
      </c>
      <c r="I22" s="16" t="str">
        <f>IF(COUNT(J22)=0,"","-")</f>
        <v>-</v>
      </c>
      <c r="J22" s="17">
        <v>3.2175925925925926E-3</v>
      </c>
      <c r="K22" s="15">
        <v>3.1828703703703702E-3</v>
      </c>
      <c r="L22" s="16" t="str">
        <f>IF(COUNT(M22)=0,"","-")</f>
        <v>-</v>
      </c>
      <c r="M22" s="17">
        <v>3.1481481481481482E-3</v>
      </c>
      <c r="N22" s="15">
        <v>3.1249999999999997E-3</v>
      </c>
      <c r="O22" s="16" t="str">
        <f>IF(COUNT(P22)=0,"","-")</f>
        <v>-</v>
      </c>
      <c r="P22" s="23">
        <v>3.0671296296296297E-3</v>
      </c>
      <c r="Q22" s="33"/>
      <c r="R22" s="5"/>
    </row>
    <row r="23" spans="1:18" s="1" customFormat="1" ht="15" x14ac:dyDescent="0.3">
      <c r="A23" s="14"/>
      <c r="B23" s="14"/>
      <c r="C23" s="53"/>
      <c r="D23" s="56"/>
      <c r="E23" s="61" t="str">
        <f>IF(COUNT(E22)=0,"","400m场地配速")</f>
        <v>400m场地配速</v>
      </c>
      <c r="F23" s="62"/>
      <c r="G23" s="63"/>
      <c r="H23" s="61" t="str">
        <f>IF(COUNT(H22)=0,"","400m场地配速")</f>
        <v>400m场地配速</v>
      </c>
      <c r="I23" s="62"/>
      <c r="J23" s="63"/>
      <c r="K23" s="61" t="str">
        <f>IF(COUNT(K22)=0,"","400m场地配速")</f>
        <v>400m场地配速</v>
      </c>
      <c r="L23" s="62"/>
      <c r="M23" s="63"/>
      <c r="N23" s="61" t="str">
        <f>IF(COUNT(N22)=0,"","400m场地配速")</f>
        <v>400m场地配速</v>
      </c>
      <c r="O23" s="62"/>
      <c r="P23" s="64"/>
      <c r="Q23" s="33"/>
      <c r="R23" s="5"/>
    </row>
    <row r="24" spans="1:18" s="1" customFormat="1" ht="15" x14ac:dyDescent="0.3">
      <c r="A24" s="14"/>
      <c r="B24" s="14"/>
      <c r="C24" s="53"/>
      <c r="D24" s="57"/>
      <c r="E24" s="18">
        <f>IF(COUNT(E22)=0,"",E22*0.4)</f>
        <v>1.5046296296296296E-3</v>
      </c>
      <c r="F24" s="16" t="str">
        <f>IF(COUNT(G24)=0,"","-")</f>
        <v>-</v>
      </c>
      <c r="G24" s="19">
        <f>IF(COUNT(G22)=0,"",G22*0.4)</f>
        <v>1.4814814814814814E-3</v>
      </c>
      <c r="H24" s="18">
        <f>IF(COUNT(H22)=0,"",H22*0.4)</f>
        <v>1.2962962962962963E-3</v>
      </c>
      <c r="I24" s="16" t="str">
        <f>IF(COUNT(J24)=0,"","-")</f>
        <v>-</v>
      </c>
      <c r="J24" s="19">
        <f>IF(COUNT(J22)=0,"",J22*0.4)</f>
        <v>1.2870370370370371E-3</v>
      </c>
      <c r="K24" s="18">
        <f>IF(COUNT(K22)=0,"",K22*0.4)</f>
        <v>1.2731481481481483E-3</v>
      </c>
      <c r="L24" s="16" t="str">
        <f>IF(COUNT(M24)=0,"","-")</f>
        <v>-</v>
      </c>
      <c r="M24" s="19">
        <f>IF(COUNT(M22)=0,"",M22*0.4)</f>
        <v>1.2592592592592594E-3</v>
      </c>
      <c r="N24" s="18">
        <f>IF(COUNT(N22)=0,"",N22*0.4)</f>
        <v>1.25E-3</v>
      </c>
      <c r="O24" s="16" t="str">
        <f>IF(COUNT(P24)=0,"","-")</f>
        <v>-</v>
      </c>
      <c r="P24" s="24">
        <f>IF(COUNT(P22)=0,"",P22*0.4)</f>
        <v>1.226851851851852E-3</v>
      </c>
      <c r="Q24" s="33"/>
      <c r="R24" s="5"/>
    </row>
    <row r="25" spans="1:18" s="1" customFormat="1" ht="15" x14ac:dyDescent="0.3">
      <c r="A25" s="14"/>
      <c r="B25" s="14"/>
      <c r="C25" s="53"/>
      <c r="D25" s="55" t="s">
        <v>29</v>
      </c>
      <c r="E25" s="61" t="str">
        <f>IF(COUNT(E26)=0,"","每公里配速")</f>
        <v>每公里配速</v>
      </c>
      <c r="F25" s="62"/>
      <c r="G25" s="63"/>
      <c r="H25" s="61" t="str">
        <f>IF(COUNT(H26)=0,"","每公里配速")</f>
        <v>每公里配速</v>
      </c>
      <c r="I25" s="62"/>
      <c r="J25" s="63"/>
      <c r="K25" s="61" t="str">
        <f>IF(COUNT(K26)=0,"","每公里配速")</f>
        <v>每公里配速</v>
      </c>
      <c r="L25" s="62"/>
      <c r="M25" s="63"/>
      <c r="N25" s="61" t="str">
        <f>IF(COUNT(N26)=0,"","每公里配速")</f>
        <v>每公里配速</v>
      </c>
      <c r="O25" s="62"/>
      <c r="P25" s="64"/>
      <c r="Q25" s="33"/>
      <c r="R25" s="5"/>
    </row>
    <row r="26" spans="1:18" s="1" customFormat="1" ht="15" x14ac:dyDescent="0.3">
      <c r="A26" s="14"/>
      <c r="B26" s="14"/>
      <c r="C26" s="53"/>
      <c r="D26" s="56"/>
      <c r="E26" s="15">
        <v>3.8773148148148143E-3</v>
      </c>
      <c r="F26" s="16" t="str">
        <f>IF(COUNT(G26)=0,"","-")</f>
        <v>-</v>
      </c>
      <c r="G26" s="17">
        <v>3.8194444444444443E-3</v>
      </c>
      <c r="H26" s="15">
        <v>3.414351851851852E-3</v>
      </c>
      <c r="I26" s="16" t="str">
        <f>IF(COUNT(J26)=0,"","-")</f>
        <v>-</v>
      </c>
      <c r="J26" s="17">
        <v>3.37962962962963E-3</v>
      </c>
      <c r="K26" s="15">
        <v>3.3564814814814811E-3</v>
      </c>
      <c r="L26" s="16" t="str">
        <f>IF(COUNT(M26)=0,"","-")</f>
        <v>-</v>
      </c>
      <c r="M26" s="17">
        <v>3.3333333333333335E-3</v>
      </c>
      <c r="N26" s="15">
        <v>3.2986111111111111E-3</v>
      </c>
      <c r="O26" s="16" t="str">
        <f>IF(COUNT(P26)=0,"","-")</f>
        <v>-</v>
      </c>
      <c r="P26" s="23">
        <v>3.2407407407407406E-3</v>
      </c>
      <c r="Q26" s="33"/>
      <c r="R26" s="5"/>
    </row>
    <row r="27" spans="1:18" s="1" customFormat="1" ht="15" x14ac:dyDescent="0.3">
      <c r="A27" s="14"/>
      <c r="B27" s="14"/>
      <c r="C27" s="53"/>
      <c r="D27" s="56"/>
      <c r="E27" s="61" t="str">
        <f>IF(COUNT(E26)=0,"","400m场地配速")</f>
        <v>400m场地配速</v>
      </c>
      <c r="F27" s="62"/>
      <c r="G27" s="63"/>
      <c r="H27" s="61" t="str">
        <f>IF(COUNT(H26)=0,"","400m场地配速")</f>
        <v>400m场地配速</v>
      </c>
      <c r="I27" s="62"/>
      <c r="J27" s="63"/>
      <c r="K27" s="61" t="str">
        <f>IF(COUNT(K26)=0,"","400m场地配速")</f>
        <v>400m场地配速</v>
      </c>
      <c r="L27" s="62"/>
      <c r="M27" s="63"/>
      <c r="N27" s="61" t="str">
        <f>IF(COUNT(N26)=0,"","400m场地配速")</f>
        <v>400m场地配速</v>
      </c>
      <c r="O27" s="62"/>
      <c r="P27" s="64"/>
      <c r="Q27" s="29"/>
      <c r="R27" s="14"/>
    </row>
    <row r="28" spans="1:18" s="1" customFormat="1" ht="15" x14ac:dyDescent="0.3">
      <c r="A28" s="14"/>
      <c r="B28" s="14"/>
      <c r="C28" s="53"/>
      <c r="D28" s="57"/>
      <c r="E28" s="18">
        <f>IF(COUNT(E26)=0,"",E26*0.4)</f>
        <v>1.5509259259259259E-3</v>
      </c>
      <c r="F28" s="16" t="str">
        <f>IF(COUNT(G28)=0,"","-")</f>
        <v>-</v>
      </c>
      <c r="G28" s="19">
        <f>IF(COUNT(G26)=0,"",G26*0.4)</f>
        <v>1.5277777777777779E-3</v>
      </c>
      <c r="H28" s="18">
        <f>IF(COUNT(H26)=0,"",H26*0.4)</f>
        <v>1.3657407407407409E-3</v>
      </c>
      <c r="I28" s="16" t="str">
        <f>IF(COUNT(J28)=0,"","-")</f>
        <v>-</v>
      </c>
      <c r="J28" s="19">
        <f>IF(COUNT(J26)=0,"",J26*0.4)</f>
        <v>1.3518518518518521E-3</v>
      </c>
      <c r="K28" s="18">
        <f>IF(COUNT(K26)=0,"",K26*0.4)</f>
        <v>1.3425925925925925E-3</v>
      </c>
      <c r="L28" s="16" t="str">
        <f>IF(COUNT(M28)=0,"","-")</f>
        <v>-</v>
      </c>
      <c r="M28" s="19">
        <f>IF(COUNT(M26)=0,"",M26*0.4)</f>
        <v>1.3333333333333335E-3</v>
      </c>
      <c r="N28" s="18">
        <f>IF(COUNT(N26)=0,"",N26*0.4)</f>
        <v>1.3194444444444445E-3</v>
      </c>
      <c r="O28" s="16" t="str">
        <f>IF(COUNT(P28)=0,"","-")</f>
        <v/>
      </c>
      <c r="P28" s="24"/>
      <c r="Q28" s="34"/>
      <c r="R28" s="14"/>
    </row>
    <row r="29" spans="1:18" ht="13.9" x14ac:dyDescent="0.3">
      <c r="A29" s="5"/>
      <c r="B29" s="5"/>
      <c r="C29" s="20" t="s">
        <v>30</v>
      </c>
      <c r="D29" s="58" t="s">
        <v>31</v>
      </c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60"/>
      <c r="Q29" s="35"/>
      <c r="R29" s="5"/>
    </row>
    <row r="30" spans="1:18" ht="16.149999999999999" thickBot="1" x14ac:dyDescent="0.35">
      <c r="A30" s="5"/>
      <c r="B30" s="5"/>
      <c r="C30" s="5"/>
      <c r="D30" s="5"/>
      <c r="E30" s="5"/>
      <c r="F30" s="5"/>
      <c r="G30" s="5"/>
      <c r="H30" s="5"/>
      <c r="I30" s="5"/>
      <c r="J30" s="5"/>
      <c r="L30" s="5"/>
      <c r="N30" s="5"/>
      <c r="O30" s="5"/>
      <c r="P30" s="25" t="s">
        <v>14</v>
      </c>
      <c r="Q30" s="5"/>
      <c r="R30" s="5"/>
    </row>
    <row r="31" spans="1:18" ht="30" customHeight="1" x14ac:dyDescent="0.3">
      <c r="C31" s="112" t="s">
        <v>40</v>
      </c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4"/>
      <c r="Q31" s="5"/>
    </row>
    <row r="32" spans="1:18" ht="18" customHeight="1" x14ac:dyDescent="0.3">
      <c r="C32" s="9" t="s">
        <v>17</v>
      </c>
      <c r="D32" s="10">
        <f>IF(E32="周日",E1+6,IF(E32="周六",E1+5,E32&amp;"?"))</f>
        <v>45011</v>
      </c>
      <c r="E32" s="38" t="s">
        <v>39</v>
      </c>
      <c r="F32" s="94">
        <v>0.29166666666666669</v>
      </c>
      <c r="G32" s="94"/>
      <c r="H32" s="12"/>
      <c r="I32" s="12"/>
      <c r="K32" s="12"/>
      <c r="L32" s="12"/>
      <c r="M32" s="12"/>
      <c r="N32" s="21"/>
      <c r="O32" s="21"/>
      <c r="P32" s="22"/>
      <c r="Q32" s="5"/>
    </row>
    <row r="33" spans="1:17" ht="18" customHeight="1" x14ac:dyDescent="0.3">
      <c r="C33" s="13" t="s">
        <v>18</v>
      </c>
      <c r="D33" s="75" t="s">
        <v>41</v>
      </c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7"/>
      <c r="Q33" s="5"/>
    </row>
    <row r="34" spans="1:17" ht="18" customHeight="1" x14ac:dyDescent="0.3">
      <c r="C34" s="13" t="s">
        <v>19</v>
      </c>
      <c r="D34" s="115" t="s">
        <v>20</v>
      </c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7"/>
      <c r="Q34" s="5"/>
    </row>
    <row r="35" spans="1:17" ht="18" customHeight="1" x14ac:dyDescent="0.3">
      <c r="C35" s="13" t="s">
        <v>38</v>
      </c>
      <c r="D35" s="118" t="s">
        <v>54</v>
      </c>
      <c r="E35" s="119"/>
      <c r="F35" s="119"/>
      <c r="G35" s="119"/>
      <c r="H35" s="119"/>
      <c r="I35" s="119"/>
      <c r="J35" s="119"/>
      <c r="K35" s="119"/>
      <c r="L35" s="119"/>
      <c r="M35" s="119"/>
      <c r="N35" s="119"/>
      <c r="O35" s="119"/>
      <c r="P35" s="120"/>
      <c r="Q35" s="5"/>
    </row>
    <row r="36" spans="1:17" ht="34.9" customHeight="1" x14ac:dyDescent="0.3">
      <c r="C36" s="53" t="s">
        <v>26</v>
      </c>
      <c r="D36" s="39" t="s">
        <v>27</v>
      </c>
      <c r="E36" s="70" t="s">
        <v>47</v>
      </c>
      <c r="F36" s="70"/>
      <c r="G36" s="70"/>
      <c r="H36" s="70" t="s">
        <v>55</v>
      </c>
      <c r="I36" s="70"/>
      <c r="J36" s="70"/>
      <c r="K36" s="70" t="s">
        <v>56</v>
      </c>
      <c r="L36" s="70"/>
      <c r="M36" s="71"/>
      <c r="N36" s="70"/>
      <c r="O36" s="70"/>
      <c r="P36" s="74"/>
      <c r="Q36" s="5"/>
    </row>
    <row r="37" spans="1:17" ht="34.9" customHeight="1" x14ac:dyDescent="0.3">
      <c r="C37" s="121"/>
      <c r="D37" s="51" t="s">
        <v>28</v>
      </c>
      <c r="E37" s="46">
        <v>3.645833333333333E-3</v>
      </c>
      <c r="F37" s="47" t="str">
        <f>IF(COUNT(G37)=0,"","-")</f>
        <v>-</v>
      </c>
      <c r="G37" s="48">
        <v>3.5879629629629629E-3</v>
      </c>
      <c r="H37" s="46">
        <v>3.530092592592592E-3</v>
      </c>
      <c r="I37" s="47" t="str">
        <f>IF(COUNT(J37)=0,"","-")</f>
        <v>-</v>
      </c>
      <c r="J37" s="48">
        <v>3.472222222222222E-3</v>
      </c>
      <c r="K37" s="46">
        <v>3.414351851851852E-3</v>
      </c>
      <c r="L37" s="47" t="str">
        <f>IF(COUNT(M37)=0,"","-")</f>
        <v>-</v>
      </c>
      <c r="M37" s="48">
        <v>3.3564814814814811E-3</v>
      </c>
      <c r="N37" s="46"/>
      <c r="O37" s="47" t="str">
        <f>IF(COUNT(P37)=0,"","-")</f>
        <v/>
      </c>
      <c r="P37" s="49"/>
      <c r="Q37" s="5"/>
    </row>
    <row r="38" spans="1:17" ht="34.9" customHeight="1" thickBot="1" x14ac:dyDescent="0.35">
      <c r="C38" s="122"/>
      <c r="D38" s="40" t="s">
        <v>29</v>
      </c>
      <c r="E38" s="41">
        <v>3.7615740740740739E-3</v>
      </c>
      <c r="F38" s="42" t="str">
        <f>IF(COUNT(G38)=0,"","-")</f>
        <v>-</v>
      </c>
      <c r="G38" s="43">
        <v>3.7037037037037034E-3</v>
      </c>
      <c r="H38" s="41">
        <v>3.645833333333333E-3</v>
      </c>
      <c r="I38" s="42" t="str">
        <f>IF(COUNT(J38)=0,"","-")</f>
        <v>-</v>
      </c>
      <c r="J38" s="43">
        <v>3.5879629629629629E-3</v>
      </c>
      <c r="K38" s="41">
        <v>3.530092592592592E-3</v>
      </c>
      <c r="L38" s="42" t="str">
        <f>IF(COUNT(M38)=0,"","-")</f>
        <v>-</v>
      </c>
      <c r="M38" s="44">
        <v>3.472222222222222E-3</v>
      </c>
      <c r="N38" s="41"/>
      <c r="O38" s="42" t="str">
        <f>IF(COUNT(P38)=0,"","-")</f>
        <v/>
      </c>
      <c r="P38" s="45"/>
      <c r="Q38" s="5"/>
    </row>
    <row r="39" spans="1:17" ht="15.75" x14ac:dyDescent="0.3">
      <c r="C39" s="5"/>
      <c r="D39" s="5"/>
      <c r="E39" s="5"/>
      <c r="F39" s="5"/>
      <c r="G39" s="5"/>
      <c r="H39" s="5"/>
      <c r="I39" s="5"/>
      <c r="J39" s="5"/>
      <c r="K39" s="5"/>
      <c r="L39" s="5"/>
      <c r="M39" s="25"/>
      <c r="N39" s="5"/>
      <c r="O39" s="5"/>
      <c r="P39" s="25" t="s">
        <v>14</v>
      </c>
      <c r="Q39" s="5"/>
    </row>
    <row r="40" spans="1:17" x14ac:dyDescent="0.3">
      <c r="A40" s="5"/>
    </row>
    <row r="41" spans="1:17" x14ac:dyDescent="0.3">
      <c r="C41" s="5"/>
      <c r="D41" s="5"/>
      <c r="E41" s="50"/>
      <c r="F41" s="5" t="str">
        <f>IF(COUNT(G41)=0,"","-")</f>
        <v/>
      </c>
      <c r="G41" s="50"/>
      <c r="H41" s="5"/>
      <c r="I41" s="5"/>
      <c r="J41" s="5"/>
      <c r="K41" s="5"/>
      <c r="L41" s="5"/>
      <c r="M41" s="5"/>
      <c r="N41" s="5"/>
      <c r="O41" s="5"/>
      <c r="P41" s="5"/>
    </row>
  </sheetData>
  <sheetProtection selectLockedCells="1"/>
  <mergeCells count="72">
    <mergeCell ref="C36:C38"/>
    <mergeCell ref="E36:G36"/>
    <mergeCell ref="H36:J36"/>
    <mergeCell ref="K36:M36"/>
    <mergeCell ref="N36:P36"/>
    <mergeCell ref="C31:P31"/>
    <mergeCell ref="F32:G32"/>
    <mergeCell ref="D33:P33"/>
    <mergeCell ref="D34:P34"/>
    <mergeCell ref="D35:P35"/>
    <mergeCell ref="E1:G1"/>
    <mergeCell ref="H1:P1"/>
    <mergeCell ref="A2:R2"/>
    <mergeCell ref="A3:R3"/>
    <mergeCell ref="A5:R5"/>
    <mergeCell ref="O6:Q6"/>
    <mergeCell ref="B7:C7"/>
    <mergeCell ref="D7:F7"/>
    <mergeCell ref="G7:H7"/>
    <mergeCell ref="I7:L7"/>
    <mergeCell ref="M7:N7"/>
    <mergeCell ref="O7:Q7"/>
    <mergeCell ref="B6:C6"/>
    <mergeCell ref="D6:F6"/>
    <mergeCell ref="G6:H6"/>
    <mergeCell ref="I6:L6"/>
    <mergeCell ref="M6:N6"/>
    <mergeCell ref="O8:Q8"/>
    <mergeCell ref="C10:P10"/>
    <mergeCell ref="C11:P11"/>
    <mergeCell ref="F12:G12"/>
    <mergeCell ref="D13:P13"/>
    <mergeCell ref="B8:C8"/>
    <mergeCell ref="D8:F8"/>
    <mergeCell ref="G8:H8"/>
    <mergeCell ref="I8:L8"/>
    <mergeCell ref="M8:N8"/>
    <mergeCell ref="D14:P14"/>
    <mergeCell ref="D15:P15"/>
    <mergeCell ref="D16:P16"/>
    <mergeCell ref="D17:P17"/>
    <mergeCell ref="D18:P18"/>
    <mergeCell ref="E19:G19"/>
    <mergeCell ref="H19:J19"/>
    <mergeCell ref="K19:M19"/>
    <mergeCell ref="N19:P19"/>
    <mergeCell ref="E20:G20"/>
    <mergeCell ref="H20:J20"/>
    <mergeCell ref="K20:M20"/>
    <mergeCell ref="N20:P20"/>
    <mergeCell ref="E21:G21"/>
    <mergeCell ref="H21:J21"/>
    <mergeCell ref="K21:M21"/>
    <mergeCell ref="N21:P21"/>
    <mergeCell ref="E23:G23"/>
    <mergeCell ref="H23:J23"/>
    <mergeCell ref="K23:M23"/>
    <mergeCell ref="N23:P23"/>
    <mergeCell ref="D29:P29"/>
    <mergeCell ref="E25:G25"/>
    <mergeCell ref="H25:J25"/>
    <mergeCell ref="K25:M25"/>
    <mergeCell ref="N25:P25"/>
    <mergeCell ref="E27:G27"/>
    <mergeCell ref="H27:J27"/>
    <mergeCell ref="K27:M27"/>
    <mergeCell ref="N27:P27"/>
    <mergeCell ref="C16:C17"/>
    <mergeCell ref="C19:C28"/>
    <mergeCell ref="D19:D20"/>
    <mergeCell ref="D21:D24"/>
    <mergeCell ref="D25:D28"/>
  </mergeCells>
  <phoneticPr fontId="12" type="noConversion"/>
  <dataValidations count="1">
    <dataValidation type="time" errorStyle="information" allowBlank="1" showInputMessage="1" showErrorMessage="1" errorTitle="警告" error="请确认所输入配速是否正确" promptTitle="输入格式如下" prompt="0:03:00" sqref="E22 G22:H22 J22:K22 M22:N22 P22 E26 G26:H26 J26:K26 M26:N26 P26 Q22:Q26 E38 G38:H38 J38:K38 M38:N38 P38" xr:uid="{00000000-0002-0000-0000-000000000000}">
      <formula1>0.00208333333333333</formula1>
      <formula2>0.00416666666666667</formula2>
    </dataValidation>
  </dataValidations>
  <pageMargins left="0.70866141732283505" right="0.70866141732283505" top="0.74803149606299202" bottom="0.74803149606299202" header="0.31496062992126" footer="0.31496062992126"/>
  <pageSetup paperSize="9" orientation="landscape" r:id="rId1"/>
  <ignoredErrors>
    <ignoredError sqref="O28 F28 I28 L28 O24 L24 I24 F24" formula="1"/>
  </ignoredErrors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Nemo Zhang</dc:creator>
  <cp:lastModifiedBy>luochuan</cp:lastModifiedBy>
  <dcterms:created xsi:type="dcterms:W3CDTF">2021-01-23T07:59:00Z</dcterms:created>
  <dcterms:modified xsi:type="dcterms:W3CDTF">2023-03-18T10:23:31Z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A607211817E24148A157C8B2555CBA30</vt:lpwstr>
  </property>
</Properties>
</file>