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Users\luochuan\Documents\004 训练\北京训练计划-新\"/>
    </mc:Choice>
  </mc:AlternateContent>
  <xr:revisionPtr revIDLastSave="0" documentId="13_ncr:1_{0DCD39CF-B3BF-4C0C-91EB-AC30AC8E3DBB}" xr6:coauthVersionLast="47" xr6:coauthVersionMax="47" xr10:uidLastSave="{00000000-0000-0000-0000-000000000000}"/>
  <bookViews>
    <workbookView xWindow="-98" yWindow="-98" windowWidth="19095" windowHeight="123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0" i="1" l="1"/>
  <c r="N29" i="1"/>
  <c r="N25" i="1"/>
  <c r="K29" i="1"/>
  <c r="K25" i="1"/>
  <c r="H29" i="1"/>
  <c r="H25" i="1"/>
  <c r="E29" i="1"/>
  <c r="E25" i="1"/>
  <c r="H1" i="1"/>
  <c r="O40" i="1"/>
  <c r="L40" i="1"/>
  <c r="I40" i="1"/>
  <c r="F40" i="1"/>
  <c r="O39" i="1"/>
  <c r="L39" i="1"/>
  <c r="I39" i="1"/>
  <c r="F39" i="1"/>
  <c r="D34" i="1"/>
  <c r="O30" i="1"/>
  <c r="N30" i="1"/>
  <c r="M30" i="1"/>
  <c r="L30" i="1" s="1"/>
  <c r="K30" i="1"/>
  <c r="J30" i="1"/>
  <c r="I30" i="1" s="1"/>
  <c r="H30" i="1"/>
  <c r="G30" i="1"/>
  <c r="F30" i="1" s="1"/>
  <c r="E30" i="1"/>
  <c r="O28" i="1"/>
  <c r="L28" i="1"/>
  <c r="K27" i="1"/>
  <c r="H27" i="1"/>
  <c r="E27" i="1"/>
  <c r="P26" i="1"/>
  <c r="O26" i="1"/>
  <c r="N26" i="1"/>
  <c r="M26" i="1"/>
  <c r="L26" i="1" s="1"/>
  <c r="K26" i="1"/>
  <c r="J26" i="1"/>
  <c r="I26" i="1" s="1"/>
  <c r="H26" i="1"/>
  <c r="G26" i="1"/>
  <c r="F26" i="1" s="1"/>
  <c r="E26" i="1"/>
  <c r="O24" i="1"/>
  <c r="K23" i="1"/>
  <c r="H23" i="1"/>
  <c r="E23" i="1"/>
  <c r="D13" i="1"/>
</calcChain>
</file>

<file path=xl/sharedStrings.xml><?xml version="1.0" encoding="utf-8"?>
<sst xmlns="http://schemas.openxmlformats.org/spreadsheetml/2006/main" count="79" uniqueCount="59">
  <si>
    <t>第一部分：训练注意事项</t>
  </si>
  <si>
    <t xml:space="preserve">     日期
时间</t>
  </si>
  <si>
    <t>周一</t>
  </si>
  <si>
    <t>周二</t>
  </si>
  <si>
    <t>周三</t>
  </si>
  <si>
    <t>周四</t>
  </si>
  <si>
    <t>周五</t>
  </si>
  <si>
    <t>周六</t>
  </si>
  <si>
    <t>周日</t>
  </si>
  <si>
    <t>早上</t>
  </si>
  <si>
    <t>休息</t>
  </si>
  <si>
    <t>下午</t>
  </si>
  <si>
    <t>第三部分：专项课具体训练计划</t>
  </si>
  <si>
    <t>时间</t>
  </si>
  <si>
    <t>地点</t>
  </si>
  <si>
    <t>教练</t>
  </si>
  <si>
    <t>训练目的</t>
  </si>
  <si>
    <t>任务一</t>
  </si>
  <si>
    <t>准备活动 2km慢跑热身</t>
  </si>
  <si>
    <t>任务二</t>
  </si>
  <si>
    <t>训练要求</t>
  </si>
  <si>
    <t>组别</t>
  </si>
  <si>
    <t>-</t>
  </si>
  <si>
    <t>任务三</t>
  </si>
  <si>
    <t>慢跑800米+做操+拉伸</t>
  </si>
  <si>
    <t>任务</t>
  </si>
  <si>
    <t>1：慢跑10km
2：做操练习
3：拉伸放松。</t>
    <phoneticPr fontId="11" type="noConversion"/>
  </si>
  <si>
    <t>1km-10km</t>
    <phoneticPr fontId="11" type="noConversion"/>
  </si>
  <si>
    <t>编制：</t>
    <phoneticPr fontId="11" type="noConversion"/>
  </si>
  <si>
    <t>罗川</t>
    <phoneticPr fontId="11" type="noConversion"/>
  </si>
  <si>
    <t>批准：</t>
    <phoneticPr fontId="11" type="noConversion"/>
  </si>
  <si>
    <t>朱教练</t>
    <phoneticPr fontId="11" type="noConversion"/>
  </si>
  <si>
    <t>版权所有：元大都马拉松冠军俱乐部</t>
    <phoneticPr fontId="11" type="noConversion"/>
  </si>
  <si>
    <t>表一  元大都马拉松冠军俱乐部E组（专项强度课训练计划）</t>
    <phoneticPr fontId="11" type="noConversion"/>
  </si>
  <si>
    <t>E1</t>
    <phoneticPr fontId="11" type="noConversion"/>
  </si>
  <si>
    <t>E2</t>
    <phoneticPr fontId="11" type="noConversion"/>
  </si>
  <si>
    <t>表二  元大都马拉松冠军俱乐部E组（长距离节奏跑训练计划）</t>
    <phoneticPr fontId="11" type="noConversion"/>
  </si>
  <si>
    <t>休息</t>
    <phoneticPr fontId="11" type="noConversion"/>
  </si>
  <si>
    <t>1-4km</t>
    <phoneticPr fontId="11" type="noConversion"/>
  </si>
  <si>
    <t>5-10km</t>
    <phoneticPr fontId="11" type="noConversion"/>
  </si>
  <si>
    <t>1：有氧跑10km
2：做操练习
3：拉伸放松。</t>
    <phoneticPr fontId="11" type="noConversion"/>
  </si>
  <si>
    <t xml:space="preserve">1:有氧跑12km
2:做操练习
3:拉伸放松                                                            </t>
    <phoneticPr fontId="11" type="noConversion"/>
  </si>
  <si>
    <t>慢跑+拉伸+小加速跑（约15-20分钟）</t>
    <phoneticPr fontId="11" type="noConversion"/>
  </si>
  <si>
    <t>第二部分：周训练计划</t>
    <phoneticPr fontId="11" type="noConversion"/>
  </si>
  <si>
    <t>奥森公园南园</t>
    <phoneticPr fontId="11" type="noConversion"/>
  </si>
  <si>
    <t xml:space="preserve">提高有氧能力、增强心肺 </t>
    <phoneticPr fontId="11" type="noConversion"/>
  </si>
  <si>
    <t>现场计时并指导</t>
    <phoneticPr fontId="11" type="noConversion"/>
  </si>
  <si>
    <r>
      <t>奥森南园（见表二）</t>
    </r>
    <r>
      <rPr>
        <sz val="10"/>
        <color theme="1"/>
        <rFont val="微软雅黑 Light"/>
        <family val="2"/>
        <charset val="134"/>
      </rPr>
      <t xml:space="preserve">
</t>
    </r>
    <r>
      <rPr>
        <b/>
        <sz val="10"/>
        <color rgb="FFFF0000"/>
        <rFont val="微软雅黑 Light"/>
        <family val="2"/>
        <charset val="134"/>
      </rPr>
      <t>云跑队员可就近在田径场或公园进行</t>
    </r>
    <phoneticPr fontId="11" type="noConversion"/>
  </si>
  <si>
    <t>奥体中心</t>
    <phoneticPr fontId="11" type="noConversion"/>
  </si>
  <si>
    <t>E1: 有氧耐力递增跑14km</t>
    <phoneticPr fontId="11" type="noConversion"/>
  </si>
  <si>
    <t>E2:有氧耐力递增跑14km</t>
    <phoneticPr fontId="11" type="noConversion"/>
  </si>
  <si>
    <t>11-14km</t>
    <phoneticPr fontId="11" type="noConversion"/>
  </si>
  <si>
    <t>上肢及下肢力量训练          1：壶铃摇摆20次 + 负重深蹲20次+负重快速挺举20次+弹力带抗阻力训练左右脚20次+弹力带抗阻力快速提膝抬腿跳左右脚20次+弹力带高抬腿20次+弹力圈深蹲侧抬腿15次+弹力圈抗阻力提拉练习左右脚20次，各个练习循环为1组*循环做4组。</t>
    <phoneticPr fontId="11" type="noConversion"/>
  </si>
  <si>
    <t xml:space="preserve">核心训练
1：仰卧腹肌两头起20次+瑜伽球两头起20次+仰卧抬腿20次+仰卧车轮30次+俯身登山20次+俯身收腿20次+仰卧瑜伽球收腿20次+各练习为为一组*循环做4组。  </t>
    <phoneticPr fontId="11" type="noConversion"/>
  </si>
  <si>
    <t>场地强度           （见表一）</t>
    <phoneticPr fontId="11" type="noConversion"/>
  </si>
  <si>
    <t>30km</t>
    <phoneticPr fontId="11" type="noConversion"/>
  </si>
  <si>
    <t>11km-25km</t>
    <phoneticPr fontId="11" type="noConversion"/>
  </si>
  <si>
    <t>26km-30km</t>
    <phoneticPr fontId="11" type="noConversion"/>
  </si>
  <si>
    <t>一、训练篇:
      1.队员们好！启一元复始，待四序更新！祝大家元旦快乐~我们继续闪闪发光，新的一年 更胜一筹 未来可期。                                                                                                                       2.训练方面： 这周开始继续加强有氧耐力训练。经过前阶段“阳康”后队员们身体机能发生一系列的变化，科学的训练方法一定是注重个体化训练，不仅要对队员的现实状态进行及时和准确的监控，还要根据外在因素的现状做出调控，并制定针对性的训练策略，运动恢复本身就是训练内容中不可或缺的一部分。马拉松运动员心肺功能和抗乳酸能力的提高意味着运动水平的提高，而有氧训练正是提高心肺功能最常见、最安全、最有效的训练内容。                                                                                                                                                            3. 每一周训练内容次数根据自己的工作时间来调整执行课表，非重点课有氧跑心率控制在（120-140），可以按照个人体感跑出有氧舒适的节奏即可。有交叉训练方式（土路、山坡、草坪等），一周内可以根据个人身体情况选择调休1~2天。                                                                                                                                  二、身体素质体能篇：
        人体基本运动能力，主要包括力量、速度、协调、柔韧、灵敏度等身体素质力量，增强体能有助于优化跑步姿势、在跑步中更加经济实效，这也是竞技能力的重要构成因素，同时也能避免受伤。平常应保持(一周1~2次)的身体素质练习及核心肌肉群力量的练习，对于我们来说主要的素质训练包括：上肢力量、腰肌、腹肌、背肌，踝关节、跨关节、腿部，核心肌肉群稳定性力量训练。在练习过程中也要适度原则、做到循序渐进，避免受伤。
三、训练礼仪篇：
        合练参训人员按时参加训练，队员有特殊情况缺席参训提前跟队长请假。自觉遵守训练场、奥森规则，礼让场地上的行人，充分体现元大都冠军训练营的礼仪风范。训练结束后及时换干衣服拉伸。
四、本训练计划最终解释权归教练组，感谢朱总教练对本次训练计划制定提供的指导，感谢各执行教练对训练计划提供的支持。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</si>
</sst>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10"/>
      <color rgb="FF002060"/>
      <name val="微软雅黑 Light"/>
      <family val="2"/>
      <charset val="134"/>
    </font>
    <font>
      <b/>
      <sz val="10"/>
      <color rgb="FF2F5496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right" vertical="center"/>
      <protection locked="0"/>
    </xf>
    <xf numFmtId="0" fontId="5" fillId="0" borderId="6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5" fontId="5" fillId="0" borderId="18" xfId="0" applyNumberFormat="1" applyFont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45" fontId="5" fillId="0" borderId="21" xfId="0" applyNumberFormat="1" applyFont="1" applyBorder="1" applyAlignment="1" applyProtection="1">
      <alignment horizontal="left" vertical="center"/>
      <protection locked="0"/>
    </xf>
    <xf numFmtId="45" fontId="5" fillId="0" borderId="18" xfId="0" applyNumberFormat="1" applyFont="1" applyBorder="1" applyAlignment="1">
      <alignment horizontal="right" vertical="center"/>
    </xf>
    <xf numFmtId="45" fontId="5" fillId="0" borderId="21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5" fontId="5" fillId="0" borderId="24" xfId="0" applyNumberFormat="1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center" vertical="center"/>
    </xf>
    <xf numFmtId="45" fontId="5" fillId="0" borderId="2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5" fontId="5" fillId="0" borderId="31" xfId="0" applyNumberFormat="1" applyFont="1" applyBorder="1" applyAlignment="1" applyProtection="1">
      <alignment horizontal="left" vertical="center"/>
      <protection locked="0"/>
    </xf>
    <xf numFmtId="45" fontId="5" fillId="0" borderId="31" xfId="0" applyNumberFormat="1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45" fontId="5" fillId="0" borderId="4" xfId="0" applyNumberFormat="1" applyFont="1" applyBorder="1" applyAlignment="1" applyProtection="1">
      <alignment horizontal="right" vertical="center"/>
      <protection locked="0"/>
    </xf>
    <xf numFmtId="45" fontId="5" fillId="0" borderId="5" xfId="0" applyNumberFormat="1" applyFont="1" applyBorder="1" applyAlignment="1" applyProtection="1">
      <alignment horizontal="left" vertical="center"/>
      <protection locked="0"/>
    </xf>
    <xf numFmtId="45" fontId="5" fillId="0" borderId="35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5" fillId="0" borderId="3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5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32" xfId="0" applyFont="1" applyBorder="1" applyAlignment="1" applyProtection="1">
      <alignment vertical="center" wrapTex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3" fillId="0" borderId="0" xfId="0" applyFont="1" applyProtection="1">
      <alignment vertical="center"/>
      <protection locked="0"/>
    </xf>
    <xf numFmtId="176" fontId="13" fillId="0" borderId="0" xfId="0" applyNumberFormat="1" applyFont="1" applyProtection="1">
      <alignment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20" fontId="5" fillId="0" borderId="6" xfId="0" applyNumberFormat="1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29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9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14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A19" zoomScaleNormal="100" workbookViewId="0">
      <selection activeCell="C33" sqref="C33:P33"/>
    </sheetView>
  </sheetViews>
  <sheetFormatPr defaultColWidth="8.9296875" defaultRowHeight="13.5" x14ac:dyDescent="0.3"/>
  <cols>
    <col min="1" max="1" width="8.19921875" style="2" customWidth="1"/>
    <col min="2" max="2" width="8.53125" style="2" customWidth="1"/>
    <col min="3" max="3" width="9.53125" style="2" customWidth="1"/>
    <col min="4" max="4" width="10.19921875" style="2" customWidth="1"/>
    <col min="5" max="5" width="8.796875" style="2" customWidth="1"/>
    <col min="6" max="6" width="0.9296875" style="2" customWidth="1"/>
    <col min="7" max="8" width="8.796875" style="2" customWidth="1"/>
    <col min="9" max="9" width="0.9296875" style="2" customWidth="1"/>
    <col min="10" max="11" width="8.796875" style="2" customWidth="1"/>
    <col min="12" max="12" width="0.9296875" style="2" customWidth="1"/>
    <col min="13" max="14" width="8.796875" style="2" customWidth="1"/>
    <col min="15" max="15" width="0.9296875" style="2" customWidth="1"/>
    <col min="16" max="16" width="8.796875" style="2" customWidth="1"/>
    <col min="17" max="17" width="8" style="2" customWidth="1"/>
    <col min="18" max="18" width="17.06640625" style="2" customWidth="1"/>
    <col min="19" max="16384" width="8.9296875" style="2"/>
  </cols>
  <sheetData>
    <row r="1" spans="1:18" ht="35.450000000000003" customHeight="1" x14ac:dyDescent="0.5">
      <c r="A1" s="3"/>
      <c r="B1" s="3"/>
      <c r="C1" s="3"/>
      <c r="D1" s="4"/>
      <c r="E1" s="125">
        <v>44928</v>
      </c>
      <c r="F1" s="125"/>
      <c r="G1" s="125"/>
      <c r="H1" s="126" t="str">
        <f>"- "&amp;TEXT(E1+6,"M/D")&amp;"  元大都E组训练课表"</f>
        <v>- 1/8  元大都E组训练课表</v>
      </c>
      <c r="I1" s="126"/>
      <c r="J1" s="126"/>
      <c r="K1" s="126"/>
      <c r="L1" s="126"/>
      <c r="M1" s="126"/>
      <c r="N1" s="126"/>
      <c r="O1" s="5"/>
      <c r="P1" s="3"/>
      <c r="Q1" s="3"/>
      <c r="R1" s="35"/>
    </row>
    <row r="2" spans="1:18" s="47" customFormat="1" x14ac:dyDescent="0.3">
      <c r="A2" s="48"/>
      <c r="B2" s="49"/>
      <c r="D2" s="48"/>
      <c r="E2" s="50"/>
      <c r="F2" s="51"/>
      <c r="G2" s="48" t="s">
        <v>28</v>
      </c>
      <c r="H2" s="54" t="s">
        <v>29</v>
      </c>
      <c r="J2" s="48" t="s">
        <v>30</v>
      </c>
      <c r="K2" s="55" t="s">
        <v>31</v>
      </c>
      <c r="L2" s="52"/>
      <c r="M2" s="52"/>
      <c r="N2" s="52"/>
      <c r="O2" s="52"/>
      <c r="P2" s="48"/>
      <c r="Q2" s="48"/>
      <c r="R2" s="53"/>
    </row>
    <row r="3" spans="1:18" ht="28.8" customHeight="1" x14ac:dyDescent="0.3">
      <c r="A3" s="106" t="s">
        <v>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</row>
    <row r="4" spans="1:18" ht="350" customHeight="1" x14ac:dyDescent="0.3">
      <c r="A4" s="127" t="s">
        <v>58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28.8" customHeight="1" x14ac:dyDescent="0.3">
      <c r="A6" s="106" t="s">
        <v>43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27.75" x14ac:dyDescent="0.3">
      <c r="A7" s="7" t="s">
        <v>1</v>
      </c>
      <c r="B7" s="124" t="s">
        <v>2</v>
      </c>
      <c r="C7" s="124"/>
      <c r="D7" s="124" t="s">
        <v>3</v>
      </c>
      <c r="E7" s="124"/>
      <c r="F7" s="124"/>
      <c r="G7" s="124" t="s">
        <v>4</v>
      </c>
      <c r="H7" s="124"/>
      <c r="I7" s="124" t="s">
        <v>5</v>
      </c>
      <c r="J7" s="124"/>
      <c r="K7" s="124"/>
      <c r="L7" s="124"/>
      <c r="M7" s="124" t="s">
        <v>6</v>
      </c>
      <c r="N7" s="124"/>
      <c r="O7" s="116" t="s">
        <v>7</v>
      </c>
      <c r="P7" s="117"/>
      <c r="Q7" s="118"/>
      <c r="R7" s="36" t="s">
        <v>8</v>
      </c>
    </row>
    <row r="8" spans="1:18" ht="83.45" customHeight="1" thickBot="1" x14ac:dyDescent="0.35">
      <c r="A8" s="8" t="s">
        <v>9</v>
      </c>
      <c r="B8" s="119" t="s">
        <v>26</v>
      </c>
      <c r="C8" s="120"/>
      <c r="D8" s="119" t="s">
        <v>40</v>
      </c>
      <c r="E8" s="121"/>
      <c r="F8" s="120"/>
      <c r="G8" s="122" t="s">
        <v>37</v>
      </c>
      <c r="H8" s="123"/>
      <c r="I8" s="114" t="s">
        <v>26</v>
      </c>
      <c r="J8" s="115"/>
      <c r="K8" s="115"/>
      <c r="L8" s="111"/>
      <c r="M8" s="119" t="s">
        <v>41</v>
      </c>
      <c r="N8" s="120"/>
      <c r="O8" s="119" t="s">
        <v>26</v>
      </c>
      <c r="P8" s="121"/>
      <c r="Q8" s="120"/>
      <c r="R8" s="45" t="s">
        <v>47</v>
      </c>
    </row>
    <row r="9" spans="1:18" ht="148.80000000000001" customHeight="1" thickBot="1" x14ac:dyDescent="0.35">
      <c r="A9" s="9" t="s">
        <v>11</v>
      </c>
      <c r="B9" s="110" t="s">
        <v>52</v>
      </c>
      <c r="C9" s="111"/>
      <c r="D9" s="103" t="s">
        <v>10</v>
      </c>
      <c r="E9" s="104"/>
      <c r="F9" s="105"/>
      <c r="G9" s="112" t="s">
        <v>54</v>
      </c>
      <c r="H9" s="113"/>
      <c r="I9" s="114" t="s">
        <v>53</v>
      </c>
      <c r="J9" s="115"/>
      <c r="K9" s="115"/>
      <c r="L9" s="111"/>
      <c r="M9" s="112" t="s">
        <v>10</v>
      </c>
      <c r="N9" s="113"/>
      <c r="O9" s="103" t="s">
        <v>10</v>
      </c>
      <c r="P9" s="104"/>
      <c r="Q9" s="105"/>
      <c r="R9" s="46" t="s">
        <v>10</v>
      </c>
    </row>
    <row r="10" spans="1:18" ht="15.7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31" t="s">
        <v>32</v>
      </c>
    </row>
    <row r="11" spans="1:18" ht="28.8" customHeight="1" x14ac:dyDescent="0.3">
      <c r="A11" s="6"/>
      <c r="B11" s="6"/>
      <c r="C11" s="106" t="s">
        <v>12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6"/>
      <c r="R11" s="6"/>
    </row>
    <row r="12" spans="1:18" ht="30" customHeight="1" x14ac:dyDescent="0.3">
      <c r="A12" s="6"/>
      <c r="B12" s="6"/>
      <c r="C12" s="107" t="s">
        <v>33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9"/>
      <c r="Q12" s="6"/>
      <c r="R12" s="6"/>
    </row>
    <row r="13" spans="1:18" ht="13.9" x14ac:dyDescent="0.3">
      <c r="A13" s="6"/>
      <c r="B13" s="6"/>
      <c r="C13" s="10" t="s">
        <v>13</v>
      </c>
      <c r="D13" s="11">
        <f>IF(E13="周三",E1+2,IF(E13="周四",E1+3,IF(E13="周二",E1+1,E13&amp;"?")))</f>
        <v>44930</v>
      </c>
      <c r="E13" s="12" t="s">
        <v>4</v>
      </c>
      <c r="F13" s="68">
        <v>0.77083333333333337</v>
      </c>
      <c r="G13" s="68"/>
      <c r="H13" s="13"/>
      <c r="I13" s="13"/>
      <c r="J13" s="13"/>
      <c r="K13" s="13"/>
      <c r="L13" s="13"/>
      <c r="M13" s="13"/>
      <c r="N13" s="27"/>
      <c r="O13" s="27"/>
      <c r="P13" s="28"/>
      <c r="Q13" s="6"/>
      <c r="R13" s="6"/>
    </row>
    <row r="14" spans="1:18" ht="13.9" x14ac:dyDescent="0.3">
      <c r="A14" s="6"/>
      <c r="B14" s="6"/>
      <c r="C14" s="14" t="s">
        <v>14</v>
      </c>
      <c r="D14" s="69" t="s">
        <v>48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  <c r="Q14" s="6"/>
      <c r="R14" s="6"/>
    </row>
    <row r="15" spans="1:18" ht="13.9" x14ac:dyDescent="0.3">
      <c r="A15" s="6"/>
      <c r="B15" s="6"/>
      <c r="C15" s="14" t="s">
        <v>15</v>
      </c>
      <c r="D15" s="69" t="s">
        <v>46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1"/>
      <c r="Q15" s="6"/>
      <c r="R15" s="6"/>
    </row>
    <row r="16" spans="1:18" ht="13.9" x14ac:dyDescent="0.3">
      <c r="A16" s="6"/>
      <c r="B16" s="6"/>
      <c r="C16" s="14" t="s">
        <v>16</v>
      </c>
      <c r="D16" s="69" t="s">
        <v>45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1"/>
      <c r="Q16" s="6"/>
      <c r="R16" s="6"/>
    </row>
    <row r="17" spans="1:18" ht="13.9" x14ac:dyDescent="0.3">
      <c r="A17" s="6"/>
      <c r="B17" s="6"/>
      <c r="C17" s="59" t="s">
        <v>17</v>
      </c>
      <c r="D17" s="94" t="s">
        <v>18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6"/>
      <c r="Q17" s="37"/>
      <c r="R17" s="6"/>
    </row>
    <row r="18" spans="1:18" ht="13.9" x14ac:dyDescent="0.3">
      <c r="A18" s="6"/>
      <c r="B18" s="6"/>
      <c r="C18" s="59"/>
      <c r="D18" s="97" t="s">
        <v>42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38"/>
      <c r="R18" s="6"/>
    </row>
    <row r="19" spans="1:18" ht="13.9" x14ac:dyDescent="0.3">
      <c r="A19" s="6"/>
      <c r="B19" s="6"/>
      <c r="C19" s="60" t="s">
        <v>19</v>
      </c>
      <c r="D19" s="100" t="s">
        <v>49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39"/>
      <c r="R19" s="6"/>
    </row>
    <row r="20" spans="1:18" ht="15" customHeight="1" x14ac:dyDescent="0.3">
      <c r="A20" s="6"/>
      <c r="B20" s="6"/>
      <c r="C20" s="60"/>
      <c r="D20" s="87" t="s">
        <v>50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9"/>
      <c r="Q20" s="40"/>
      <c r="R20" s="6"/>
    </row>
    <row r="21" spans="1:18" s="1" customFormat="1" ht="15" x14ac:dyDescent="0.3">
      <c r="A21" s="15"/>
      <c r="B21" s="15"/>
      <c r="C21" s="61" t="s">
        <v>20</v>
      </c>
      <c r="D21" s="63" t="s">
        <v>21</v>
      </c>
      <c r="E21" s="90"/>
      <c r="F21" s="90"/>
      <c r="G21" s="90"/>
      <c r="H21" s="90"/>
      <c r="I21" s="90"/>
      <c r="J21" s="90"/>
      <c r="K21" s="90"/>
      <c r="L21" s="90"/>
      <c r="M21" s="90"/>
      <c r="N21" s="91"/>
      <c r="O21" s="92"/>
      <c r="P21" s="93"/>
      <c r="Q21" s="41"/>
      <c r="R21" s="6"/>
    </row>
    <row r="22" spans="1:18" s="1" customFormat="1" ht="15" x14ac:dyDescent="0.3">
      <c r="A22" s="15"/>
      <c r="B22" s="15"/>
      <c r="C22" s="61"/>
      <c r="D22" s="63"/>
      <c r="E22" s="56" t="s">
        <v>38</v>
      </c>
      <c r="F22" s="56"/>
      <c r="G22" s="56"/>
      <c r="H22" s="56" t="s">
        <v>39</v>
      </c>
      <c r="I22" s="56"/>
      <c r="J22" s="56"/>
      <c r="K22" s="57" t="s">
        <v>51</v>
      </c>
      <c r="L22" s="85"/>
      <c r="M22" s="86"/>
      <c r="N22" s="86"/>
      <c r="O22" s="56"/>
      <c r="P22" s="58"/>
      <c r="Q22" s="42"/>
      <c r="R22" s="6"/>
    </row>
    <row r="23" spans="1:18" s="1" customFormat="1" ht="15" x14ac:dyDescent="0.3">
      <c r="A23" s="15"/>
      <c r="B23" s="15"/>
      <c r="C23" s="61"/>
      <c r="D23" s="63" t="s">
        <v>34</v>
      </c>
      <c r="E23" s="78" t="str">
        <f>IF(COUNT(E24)=0,"","每公里配速")</f>
        <v>每公里配速</v>
      </c>
      <c r="F23" s="79"/>
      <c r="G23" s="80"/>
      <c r="H23" s="78" t="str">
        <f>IF(COUNT(H24)=0,"","每公里配速")</f>
        <v>每公里配速</v>
      </c>
      <c r="I23" s="79"/>
      <c r="J23" s="80"/>
      <c r="K23" s="78" t="str">
        <f>IF(COUNT(K24)=0,"","每公里配速")</f>
        <v>每公里配速</v>
      </c>
      <c r="L23" s="79"/>
      <c r="M23" s="80"/>
      <c r="N23" s="78"/>
      <c r="O23" s="79"/>
      <c r="P23" s="81"/>
      <c r="Q23" s="38"/>
      <c r="R23" s="6"/>
    </row>
    <row r="24" spans="1:18" s="1" customFormat="1" ht="15" x14ac:dyDescent="0.3">
      <c r="A24" s="15"/>
      <c r="B24" s="15"/>
      <c r="C24" s="61"/>
      <c r="D24" s="63"/>
      <c r="E24" s="17">
        <v>3.7615740740740739E-3</v>
      </c>
      <c r="F24" s="18" t="s">
        <v>22</v>
      </c>
      <c r="G24" s="19">
        <v>3.7037037037037034E-3</v>
      </c>
      <c r="H24" s="17">
        <v>3.645833333333333E-3</v>
      </c>
      <c r="I24" s="18" t="s">
        <v>22</v>
      </c>
      <c r="J24" s="19">
        <v>3.530092592592592E-3</v>
      </c>
      <c r="K24" s="17">
        <v>3.472222222222222E-3</v>
      </c>
      <c r="L24" s="18" t="s">
        <v>22</v>
      </c>
      <c r="M24" s="19">
        <v>3.3564814814814811E-3</v>
      </c>
      <c r="N24" s="17"/>
      <c r="O24" s="18" t="str">
        <f t="shared" ref="O24:O28" si="0">IF(COUNT(P24)=0,"","-")</f>
        <v/>
      </c>
      <c r="P24" s="29"/>
      <c r="Q24" s="43"/>
      <c r="R24" s="6"/>
    </row>
    <row r="25" spans="1:18" s="1" customFormat="1" ht="15" x14ac:dyDescent="0.3">
      <c r="A25" s="15"/>
      <c r="B25" s="15"/>
      <c r="C25" s="61"/>
      <c r="D25" s="63"/>
      <c r="E25" s="78" t="str">
        <f>IF(COUNT(E24)=0,"","E1在场地配速")</f>
        <v>E1在场地配速</v>
      </c>
      <c r="F25" s="79"/>
      <c r="G25" s="80"/>
      <c r="H25" s="78" t="str">
        <f>IF(COUNT(H24)=0,"","E1在场地配速")</f>
        <v>E1在场地配速</v>
      </c>
      <c r="I25" s="79"/>
      <c r="J25" s="80"/>
      <c r="K25" s="78" t="str">
        <f>IF(COUNT(K24)=0,"","E1在场地配速")</f>
        <v>E1在场地配速</v>
      </c>
      <c r="L25" s="79"/>
      <c r="M25" s="80"/>
      <c r="N25" s="78" t="str">
        <f>IF(COUNT(N24)=0,"","E1在场地配速")</f>
        <v/>
      </c>
      <c r="O25" s="79"/>
      <c r="P25" s="81"/>
      <c r="Q25" s="38"/>
      <c r="R25" s="15"/>
    </row>
    <row r="26" spans="1:18" s="1" customFormat="1" ht="15" x14ac:dyDescent="0.3">
      <c r="A26" s="15"/>
      <c r="B26" s="15"/>
      <c r="C26" s="61"/>
      <c r="D26" s="63"/>
      <c r="E26" s="20">
        <f>IF(COUNT(E24)=0,"",E24*0.4)</f>
        <v>1.5046296296296296E-3</v>
      </c>
      <c r="F26" s="18" t="str">
        <f>IF(COUNT(G26)=0,"","-")</f>
        <v>-</v>
      </c>
      <c r="G26" s="21">
        <f>IF(COUNT(G24)=0,"",G24*0.4)</f>
        <v>1.4814814814814814E-3</v>
      </c>
      <c r="H26" s="20">
        <f>IF(COUNT(H24)=0,"",H24*0.4)</f>
        <v>1.4583333333333332E-3</v>
      </c>
      <c r="I26" s="18" t="str">
        <f>IF(COUNT(J26)=0,"","-")</f>
        <v>-</v>
      </c>
      <c r="J26" s="21">
        <f t="shared" ref="J26:N26" si="1">IF(COUNT(J24)=0,"",J24*0.4)</f>
        <v>1.4120370370370369E-3</v>
      </c>
      <c r="K26" s="20">
        <f t="shared" si="1"/>
        <v>1.3888888888888889E-3</v>
      </c>
      <c r="L26" s="18" t="str">
        <f>IF(COUNT(M26)=0,"","-")</f>
        <v>-</v>
      </c>
      <c r="M26" s="21">
        <f t="shared" si="1"/>
        <v>1.3425925925925925E-3</v>
      </c>
      <c r="N26" s="20" t="str">
        <f t="shared" si="1"/>
        <v/>
      </c>
      <c r="O26" s="18" t="str">
        <f t="shared" si="0"/>
        <v/>
      </c>
      <c r="P26" s="30" t="str">
        <f>IF(COUNT(P24)=0,"",P24*0.4)</f>
        <v/>
      </c>
      <c r="Q26" s="43"/>
      <c r="R26" s="15"/>
    </row>
    <row r="27" spans="1:18" s="1" customFormat="1" ht="15" x14ac:dyDescent="0.3">
      <c r="A27" s="15"/>
      <c r="B27" s="15"/>
      <c r="C27" s="61"/>
      <c r="D27" s="63" t="s">
        <v>35</v>
      </c>
      <c r="E27" s="78" t="str">
        <f>IF(COUNT(E28)=0,"","每公里配速")</f>
        <v>每公里配速</v>
      </c>
      <c r="F27" s="79"/>
      <c r="G27" s="80"/>
      <c r="H27" s="78" t="str">
        <f>IF(COUNT(H28)=0,"","每公里配速")</f>
        <v>每公里配速</v>
      </c>
      <c r="I27" s="79"/>
      <c r="J27" s="80"/>
      <c r="K27" s="78" t="str">
        <f>IF(COUNT(K28)=0,"","每公里配速")</f>
        <v>每公里配速</v>
      </c>
      <c r="L27" s="79"/>
      <c r="M27" s="80"/>
      <c r="N27" s="78"/>
      <c r="O27" s="79"/>
      <c r="P27" s="81"/>
      <c r="Q27" s="38"/>
      <c r="R27" s="15"/>
    </row>
    <row r="28" spans="1:18" s="1" customFormat="1" ht="15" x14ac:dyDescent="0.3">
      <c r="A28" s="15"/>
      <c r="B28" s="15"/>
      <c r="C28" s="61"/>
      <c r="D28" s="63"/>
      <c r="E28" s="17">
        <v>3.8194444444444443E-3</v>
      </c>
      <c r="F28" s="18" t="s">
        <v>22</v>
      </c>
      <c r="G28" s="19">
        <v>3.7615740740740739E-3</v>
      </c>
      <c r="H28" s="17">
        <v>3.7037037037037034E-3</v>
      </c>
      <c r="I28" s="18" t="s">
        <v>22</v>
      </c>
      <c r="J28" s="19">
        <v>3.5879629629629629E-3</v>
      </c>
      <c r="K28" s="17">
        <v>3.530092592592592E-3</v>
      </c>
      <c r="L28" s="18" t="str">
        <f>IF(COUNT(M28)=0,"","-")</f>
        <v>-</v>
      </c>
      <c r="M28" s="19">
        <v>3.472222222222222E-3</v>
      </c>
      <c r="N28" s="17"/>
      <c r="O28" s="18" t="str">
        <f t="shared" si="0"/>
        <v/>
      </c>
      <c r="P28" s="29"/>
      <c r="Q28" s="43"/>
      <c r="R28" s="15"/>
    </row>
    <row r="29" spans="1:18" s="1" customFormat="1" ht="15" x14ac:dyDescent="0.3">
      <c r="A29" s="15"/>
      <c r="B29" s="15"/>
      <c r="C29" s="61"/>
      <c r="D29" s="64"/>
      <c r="E29" s="78" t="str">
        <f>IF(COUNT(E28)=0,"","E2在场地配速")</f>
        <v>E2在场地配速</v>
      </c>
      <c r="F29" s="79"/>
      <c r="G29" s="80"/>
      <c r="H29" s="78" t="str">
        <f>IF(COUNT(H28)=0,"","E2在场地配速")</f>
        <v>E2在场地配速</v>
      </c>
      <c r="I29" s="79"/>
      <c r="J29" s="80"/>
      <c r="K29" s="78" t="str">
        <f>IF(COUNT(K28)=0,"","E2在场地配速")</f>
        <v>E2在场地配速</v>
      </c>
      <c r="L29" s="79"/>
      <c r="M29" s="80"/>
      <c r="N29" s="78" t="str">
        <f>IF(COUNT(N28)=0,"","E2在场地配速")</f>
        <v/>
      </c>
      <c r="O29" s="79"/>
      <c r="P29" s="81"/>
      <c r="Q29" s="38"/>
      <c r="R29" s="15"/>
    </row>
    <row r="30" spans="1:18" s="1" customFormat="1" ht="15" x14ac:dyDescent="0.3">
      <c r="A30" s="15"/>
      <c r="B30" s="15"/>
      <c r="C30" s="61"/>
      <c r="D30" s="64"/>
      <c r="E30" s="20">
        <f>IF(COUNT(E28)=0,"",E28*0.4)</f>
        <v>1.5277777777777779E-3</v>
      </c>
      <c r="F30" s="18" t="str">
        <f>IF(COUNT(G30)=0,"","-")</f>
        <v>-</v>
      </c>
      <c r="G30" s="21">
        <f>IF(COUNT(G28)=0,"",G28*0.4)</f>
        <v>1.5046296296296296E-3</v>
      </c>
      <c r="H30" s="20">
        <f>IF(COUNT(H28)=0,"",H28*0.4)</f>
        <v>1.4814814814814814E-3</v>
      </c>
      <c r="I30" s="18" t="str">
        <f>IF(COUNT(J30)=0,"","-")</f>
        <v>-</v>
      </c>
      <c r="J30" s="21">
        <f t="shared" ref="J30:N30" si="2">IF(COUNT(J28)=0,"",J28*0.4)</f>
        <v>1.4351851851851852E-3</v>
      </c>
      <c r="K30" s="20">
        <f t="shared" si="2"/>
        <v>1.4120370370370369E-3</v>
      </c>
      <c r="L30" s="18" t="str">
        <f>IF(COUNT(M30)=0,"","-")</f>
        <v>-</v>
      </c>
      <c r="M30" s="21">
        <f t="shared" si="2"/>
        <v>1.3888888888888889E-3</v>
      </c>
      <c r="N30" s="20" t="str">
        <f t="shared" si="2"/>
        <v/>
      </c>
      <c r="O30" s="18" t="str">
        <f>IF(COUNT(P30)=0,"","-")</f>
        <v/>
      </c>
      <c r="P30" s="30" t="str">
        <f>IF(COUNT(P28)=0,"",P28*0.4)</f>
        <v/>
      </c>
      <c r="Q30" s="43"/>
      <c r="R30" s="15"/>
    </row>
    <row r="31" spans="1:18" ht="13.9" x14ac:dyDescent="0.3">
      <c r="A31" s="6"/>
      <c r="B31" s="6"/>
      <c r="C31" s="22" t="s">
        <v>23</v>
      </c>
      <c r="D31" s="82" t="s">
        <v>24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4"/>
      <c r="Q31" s="44"/>
      <c r="R31" s="6"/>
    </row>
    <row r="32" spans="1:18" ht="15.7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L32" s="6"/>
      <c r="N32" s="6"/>
      <c r="O32" s="6"/>
      <c r="P32" s="31" t="s">
        <v>32</v>
      </c>
      <c r="Q32" s="6"/>
      <c r="R32" s="6"/>
    </row>
    <row r="33" spans="1:18" ht="30" customHeight="1" x14ac:dyDescent="0.3">
      <c r="A33" s="6"/>
      <c r="B33" s="6"/>
      <c r="C33" s="65" t="s">
        <v>36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7"/>
      <c r="Q33" s="6"/>
      <c r="R33" s="6"/>
    </row>
    <row r="34" spans="1:18" ht="18" customHeight="1" x14ac:dyDescent="0.3">
      <c r="A34" s="6"/>
      <c r="B34" s="6"/>
      <c r="C34" s="10" t="s">
        <v>13</v>
      </c>
      <c r="D34" s="11">
        <f>IF(E34="周日",E1+6,IF(E34="周六",E1+5,E34&amp;"?"))</f>
        <v>44934</v>
      </c>
      <c r="E34" s="12" t="s">
        <v>8</v>
      </c>
      <c r="F34" s="68">
        <v>0.25</v>
      </c>
      <c r="G34" s="68"/>
      <c r="H34" s="13"/>
      <c r="I34" s="13"/>
      <c r="K34" s="13"/>
      <c r="L34" s="13"/>
      <c r="M34" s="13"/>
      <c r="N34" s="27"/>
      <c r="O34" s="27"/>
      <c r="P34" s="28"/>
      <c r="Q34" s="6"/>
      <c r="R34" s="6"/>
    </row>
    <row r="35" spans="1:18" ht="18" customHeight="1" x14ac:dyDescent="0.3">
      <c r="A35" s="6"/>
      <c r="B35" s="6"/>
      <c r="C35" s="14" t="s">
        <v>14</v>
      </c>
      <c r="D35" s="69" t="s">
        <v>44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1"/>
      <c r="Q35" s="6"/>
      <c r="R35" s="6"/>
    </row>
    <row r="36" spans="1:18" ht="18" customHeight="1" x14ac:dyDescent="0.3">
      <c r="A36" s="6"/>
      <c r="B36" s="6"/>
      <c r="C36" s="14" t="s">
        <v>15</v>
      </c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4"/>
      <c r="Q36" s="6"/>
      <c r="R36" s="6"/>
    </row>
    <row r="37" spans="1:18" ht="18" customHeight="1" x14ac:dyDescent="0.3">
      <c r="A37" s="6"/>
      <c r="B37" s="6"/>
      <c r="C37" s="14" t="s">
        <v>25</v>
      </c>
      <c r="D37" s="75" t="s">
        <v>55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  <c r="Q37" s="6"/>
      <c r="R37" s="6"/>
    </row>
    <row r="38" spans="1:18" ht="31.25" customHeight="1" x14ac:dyDescent="0.3">
      <c r="A38" s="6"/>
      <c r="B38" s="6"/>
      <c r="C38" s="61" t="s">
        <v>20</v>
      </c>
      <c r="D38" s="16" t="s">
        <v>21</v>
      </c>
      <c r="E38" s="56" t="s">
        <v>27</v>
      </c>
      <c r="F38" s="56"/>
      <c r="G38" s="56"/>
      <c r="H38" s="56" t="s">
        <v>56</v>
      </c>
      <c r="I38" s="56"/>
      <c r="J38" s="56"/>
      <c r="K38" s="56" t="s">
        <v>57</v>
      </c>
      <c r="L38" s="56"/>
      <c r="M38" s="57"/>
      <c r="N38" s="56"/>
      <c r="O38" s="56"/>
      <c r="P38" s="58"/>
      <c r="Q38" s="6"/>
      <c r="R38" s="6"/>
    </row>
    <row r="39" spans="1:18" ht="13.9" x14ac:dyDescent="0.3">
      <c r="A39" s="6"/>
      <c r="B39" s="6"/>
      <c r="C39" s="61"/>
      <c r="D39" s="16" t="s">
        <v>34</v>
      </c>
      <c r="E39" s="17">
        <v>3.8194444444444443E-3</v>
      </c>
      <c r="F39" s="18" t="str">
        <f>IF(COUNT(G39)=0,"","-")</f>
        <v>-</v>
      </c>
      <c r="G39" s="19">
        <v>3.7615740740740739E-3</v>
      </c>
      <c r="H39" s="17">
        <v>3.7037037037037034E-3</v>
      </c>
      <c r="I39" s="18" t="str">
        <f>IF(COUNT(J39)=0,"","-")</f>
        <v>-</v>
      </c>
      <c r="J39" s="33">
        <v>3.645833333333333E-3</v>
      </c>
      <c r="K39" s="32">
        <v>3.5879629629629629E-3</v>
      </c>
      <c r="L39" s="18" t="str">
        <f>IF(COUNT(M39)=0,"","-")</f>
        <v>-</v>
      </c>
      <c r="M39" s="33">
        <v>3.530092592592592E-3</v>
      </c>
      <c r="N39" s="17"/>
      <c r="O39" s="18" t="str">
        <f>IF(COUNT(P39)=0,"","-")</f>
        <v/>
      </c>
      <c r="P39" s="29"/>
      <c r="Q39" s="6"/>
      <c r="R39" s="6"/>
    </row>
    <row r="40" spans="1:18" ht="13.9" x14ac:dyDescent="0.3">
      <c r="A40" s="6"/>
      <c r="B40" s="6"/>
      <c r="C40" s="62"/>
      <c r="D40" s="23" t="s">
        <v>35</v>
      </c>
      <c r="E40" s="24">
        <v>3.8773148148148143E-3</v>
      </c>
      <c r="F40" s="25" t="str">
        <f>IF(COUNT(G40)=0,"","-")</f>
        <v>-</v>
      </c>
      <c r="G40" s="26">
        <v>3.8425925925925923E-3</v>
      </c>
      <c r="H40" s="24">
        <v>3.8194444444444443E-3</v>
      </c>
      <c r="I40" s="25" t="str">
        <f>IF(COUNT(J40)=0,"","-")</f>
        <v>-</v>
      </c>
      <c r="J40" s="26">
        <v>3.7615740740740739E-3</v>
      </c>
      <c r="K40" s="24">
        <v>3.7037037037037034E-3</v>
      </c>
      <c r="L40" s="25" t="str">
        <f>IF(COUNT(M40)=0,"","-")</f>
        <v>-</v>
      </c>
      <c r="M40" s="26">
        <v>3.645833333333333E-3</v>
      </c>
      <c r="N40" s="24"/>
      <c r="O40" s="25" t="str">
        <f>IF(COUNT(P40)=0,"","-")</f>
        <v/>
      </c>
      <c r="P40" s="34"/>
      <c r="Q40" s="6"/>
      <c r="R40" s="6"/>
    </row>
    <row r="41" spans="1:18" ht="15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1"/>
      <c r="N41" s="6"/>
      <c r="O41" s="6"/>
      <c r="P41" s="31" t="s">
        <v>32</v>
      </c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</sheetData>
  <sheetProtection selectLockedCells="1"/>
  <mergeCells count="74">
    <mergeCell ref="E1:G1"/>
    <mergeCell ref="H1:N1"/>
    <mergeCell ref="A3:R3"/>
    <mergeCell ref="A4:R4"/>
    <mergeCell ref="A6:R6"/>
    <mergeCell ref="O7:Q7"/>
    <mergeCell ref="B8:C8"/>
    <mergeCell ref="D8:F8"/>
    <mergeCell ref="G8:H8"/>
    <mergeCell ref="I8:L8"/>
    <mergeCell ref="M8:N8"/>
    <mergeCell ref="O8:Q8"/>
    <mergeCell ref="B7:C7"/>
    <mergeCell ref="D7:F7"/>
    <mergeCell ref="G7:H7"/>
    <mergeCell ref="I7:L7"/>
    <mergeCell ref="M7:N7"/>
    <mergeCell ref="O9:Q9"/>
    <mergeCell ref="C11:P11"/>
    <mergeCell ref="C12:P12"/>
    <mergeCell ref="F13:G13"/>
    <mergeCell ref="D14:P14"/>
    <mergeCell ref="B9:C9"/>
    <mergeCell ref="D9:F9"/>
    <mergeCell ref="G9:H9"/>
    <mergeCell ref="I9:L9"/>
    <mergeCell ref="M9:N9"/>
    <mergeCell ref="D15:P15"/>
    <mergeCell ref="D16:P16"/>
    <mergeCell ref="D17:P17"/>
    <mergeCell ref="D18:P18"/>
    <mergeCell ref="D19:P19"/>
    <mergeCell ref="D20:P20"/>
    <mergeCell ref="E21:G21"/>
    <mergeCell ref="H21:J21"/>
    <mergeCell ref="K21:M21"/>
    <mergeCell ref="N21:P21"/>
    <mergeCell ref="E22:G22"/>
    <mergeCell ref="H22:J22"/>
    <mergeCell ref="K22:M22"/>
    <mergeCell ref="N22:P22"/>
    <mergeCell ref="E23:G23"/>
    <mergeCell ref="H23:J23"/>
    <mergeCell ref="K23:M23"/>
    <mergeCell ref="N23:P23"/>
    <mergeCell ref="E25:G25"/>
    <mergeCell ref="H25:J25"/>
    <mergeCell ref="K25:M25"/>
    <mergeCell ref="N25:P25"/>
    <mergeCell ref="E27:G27"/>
    <mergeCell ref="H27:J27"/>
    <mergeCell ref="K27:M27"/>
    <mergeCell ref="N27:P27"/>
    <mergeCell ref="E29:G29"/>
    <mergeCell ref="H29:J29"/>
    <mergeCell ref="K29:M29"/>
    <mergeCell ref="N29:P29"/>
    <mergeCell ref="D31:P31"/>
    <mergeCell ref="E38:G38"/>
    <mergeCell ref="H38:J38"/>
    <mergeCell ref="K38:M38"/>
    <mergeCell ref="N38:P38"/>
    <mergeCell ref="C17:C18"/>
    <mergeCell ref="C19:C20"/>
    <mergeCell ref="C21:C30"/>
    <mergeCell ref="C38:C40"/>
    <mergeCell ref="D21:D22"/>
    <mergeCell ref="D23:D26"/>
    <mergeCell ref="D27:D30"/>
    <mergeCell ref="C33:P33"/>
    <mergeCell ref="F34:G34"/>
    <mergeCell ref="D35:P35"/>
    <mergeCell ref="D36:P36"/>
    <mergeCell ref="D37:P37"/>
  </mergeCells>
  <phoneticPr fontId="11" type="noConversion"/>
  <dataValidations count="1">
    <dataValidation type="time" errorStyle="information" allowBlank="1" showInputMessage="1" showErrorMessage="1" errorTitle="警告" error="请确认所输入配速是否正确" promptTitle="输入格式如下" prompt="0:03:00" sqref="N24 P24:Q24 M28:N28 P28:Q28 N39:N40 P39:P40" xr:uid="{00000000-0002-0000-0000-000000000000}">
      <formula1>0.00208333333333333</formula1>
      <formula2>0.00416666666666667</formula2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  <ignoredErrors>
    <ignoredError sqref="E30:O30 O28 L28 I28 F28 E26:P26 F29:G29 I29:J29 L29:M29 O29:P29 E27:M27 O27:P27" formula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Zhang</dc:creator>
  <cp:lastModifiedBy>luochuan</cp:lastModifiedBy>
  <dcterms:created xsi:type="dcterms:W3CDTF">2021-01-23T07:59:00Z</dcterms:created>
  <dcterms:modified xsi:type="dcterms:W3CDTF">2023-01-01T02:24:16Z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7D62BF46565A4625A83EE5FBE3F57A48</vt:lpwstr>
  </property>
</Properties>
</file>