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mc:AlternateContent xmlns:mc="http://schemas.openxmlformats.org/markup-compatibility/2006">
    <mc:Choice Requires="x15">
      <x15ac:absPath xmlns:x15ac="http://schemas.microsoft.com/office/spreadsheetml/2010/11/ac" url="D:\Users\luochuan\Documents\004 训练\北京训练计划-新\"/>
    </mc:Choice>
  </mc:AlternateContent>
  <xr:revisionPtr revIDLastSave="0" documentId="13_ncr:1_{BAA5D3E8-502F-43A0-8EC8-43E411BCB494}" xr6:coauthVersionLast="47" xr6:coauthVersionMax="47" xr10:uidLastSave="{00000000-0000-0000-0000-000000000000}"/>
  <bookViews>
    <workbookView xWindow="-98" yWindow="-98" windowWidth="19095" windowHeight="12345" xr2:uid="{00000000-000D-0000-FFFF-FFFF00000000}"/>
  </bookViews>
  <sheets>
    <sheet name="Sheet1" sheetId="1" r:id="rId1"/>
  </sheets>
  <calcPr calcId="191029"/>
</workbook>
</file>

<file path=xl/calcChain.xml><?xml version="1.0" encoding="utf-8"?>
<calcChain xmlns="http://schemas.openxmlformats.org/spreadsheetml/2006/main">
  <c r="P30" i="1" l="1"/>
  <c r="O30" i="1" s="1"/>
  <c r="N29" i="1"/>
  <c r="N25" i="1"/>
  <c r="K29" i="1"/>
  <c r="K25" i="1"/>
  <c r="H29" i="1"/>
  <c r="H25" i="1"/>
  <c r="E29" i="1"/>
  <c r="E25" i="1"/>
  <c r="H1" i="1"/>
  <c r="O40" i="1"/>
  <c r="L40" i="1"/>
  <c r="I40" i="1"/>
  <c r="F40" i="1"/>
  <c r="O39" i="1"/>
  <c r="L39" i="1"/>
  <c r="I39" i="1"/>
  <c r="F39" i="1"/>
  <c r="D34" i="1"/>
  <c r="N30" i="1"/>
  <c r="M30" i="1"/>
  <c r="L30" i="1" s="1"/>
  <c r="K30" i="1"/>
  <c r="J30" i="1"/>
  <c r="I30" i="1" s="1"/>
  <c r="H30" i="1"/>
  <c r="G30" i="1"/>
  <c r="F30" i="1" s="1"/>
  <c r="E30" i="1"/>
  <c r="O28" i="1"/>
  <c r="L28" i="1"/>
  <c r="K27" i="1"/>
  <c r="H27" i="1"/>
  <c r="E27" i="1"/>
  <c r="P26" i="1"/>
  <c r="O26" i="1"/>
  <c r="N26" i="1"/>
  <c r="M26" i="1"/>
  <c r="L26" i="1" s="1"/>
  <c r="K26" i="1"/>
  <c r="J26" i="1"/>
  <c r="I26" i="1" s="1"/>
  <c r="H26" i="1"/>
  <c r="G26" i="1"/>
  <c r="F26" i="1" s="1"/>
  <c r="E26" i="1"/>
  <c r="O24" i="1"/>
  <c r="K23" i="1"/>
  <c r="H23" i="1"/>
  <c r="E23" i="1"/>
  <c r="D13" i="1"/>
</calcChain>
</file>

<file path=xl/sharedStrings.xml><?xml version="1.0" encoding="utf-8"?>
<sst xmlns="http://schemas.openxmlformats.org/spreadsheetml/2006/main" count="82" uniqueCount="62">
  <si>
    <t>第一部分：训练注意事项</t>
  </si>
  <si>
    <t xml:space="preserve">     日期
时间</t>
  </si>
  <si>
    <t>周一</t>
  </si>
  <si>
    <t>周二</t>
  </si>
  <si>
    <t>周三</t>
  </si>
  <si>
    <t>周四</t>
  </si>
  <si>
    <t>周五</t>
  </si>
  <si>
    <t>周六</t>
  </si>
  <si>
    <t>周日</t>
  </si>
  <si>
    <t>早上</t>
  </si>
  <si>
    <t>休息</t>
  </si>
  <si>
    <t>下午</t>
  </si>
  <si>
    <t>第三部分：专项课具体训练计划</t>
  </si>
  <si>
    <t>时间</t>
  </si>
  <si>
    <t>地点</t>
  </si>
  <si>
    <t>教练</t>
  </si>
  <si>
    <t>训练目的</t>
  </si>
  <si>
    <t>任务一</t>
  </si>
  <si>
    <t>准备活动 2km慢跑热身</t>
  </si>
  <si>
    <t>任务二</t>
  </si>
  <si>
    <t>训练要求</t>
  </si>
  <si>
    <t>组别</t>
  </si>
  <si>
    <t>-</t>
  </si>
  <si>
    <t>任务三</t>
  </si>
  <si>
    <t>慢跑800米+做操+拉伸</t>
  </si>
  <si>
    <t>任务</t>
  </si>
  <si>
    <t>1：慢跑10km
2：做操练习
3：拉伸放松。</t>
    <phoneticPr fontId="11" type="noConversion"/>
  </si>
  <si>
    <t>1km-10km</t>
    <phoneticPr fontId="11" type="noConversion"/>
  </si>
  <si>
    <t>编制：</t>
    <phoneticPr fontId="11" type="noConversion"/>
  </si>
  <si>
    <t>罗川</t>
    <phoneticPr fontId="11" type="noConversion"/>
  </si>
  <si>
    <t>批准：</t>
    <phoneticPr fontId="11" type="noConversion"/>
  </si>
  <si>
    <t>朱教练</t>
    <phoneticPr fontId="11" type="noConversion"/>
  </si>
  <si>
    <t>版权所有：元大都马拉松冠军俱乐部</t>
    <phoneticPr fontId="11" type="noConversion"/>
  </si>
  <si>
    <t>表一  元大都马拉松冠军俱乐部E组（专项强度课训练计划）</t>
    <phoneticPr fontId="11" type="noConversion"/>
  </si>
  <si>
    <t>E1</t>
    <phoneticPr fontId="11" type="noConversion"/>
  </si>
  <si>
    <t>E2</t>
    <phoneticPr fontId="11" type="noConversion"/>
  </si>
  <si>
    <t>表二  元大都马拉松冠军俱乐部E组（长距离节奏跑训练计划）</t>
    <phoneticPr fontId="11" type="noConversion"/>
  </si>
  <si>
    <t>休息</t>
    <phoneticPr fontId="11" type="noConversion"/>
  </si>
  <si>
    <t>1：有氧跑10km
2：做操练习
3：拉伸放松。</t>
    <phoneticPr fontId="11" type="noConversion"/>
  </si>
  <si>
    <t xml:space="preserve">1:有氧跑12km
2:做操练习
3:拉伸放松                                                            </t>
    <phoneticPr fontId="11" type="noConversion"/>
  </si>
  <si>
    <t>慢跑+拉伸+小加速跑（约15-20分钟）</t>
    <phoneticPr fontId="11" type="noConversion"/>
  </si>
  <si>
    <t>第二部分：周训练计划</t>
    <phoneticPr fontId="11" type="noConversion"/>
  </si>
  <si>
    <t>现场计时并指导</t>
    <phoneticPr fontId="11" type="noConversion"/>
  </si>
  <si>
    <r>
      <t>奥森南园（见表二）</t>
    </r>
    <r>
      <rPr>
        <sz val="10"/>
        <color theme="1"/>
        <rFont val="微软雅黑 Light"/>
        <family val="2"/>
        <charset val="134"/>
      </rPr>
      <t xml:space="preserve">
</t>
    </r>
    <r>
      <rPr>
        <b/>
        <sz val="10"/>
        <color rgb="FFFF0000"/>
        <rFont val="微软雅黑 Light"/>
        <family val="2"/>
        <charset val="134"/>
      </rPr>
      <t>云跑队员可就近在田径场或公园进行</t>
    </r>
    <phoneticPr fontId="11" type="noConversion"/>
  </si>
  <si>
    <t>奥体中心</t>
    <phoneticPr fontId="11" type="noConversion"/>
  </si>
  <si>
    <t>场地强度           （见表一）</t>
    <phoneticPr fontId="11" type="noConversion"/>
  </si>
  <si>
    <t>30km</t>
    <phoneticPr fontId="11" type="noConversion"/>
  </si>
  <si>
    <t>11km-25km</t>
    <phoneticPr fontId="11" type="noConversion"/>
  </si>
  <si>
    <t>26km-30km</t>
    <phoneticPr fontId="11" type="noConversion"/>
  </si>
  <si>
    <t>奥森公园南园特步店门口</t>
    <phoneticPr fontId="11" type="noConversion"/>
  </si>
  <si>
    <t>核心力量训练          1：平板支撑抬腿左右腿各20秒 + 平板支撑左右移动抬腿各20次+仰卧抬腿两头起20次+背肌W20次+侧平板支撑抬腿左右脚各30秒+俯身登山30秒+臀桥抬腿各20次，各个练习循环为1组*循环做4组。</t>
    <phoneticPr fontId="11" type="noConversion"/>
  </si>
  <si>
    <t xml:space="preserve">上肢及下肢力量训练
1：俯卧撑20次+击掌俯卧撑20次+俯身收腿20次+俯身高抬腿30次+台阶快速交换跳50次+台阶交换向上跳30-50次+原地收腹跳10-15次+各练习为为一组*循环做4组。  </t>
    <phoneticPr fontId="11" type="noConversion"/>
  </si>
  <si>
    <t>提高有氧能力、增强心肺、提升抗乳酸能力</t>
    <phoneticPr fontId="11" type="noConversion"/>
  </si>
  <si>
    <t>有氧跑</t>
    <phoneticPr fontId="11" type="noConversion"/>
  </si>
  <si>
    <t>混氧跑</t>
    <phoneticPr fontId="11" type="noConversion"/>
  </si>
  <si>
    <t xml:space="preserve"> 一、训练篇:
   1.队员们好！新的周期训练课表又将开始了。 第二阶段的训练主要目的：强化混氧训练。混氧训练是有氧和无氧的混合。混氧训练是马拉松运动员训练中经常采用的方法之一。主要用于对马拉松项目无氧阈的刺激,想方设法提高无氧阈的水平,增加有氧训练过程中的难度,以便有效地解决在有氧训练中提高平均训练强度的问题。
2.由于目前气温过低，冬训准备期间不宜进行大强度的间歇训练，只能通过混氧训练来强化队员的专项能力。那么混氧训练的时间安排是基于队员已经经历过较长时间有氧耐力训练为前提，也是冬训周期训练中后期采取提升队员训练强度的最佳训练手段。                                                                                                                                                                           3. 每一周训练内容次数根据自己的工作时间来调整执行课表，非重点课有氧跑心率控制在（120-140），可以按照个人体感跑出有氧舒适的节奏即可。有交叉训练方式（土路、山坡、草坪等），一周内可以根据个人身体情况选择调休1~2天。                                                                                                                                  
二、身体素质体能篇：
        人体基本运动能力，主要包括力量、速度、协调、柔韧、灵敏度等身体素质力量，增强体能有助于优化跑步姿势、在跑步中更加经济实效，这也是竞技能力的重要构成因素，同时也能避免受伤。平常应保持(一周1~2次)的身体素质练习及核心肌肉群力量的练习，对于我们来说主要的素质训练包括：上肢力量、腰肌、腹肌、背肌，踝关节、跨关节、腿部，核心肌肉群稳定性力量训练。在练习过程中也要适度原则、做到循序渐进，避免受伤。
三、训练礼仪篇：
        合练参训人员按时参加训练，队员有特殊情况缺席参训提前跟队长请假。自觉遵守训练场、奥森规则，礼让场地上的行人，充分体现元大都冠军训练营的礼仪风范。训练结束后及时换干衣服拉伸。
四、本训练计划最终解释权归教练组，感谢朱总教练对本次训练计划制定提供的指导，感谢各执行教练对训练计划提供的支持。</t>
    <phoneticPr fontId="11" type="noConversion"/>
  </si>
  <si>
    <t>1-6km</t>
    <phoneticPr fontId="11" type="noConversion"/>
  </si>
  <si>
    <t>E1:有氧跑6km+混氧跑6km*1组+间歇跑2km*1组          间歇时间3-4分钟</t>
    <phoneticPr fontId="11" type="noConversion"/>
  </si>
  <si>
    <t>E2:有氧跑6km+混氧跑6km*1组+间歇跑2km*1组          间歇时间3-4分钟</t>
    <phoneticPr fontId="11" type="noConversion"/>
  </si>
  <si>
    <t>6km</t>
    <phoneticPr fontId="11" type="noConversion"/>
  </si>
  <si>
    <t>间歇跑</t>
    <phoneticPr fontId="11" type="noConversion"/>
  </si>
  <si>
    <t>2km</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</si>
</sst>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15" x14ac:knownFonts="1">
    <font>
      <sz val="11"/>
      <color theme="1"/>
      <name val="宋体"/>
      <charset val="134"/>
      <scheme val="minor"/>
    </font>
    <font>
      <sz val="11"/>
      <color theme="1"/>
      <name val="微软雅黑"/>
      <family val="2"/>
      <charset val="134"/>
    </font>
    <font>
      <b/>
      <sz val="16"/>
      <color theme="1"/>
      <name val="微软雅黑"/>
      <family val="2"/>
      <charset val="134"/>
    </font>
    <font>
      <b/>
      <sz val="14"/>
      <color theme="1"/>
      <name val="微软雅黑"/>
      <family val="2"/>
      <charset val="134"/>
    </font>
    <font>
      <b/>
      <sz val="10"/>
      <color theme="1"/>
      <name val="微软雅黑 Light"/>
      <family val="2"/>
      <charset val="134"/>
    </font>
    <font>
      <sz val="10"/>
      <color theme="1"/>
      <name val="微软雅黑 Light"/>
      <family val="2"/>
      <charset val="134"/>
    </font>
    <font>
      <b/>
      <sz val="12"/>
      <color theme="1"/>
      <name val="微软雅黑 Light"/>
      <family val="2"/>
      <charset val="134"/>
    </font>
    <font>
      <b/>
      <sz val="10"/>
      <color rgb="FF002060"/>
      <name val="微软雅黑 Light"/>
      <family val="2"/>
      <charset val="134"/>
    </font>
    <font>
      <b/>
      <sz val="10"/>
      <color rgb="FF2F5496"/>
      <name val="微软雅黑 Light"/>
      <family val="2"/>
      <charset val="134"/>
    </font>
    <font>
      <sz val="11"/>
      <color theme="1"/>
      <name val="微软雅黑 Light"/>
      <family val="2"/>
      <charset val="134"/>
    </font>
    <font>
      <b/>
      <sz val="10"/>
      <color rgb="FFFF0000"/>
      <name val="微软雅黑 Light"/>
      <family val="2"/>
      <charset val="134"/>
    </font>
    <font>
      <sz val="9"/>
      <name val="宋体"/>
      <family val="3"/>
      <charset val="134"/>
      <scheme val="minor"/>
    </font>
    <font>
      <b/>
      <sz val="11"/>
      <color theme="1"/>
      <name val="黑体"/>
      <family val="3"/>
      <charset val="134"/>
    </font>
    <font>
      <sz val="11"/>
      <color theme="1"/>
      <name val="黑体"/>
      <family val="3"/>
      <charset val="134"/>
    </font>
    <font>
      <sz val="9"/>
      <color theme="1"/>
      <name val="微软雅黑 Light"/>
      <family val="2"/>
      <charset val="134"/>
    </font>
  </fonts>
  <fills count="3">
    <fill>
      <patternFill patternType="none"/>
    </fill>
    <fill>
      <patternFill patternType="gray125"/>
    </fill>
    <fill>
      <patternFill patternType="solid">
        <fgColor theme="0"/>
        <bgColor indexed="64"/>
      </patternFill>
    </fill>
  </fills>
  <borders count="39">
    <border>
      <left/>
      <right/>
      <top/>
      <bottom/>
      <diagonal/>
    </border>
    <border diagonalDown="1">
      <left style="medium">
        <color auto="1"/>
      </left>
      <right style="thin">
        <color auto="1"/>
      </right>
      <top style="medium">
        <color auto="1"/>
      </top>
      <bottom style="thin">
        <color auto="1"/>
      </bottom>
      <diagonal style="thin">
        <color auto="1"/>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style="medium">
        <color auto="1"/>
      </top>
      <bottom style="thin">
        <color auto="1"/>
      </bottom>
      <diagonal/>
    </border>
    <border>
      <left/>
      <right style="medium">
        <color auto="1"/>
      </right>
      <top style="medium">
        <color auto="1"/>
      </top>
      <bottom/>
      <diagonal/>
    </border>
    <border>
      <left/>
      <right style="medium">
        <color auto="1"/>
      </right>
      <top style="thin">
        <color auto="1"/>
      </top>
      <bottom style="thin">
        <color auto="1"/>
      </bottom>
      <diagonal/>
    </border>
    <border>
      <left/>
      <right style="medium">
        <color auto="1"/>
      </right>
      <top style="thin">
        <color auto="1"/>
      </top>
      <bottom/>
      <diagonal/>
    </border>
    <border>
      <left/>
      <right style="medium">
        <color auto="1"/>
      </right>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bottom style="medium">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s>
  <cellStyleXfs count="1">
    <xf numFmtId="0" fontId="0" fillId="0" borderId="0">
      <alignment vertical="center"/>
    </xf>
  </cellStyleXfs>
  <cellXfs count="129">
    <xf numFmtId="0" fontId="0" fillId="0" borderId="0" xfId="0">
      <alignment vertical="center"/>
    </xf>
    <xf numFmtId="0" fontId="1" fillId="2" borderId="0" xfId="0" applyFont="1" applyFill="1" applyAlignment="1">
      <alignment horizontal="center" vertical="center"/>
    </xf>
    <xf numFmtId="0" fontId="0" fillId="2" borderId="0" xfId="0" applyFill="1" applyAlignment="1">
      <alignment horizontal="center" vertical="center"/>
    </xf>
    <xf numFmtId="0" fontId="2" fillId="0" borderId="0" xfId="0" applyFont="1">
      <alignment vertical="center"/>
    </xf>
    <xf numFmtId="176" fontId="2" fillId="0" borderId="0" xfId="0" applyNumberFormat="1" applyFont="1">
      <alignment vertical="center"/>
    </xf>
    <xf numFmtId="0" fontId="2" fillId="0" borderId="0" xfId="0" applyFont="1" applyAlignment="1">
      <alignment horizontal="left" vertical="center"/>
    </xf>
    <xf numFmtId="0" fontId="0" fillId="0" borderId="0" xfId="0" applyAlignment="1">
      <alignment horizontal="center" vertical="center"/>
    </xf>
    <xf numFmtId="0" fontId="5" fillId="0" borderId="1" xfId="0" applyFont="1" applyBorder="1" applyAlignment="1">
      <alignment horizontal="left" vertical="center" wrapText="1"/>
    </xf>
    <xf numFmtId="0" fontId="5" fillId="0" borderId="3" xfId="0" applyFont="1" applyBorder="1" applyAlignment="1">
      <alignment horizontal="center" vertical="center"/>
    </xf>
    <xf numFmtId="0" fontId="5" fillId="0" borderId="8" xfId="0" applyFont="1" applyBorder="1" applyAlignment="1">
      <alignment horizontal="center" vertical="center"/>
    </xf>
    <xf numFmtId="0" fontId="4" fillId="0" borderId="15" xfId="0" applyFont="1" applyBorder="1" applyAlignment="1">
      <alignment horizontal="center" vertical="center"/>
    </xf>
    <xf numFmtId="14" fontId="5" fillId="0" borderId="4" xfId="0" applyNumberFormat="1" applyFont="1" applyBorder="1" applyAlignment="1">
      <alignment horizontal="center" vertical="center"/>
    </xf>
    <xf numFmtId="0" fontId="5" fillId="0" borderId="6" xfId="0" applyFont="1" applyBorder="1" applyAlignment="1" applyProtection="1">
      <alignment horizontal="right" vertical="center"/>
      <protection locked="0"/>
    </xf>
    <xf numFmtId="0" fontId="5" fillId="0" borderId="6" xfId="0" applyFont="1" applyBorder="1">
      <alignment vertical="center"/>
    </xf>
    <xf numFmtId="0" fontId="4" fillId="0" borderId="3" xfId="0" applyFont="1" applyBorder="1" applyAlignment="1">
      <alignment horizontal="center" vertical="center"/>
    </xf>
    <xf numFmtId="0" fontId="1" fillId="0" borderId="0" xfId="0" applyFont="1" applyAlignment="1">
      <alignment horizontal="center" vertical="center"/>
    </xf>
    <xf numFmtId="0" fontId="4" fillId="0" borderId="7" xfId="0" applyFont="1" applyBorder="1" applyAlignment="1">
      <alignment horizontal="center" vertical="center"/>
    </xf>
    <xf numFmtId="45" fontId="5" fillId="0" borderId="18" xfId="0" applyNumberFormat="1" applyFont="1" applyBorder="1" applyAlignment="1" applyProtection="1">
      <alignment horizontal="right" vertical="center"/>
      <protection locked="0"/>
    </xf>
    <xf numFmtId="0" fontId="5" fillId="0" borderId="19" xfId="0" applyFont="1" applyBorder="1" applyAlignment="1">
      <alignment horizontal="center" vertical="center"/>
    </xf>
    <xf numFmtId="45" fontId="5" fillId="0" borderId="21" xfId="0" applyNumberFormat="1" applyFont="1" applyBorder="1" applyAlignment="1" applyProtection="1">
      <alignment horizontal="left" vertical="center"/>
      <protection locked="0"/>
    </xf>
    <xf numFmtId="45" fontId="5" fillId="0" borderId="18" xfId="0" applyNumberFormat="1" applyFont="1" applyBorder="1" applyAlignment="1">
      <alignment horizontal="right" vertical="center"/>
    </xf>
    <xf numFmtId="45" fontId="5" fillId="0" borderId="21" xfId="0" applyNumberFormat="1" applyFont="1" applyBorder="1" applyAlignment="1">
      <alignment horizontal="left" vertical="center"/>
    </xf>
    <xf numFmtId="0" fontId="4" fillId="0" borderId="8" xfId="0" applyFont="1" applyBorder="1" applyAlignment="1">
      <alignment horizontal="center" vertical="center"/>
    </xf>
    <xf numFmtId="0" fontId="4" fillId="0" borderId="12" xfId="0" applyFont="1" applyBorder="1" applyAlignment="1">
      <alignment horizontal="center" vertical="center"/>
    </xf>
    <xf numFmtId="45" fontId="5" fillId="0" borderId="24" xfId="0" applyNumberFormat="1" applyFont="1" applyBorder="1" applyAlignment="1" applyProtection="1">
      <alignment horizontal="right" vertical="center"/>
      <protection locked="0"/>
    </xf>
    <xf numFmtId="0" fontId="5" fillId="0" borderId="25" xfId="0" applyFont="1" applyBorder="1" applyAlignment="1">
      <alignment horizontal="center" vertical="center"/>
    </xf>
    <xf numFmtId="45" fontId="5" fillId="0" borderId="26" xfId="0" applyNumberFormat="1" applyFont="1" applyBorder="1" applyAlignment="1" applyProtection="1">
      <alignment horizontal="left" vertical="center"/>
      <protection locked="0"/>
    </xf>
    <xf numFmtId="0" fontId="0" fillId="0" borderId="6" xfId="0" applyBorder="1" applyAlignment="1">
      <alignment horizontal="center" vertical="center"/>
    </xf>
    <xf numFmtId="0" fontId="0" fillId="0" borderId="29" xfId="0" applyBorder="1" applyAlignment="1">
      <alignment horizontal="center" vertical="center"/>
    </xf>
    <xf numFmtId="45" fontId="5" fillId="0" borderId="31" xfId="0" applyNumberFormat="1" applyFont="1" applyBorder="1" applyAlignment="1" applyProtection="1">
      <alignment horizontal="left" vertical="center"/>
      <protection locked="0"/>
    </xf>
    <xf numFmtId="45" fontId="5" fillId="0" borderId="31" xfId="0" applyNumberFormat="1" applyFont="1" applyBorder="1" applyAlignment="1">
      <alignment horizontal="left" vertical="center"/>
    </xf>
    <xf numFmtId="0" fontId="9" fillId="0" borderId="0" xfId="0" applyFont="1" applyAlignment="1">
      <alignment horizontal="right" vertical="center"/>
    </xf>
    <xf numFmtId="45" fontId="5" fillId="0" borderId="4" xfId="0" applyNumberFormat="1" applyFont="1" applyBorder="1" applyAlignment="1" applyProtection="1">
      <alignment horizontal="right" vertical="center"/>
      <protection locked="0"/>
    </xf>
    <xf numFmtId="45" fontId="5" fillId="0" borderId="5" xfId="0" applyNumberFormat="1" applyFont="1" applyBorder="1" applyAlignment="1" applyProtection="1">
      <alignment horizontal="left" vertical="center"/>
      <protection locked="0"/>
    </xf>
    <xf numFmtId="45" fontId="5" fillId="0" borderId="35" xfId="0" applyNumberFormat="1" applyFont="1" applyBorder="1" applyAlignment="1" applyProtection="1">
      <alignment horizontal="left" vertical="center"/>
      <protection locked="0"/>
    </xf>
    <xf numFmtId="0" fontId="1" fillId="0" borderId="0" xfId="0" applyFont="1" applyAlignment="1">
      <alignment horizontal="right"/>
    </xf>
    <xf numFmtId="0" fontId="5" fillId="0" borderId="37" xfId="0" applyFont="1" applyBorder="1" applyAlignment="1">
      <alignment horizontal="center" vertical="center"/>
    </xf>
    <xf numFmtId="0" fontId="7" fillId="0" borderId="0" xfId="0" applyFont="1" applyAlignment="1">
      <alignment horizontal="left" vertical="center"/>
    </xf>
    <xf numFmtId="0" fontId="5" fillId="0" borderId="0" xfId="0" applyFont="1" applyAlignment="1">
      <alignment horizontal="left" vertical="center"/>
    </xf>
    <xf numFmtId="0" fontId="4" fillId="0" borderId="0" xfId="0" applyFont="1" applyAlignment="1">
      <alignment horizontal="left" vertical="center"/>
    </xf>
    <xf numFmtId="0" fontId="4" fillId="0" borderId="0" xfId="0" applyFont="1" applyAlignment="1">
      <alignment horizontal="left" vertical="center" wrapText="1"/>
    </xf>
    <xf numFmtId="0" fontId="4" fillId="0" borderId="0" xfId="0" applyFont="1" applyAlignment="1">
      <alignment horizontal="center" vertical="center"/>
    </xf>
    <xf numFmtId="0" fontId="5" fillId="0" borderId="0" xfId="0" applyFont="1" applyAlignment="1">
      <alignment horizontal="center" vertical="center"/>
    </xf>
    <xf numFmtId="45" fontId="5" fillId="0" borderId="0" xfId="0" applyNumberFormat="1" applyFont="1" applyAlignment="1">
      <alignment horizontal="left" vertical="center"/>
    </xf>
    <xf numFmtId="0" fontId="8" fillId="0" borderId="0" xfId="0" applyFont="1" applyAlignment="1">
      <alignment horizontal="center" vertical="center"/>
    </xf>
    <xf numFmtId="0" fontId="4" fillId="0" borderId="32" xfId="0" applyFont="1" applyBorder="1" applyAlignment="1" applyProtection="1">
      <alignment vertical="center" wrapText="1"/>
      <protection locked="0"/>
    </xf>
    <xf numFmtId="0" fontId="4" fillId="0" borderId="38" xfId="0" applyFont="1" applyBorder="1" applyAlignment="1" applyProtection="1">
      <alignment horizontal="center" vertical="center"/>
      <protection locked="0"/>
    </xf>
    <xf numFmtId="0" fontId="13" fillId="2" borderId="0" xfId="0" applyFont="1" applyFill="1" applyAlignment="1">
      <alignment horizontal="center" vertical="center"/>
    </xf>
    <xf numFmtId="0" fontId="12" fillId="0" borderId="0" xfId="0" applyFont="1">
      <alignment vertical="center"/>
    </xf>
    <xf numFmtId="0" fontId="13" fillId="0" borderId="0" xfId="0" applyFont="1">
      <alignment vertical="center"/>
    </xf>
    <xf numFmtId="176" fontId="13" fillId="0" borderId="0" xfId="0" applyNumberFormat="1" applyFont="1">
      <alignment vertical="center"/>
    </xf>
    <xf numFmtId="14" fontId="12" fillId="0" borderId="0" xfId="0" applyNumberFormat="1" applyFont="1" applyAlignment="1">
      <alignment horizontal="right" vertical="center"/>
    </xf>
    <xf numFmtId="0" fontId="12" fillId="0" borderId="0" xfId="0" applyFont="1" applyAlignment="1">
      <alignment horizontal="left" vertical="center"/>
    </xf>
    <xf numFmtId="0" fontId="13" fillId="0" borderId="0" xfId="0" applyFont="1" applyAlignment="1">
      <alignment horizontal="right"/>
    </xf>
    <xf numFmtId="0" fontId="13" fillId="0" borderId="0" xfId="0" applyFont="1" applyProtection="1">
      <alignment vertical="center"/>
      <protection locked="0"/>
    </xf>
    <xf numFmtId="176" fontId="13" fillId="0" borderId="0" xfId="0" applyNumberFormat="1" applyFont="1" applyProtection="1">
      <alignment vertical="center"/>
      <protection locked="0"/>
    </xf>
    <xf numFmtId="14" fontId="2" fillId="0" borderId="0" xfId="0" applyNumberFormat="1" applyFont="1" applyAlignment="1" applyProtection="1">
      <alignment horizontal="right" vertical="center"/>
      <protection locked="0"/>
    </xf>
    <xf numFmtId="0" fontId="2" fillId="0" borderId="0" xfId="0" applyFont="1" applyAlignment="1">
      <alignment horizontal="left" vertical="center"/>
    </xf>
    <xf numFmtId="0" fontId="3" fillId="0" borderId="0" xfId="0" applyFont="1" applyAlignment="1">
      <alignment horizontal="center" vertical="center"/>
    </xf>
    <xf numFmtId="0" fontId="4" fillId="0" borderId="0" xfId="0" applyFont="1" applyAlignment="1" applyProtection="1">
      <alignment horizontal="left" vertical="top" wrapText="1"/>
      <protection locked="0"/>
    </xf>
    <xf numFmtId="0" fontId="5" fillId="0" borderId="0" xfId="0" applyFont="1" applyAlignment="1" applyProtection="1">
      <alignment horizontal="left" vertical="top"/>
      <protection locked="0"/>
    </xf>
    <xf numFmtId="0" fontId="5" fillId="0" borderId="27" xfId="0" applyFont="1" applyBorder="1" applyAlignment="1">
      <alignment horizontal="center" vertical="center"/>
    </xf>
    <xf numFmtId="0" fontId="5" fillId="0" borderId="23" xfId="0" applyFont="1" applyBorder="1" applyAlignment="1">
      <alignment horizontal="center" vertical="center"/>
    </xf>
    <xf numFmtId="0" fontId="5" fillId="0" borderId="36" xfId="0" applyFont="1" applyBorder="1" applyAlignment="1">
      <alignment horizontal="center" vertical="center"/>
    </xf>
    <xf numFmtId="0" fontId="5" fillId="0" borderId="4" xfId="0" applyFont="1" applyBorder="1" applyAlignment="1" applyProtection="1">
      <alignment horizontal="left" vertical="center" wrapText="1"/>
      <protection locked="0"/>
    </xf>
    <xf numFmtId="0" fontId="5" fillId="0" borderId="5" xfId="0" applyFont="1" applyBorder="1" applyAlignment="1" applyProtection="1">
      <alignment horizontal="left" vertical="center" wrapText="1"/>
      <protection locked="0"/>
    </xf>
    <xf numFmtId="0" fontId="5" fillId="0" borderId="6" xfId="0" applyFont="1" applyBorder="1" applyAlignment="1" applyProtection="1">
      <alignment horizontal="left" vertical="center" wrapText="1"/>
      <protection locked="0"/>
    </xf>
    <xf numFmtId="0" fontId="4" fillId="0" borderId="4" xfId="0" applyFont="1" applyBorder="1" applyAlignment="1" applyProtection="1">
      <alignment horizontal="center" vertical="center" wrapText="1"/>
      <protection locked="0"/>
    </xf>
    <xf numFmtId="0" fontId="4" fillId="0" borderId="5" xfId="0" applyFont="1" applyBorder="1" applyAlignment="1" applyProtection="1">
      <alignment horizontal="center" vertical="center" wrapText="1"/>
      <protection locked="0"/>
    </xf>
    <xf numFmtId="0" fontId="5" fillId="0" borderId="9" xfId="0" applyFont="1" applyBorder="1" applyAlignment="1" applyProtection="1">
      <alignment horizontal="left" vertical="center" wrapText="1"/>
      <protection locked="0"/>
    </xf>
    <xf numFmtId="0" fontId="5" fillId="0" borderId="11" xfId="0" applyFont="1" applyBorder="1" applyAlignment="1" applyProtection="1">
      <alignment horizontal="left" vertical="center" wrapText="1"/>
      <protection locked="0"/>
    </xf>
    <xf numFmtId="0" fontId="5" fillId="0" borderId="10" xfId="0" applyFont="1" applyBorder="1" applyAlignment="1" applyProtection="1">
      <alignment horizontal="left" vertical="center" wrapText="1"/>
      <protection locked="0"/>
    </xf>
    <xf numFmtId="0" fontId="5" fillId="0" borderId="2" xfId="0" applyFont="1" applyBorder="1" applyAlignment="1">
      <alignment horizontal="center" vertical="center"/>
    </xf>
    <xf numFmtId="0" fontId="4" fillId="0" borderId="9" xfId="0" applyFont="1" applyBorder="1" applyAlignment="1" applyProtection="1">
      <alignment horizontal="center" vertical="center"/>
      <protection locked="0"/>
    </xf>
    <xf numFmtId="0" fontId="4" fillId="0" borderId="11" xfId="0" applyFont="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6" fillId="0" borderId="28" xfId="0" applyFont="1" applyBorder="1" applyAlignment="1">
      <alignment horizontal="center" vertical="center"/>
    </xf>
    <xf numFmtId="20" fontId="5" fillId="0" borderId="6" xfId="0" applyNumberFormat="1" applyFont="1" applyBorder="1" applyAlignment="1" applyProtection="1">
      <alignment horizontal="left" vertical="center"/>
      <protection locked="0"/>
    </xf>
    <xf numFmtId="0" fontId="5" fillId="0" borderId="4" xfId="0" applyFont="1" applyBorder="1" applyAlignment="1" applyProtection="1">
      <alignment horizontal="left" vertical="center"/>
      <protection locked="0"/>
    </xf>
    <xf numFmtId="0" fontId="5" fillId="0" borderId="6" xfId="0" applyFont="1" applyBorder="1" applyAlignment="1" applyProtection="1">
      <alignment horizontal="left" vertical="center"/>
      <protection locked="0"/>
    </xf>
    <xf numFmtId="0" fontId="5" fillId="0" borderId="29" xfId="0" applyFont="1" applyBorder="1" applyAlignment="1" applyProtection="1">
      <alignment horizontal="left" vertical="center"/>
      <protection locked="0"/>
    </xf>
    <xf numFmtId="0" fontId="14" fillId="0" borderId="9" xfId="0" applyFont="1" applyBorder="1" applyAlignment="1" applyProtection="1">
      <alignment horizontal="left" vertical="center" wrapText="1"/>
      <protection locked="0"/>
    </xf>
    <xf numFmtId="0" fontId="4" fillId="0" borderId="9" xfId="0" applyFont="1" applyBorder="1" applyAlignment="1" applyProtection="1">
      <alignment horizontal="center" vertical="center" wrapText="1"/>
      <protection locked="0"/>
    </xf>
    <xf numFmtId="0" fontId="4" fillId="0" borderId="10" xfId="0" applyFont="1" applyBorder="1" applyAlignment="1" applyProtection="1">
      <alignment horizontal="center" vertical="center" wrapText="1"/>
      <protection locked="0"/>
    </xf>
    <xf numFmtId="0" fontId="7" fillId="0" borderId="4" xfId="0" applyFont="1" applyBorder="1" applyAlignment="1">
      <alignment horizontal="center" vertical="center"/>
    </xf>
    <xf numFmtId="0" fontId="7" fillId="0" borderId="6" xfId="0" applyFont="1" applyBorder="1" applyAlignment="1">
      <alignment horizontal="center" vertical="center"/>
    </xf>
    <xf numFmtId="0" fontId="7" fillId="0" borderId="29" xfId="0" applyFont="1" applyBorder="1" applyAlignment="1">
      <alignment horizontal="center" vertical="center"/>
    </xf>
    <xf numFmtId="0" fontId="5" fillId="0" borderId="4" xfId="0" applyFont="1" applyBorder="1" applyAlignment="1">
      <alignment horizontal="center" vertical="center"/>
    </xf>
    <xf numFmtId="0" fontId="5" fillId="0" borderId="6" xfId="0" applyFont="1" applyBorder="1" applyAlignment="1">
      <alignment horizontal="center" vertical="center"/>
    </xf>
    <xf numFmtId="0" fontId="5" fillId="0" borderId="29" xfId="0" applyFont="1" applyBorder="1" applyAlignment="1">
      <alignment horizontal="center" vertical="center"/>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30" xfId="0" applyFont="1" applyBorder="1" applyAlignment="1" applyProtection="1">
      <alignment horizontal="left" vertical="center"/>
      <protection locked="0"/>
    </xf>
    <xf numFmtId="0" fontId="4" fillId="0" borderId="18" xfId="0" applyFont="1" applyBorder="1" applyAlignment="1" applyProtection="1">
      <alignment horizontal="left" vertical="center" wrapText="1"/>
      <protection locked="0"/>
    </xf>
    <xf numFmtId="0" fontId="4" fillId="0" borderId="19" xfId="0" applyFont="1" applyBorder="1" applyAlignment="1" applyProtection="1">
      <alignment horizontal="left" vertical="center" wrapText="1"/>
      <protection locked="0"/>
    </xf>
    <xf numFmtId="0" fontId="4" fillId="0" borderId="31" xfId="0" applyFont="1" applyBorder="1" applyAlignment="1" applyProtection="1">
      <alignment horizontal="left" vertical="center" wrapText="1"/>
      <protection locked="0"/>
    </xf>
    <xf numFmtId="0" fontId="4" fillId="0" borderId="7"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4" fillId="0" borderId="6" xfId="0" applyFont="1" applyBorder="1" applyAlignment="1" applyProtection="1">
      <alignment horizontal="center" vertical="center"/>
      <protection locked="0"/>
    </xf>
    <xf numFmtId="0" fontId="4" fillId="0" borderId="29" xfId="0" applyFont="1" applyBorder="1" applyAlignment="1" applyProtection="1">
      <alignment horizontal="center" vertical="center"/>
      <protection locked="0"/>
    </xf>
    <xf numFmtId="0" fontId="5" fillId="0" borderId="7" xfId="0" applyFont="1" applyBorder="1" applyAlignment="1" applyProtection="1">
      <alignment horizontal="center" vertical="center"/>
      <protection locked="0"/>
    </xf>
    <xf numFmtId="0" fontId="5" fillId="0" borderId="4" xfId="0" applyFont="1" applyBorder="1" applyAlignment="1" applyProtection="1">
      <alignment horizontal="center" vertical="center"/>
      <protection locked="0"/>
    </xf>
    <xf numFmtId="0" fontId="5" fillId="0" borderId="6" xfId="0" applyFont="1" applyBorder="1" applyAlignment="1" applyProtection="1">
      <alignment horizontal="center" vertical="center"/>
      <protection locked="0"/>
    </xf>
    <xf numFmtId="0" fontId="5" fillId="0" borderId="5" xfId="0" applyFont="1" applyBorder="1" applyAlignment="1" applyProtection="1">
      <alignment horizontal="center" vertical="center"/>
      <protection locked="0"/>
    </xf>
    <xf numFmtId="0" fontId="5" fillId="0" borderId="32" xfId="0" applyFont="1" applyBorder="1" applyAlignment="1" applyProtection="1">
      <alignment horizontal="center" vertical="center"/>
      <protection locked="0"/>
    </xf>
    <xf numFmtId="0" fontId="5" fillId="0" borderId="16" xfId="0" applyFont="1" applyBorder="1" applyAlignment="1">
      <alignment horizontal="left" vertical="center"/>
    </xf>
    <xf numFmtId="0" fontId="5" fillId="0" borderId="17" xfId="0" applyFont="1" applyBorder="1" applyAlignment="1">
      <alignment horizontal="left" vertical="center"/>
    </xf>
    <xf numFmtId="0" fontId="5" fillId="0" borderId="20" xfId="0" applyFont="1" applyBorder="1" applyAlignment="1">
      <alignment horizontal="left" vertical="center"/>
    </xf>
    <xf numFmtId="0" fontId="5" fillId="0" borderId="30" xfId="0" applyFont="1" applyBorder="1" applyAlignment="1">
      <alignment horizontal="left" vertical="center"/>
    </xf>
    <xf numFmtId="0" fontId="8" fillId="0" borderId="9" xfId="0" applyFont="1" applyBorder="1" applyAlignment="1">
      <alignment horizontal="center" vertical="center"/>
    </xf>
    <xf numFmtId="0" fontId="8" fillId="0" borderId="11" xfId="0" applyFont="1" applyBorder="1" applyAlignment="1">
      <alignment horizontal="center" vertical="center"/>
    </xf>
    <xf numFmtId="0" fontId="8" fillId="0" borderId="33" xfId="0" applyFont="1" applyBorder="1" applyAlignment="1">
      <alignment horizontal="center" vertical="center"/>
    </xf>
    <xf numFmtId="0" fontId="4" fillId="0" borderId="3" xfId="0" applyFont="1" applyBorder="1" applyAlignment="1">
      <alignment horizontal="center" vertical="center"/>
    </xf>
    <xf numFmtId="0" fontId="4" fillId="0" borderId="15" xfId="0" applyFont="1" applyBorder="1" applyAlignment="1">
      <alignment horizontal="center" vertical="center"/>
    </xf>
    <xf numFmtId="0" fontId="4" fillId="0" borderId="3" xfId="0" applyFont="1" applyBorder="1" applyAlignment="1">
      <alignment horizontal="center" vertical="center" textRotation="255"/>
    </xf>
    <xf numFmtId="0" fontId="4" fillId="0" borderId="8" xfId="0" applyFont="1" applyBorder="1" applyAlignment="1">
      <alignment horizontal="center" vertical="center" textRotation="255"/>
    </xf>
    <xf numFmtId="0" fontId="4" fillId="0" borderId="7" xfId="0" applyFont="1" applyBorder="1" applyAlignment="1">
      <alignment horizontal="center" vertical="center"/>
    </xf>
    <xf numFmtId="0" fontId="4" fillId="0" borderId="4" xfId="0" applyFont="1" applyBorder="1" applyAlignment="1">
      <alignment horizontal="center" vertical="center"/>
    </xf>
    <xf numFmtId="0" fontId="6" fillId="0" borderId="22" xfId="0" applyFont="1" applyBorder="1" applyAlignment="1">
      <alignment horizontal="center" vertical="center"/>
    </xf>
    <xf numFmtId="0" fontId="6" fillId="0" borderId="23" xfId="0" applyFont="1" applyBorder="1" applyAlignment="1">
      <alignment horizontal="center" vertical="center"/>
    </xf>
    <xf numFmtId="0" fontId="6" fillId="0" borderId="34" xfId="0" applyFont="1" applyBorder="1" applyAlignment="1">
      <alignment horizontal="center" vertical="center"/>
    </xf>
    <xf numFmtId="0" fontId="5" fillId="0" borderId="4" xfId="0" applyFont="1" applyBorder="1" applyAlignment="1">
      <alignment horizontal="left" vertical="center"/>
    </xf>
    <xf numFmtId="0" fontId="5" fillId="0" borderId="6" xfId="0" applyFont="1" applyBorder="1" applyAlignment="1">
      <alignment horizontal="left" vertical="center"/>
    </xf>
    <xf numFmtId="0" fontId="5" fillId="0" borderId="29" xfId="0" applyFont="1" applyBorder="1" applyAlignment="1">
      <alignment horizontal="left" vertical="center"/>
    </xf>
    <xf numFmtId="0" fontId="8" fillId="0" borderId="4" xfId="0" applyFont="1" applyBorder="1" applyAlignment="1" applyProtection="1">
      <alignment horizontal="center" vertical="center"/>
      <protection locked="0"/>
    </xf>
    <xf numFmtId="0" fontId="8" fillId="0" borderId="6" xfId="0" applyFont="1" applyBorder="1" applyAlignment="1" applyProtection="1">
      <alignment horizontal="center" vertical="center"/>
      <protection locked="0"/>
    </xf>
    <xf numFmtId="0" fontId="8" fillId="0" borderId="29" xfId="0" applyFont="1" applyBorder="1" applyAlignment="1" applyProtection="1">
      <alignment horizontal="center" vertical="center"/>
      <protection locked="0"/>
    </xf>
  </cellXfs>
  <cellStyles count="1">
    <cellStyle name="常规"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2"/>
  <sheetViews>
    <sheetView showGridLines="0" tabSelected="1" topLeftCell="A22" zoomScaleNormal="100" workbookViewId="0">
      <selection activeCell="N27" sqref="N27:P27"/>
    </sheetView>
  </sheetViews>
  <sheetFormatPr defaultColWidth="8.9296875" defaultRowHeight="13.5" x14ac:dyDescent="0.3"/>
  <cols>
    <col min="1" max="1" width="8.19921875" style="2" customWidth="1"/>
    <col min="2" max="2" width="8.53125" style="2" customWidth="1"/>
    <col min="3" max="3" width="9.53125" style="2" customWidth="1"/>
    <col min="4" max="4" width="10.19921875" style="2" customWidth="1"/>
    <col min="5" max="5" width="8.796875" style="2" customWidth="1"/>
    <col min="6" max="6" width="0.9296875" style="2" customWidth="1"/>
    <col min="7" max="8" width="8.796875" style="2" customWidth="1"/>
    <col min="9" max="9" width="0.9296875" style="2" customWidth="1"/>
    <col min="10" max="11" width="8.796875" style="2" customWidth="1"/>
    <col min="12" max="12" width="0.9296875" style="2" customWidth="1"/>
    <col min="13" max="14" width="8.796875" style="2" customWidth="1"/>
    <col min="15" max="15" width="0.9296875" style="2" customWidth="1"/>
    <col min="16" max="16" width="8.796875" style="2" customWidth="1"/>
    <col min="17" max="17" width="8" style="2" customWidth="1"/>
    <col min="18" max="18" width="17.06640625" style="2" customWidth="1"/>
    <col min="19" max="16384" width="8.9296875" style="2"/>
  </cols>
  <sheetData>
    <row r="1" spans="1:18" ht="35.450000000000003" customHeight="1" x14ac:dyDescent="0.5">
      <c r="A1" s="3"/>
      <c r="B1" s="3"/>
      <c r="C1" s="3"/>
      <c r="D1" s="4"/>
      <c r="E1" s="56">
        <v>44977</v>
      </c>
      <c r="F1" s="56"/>
      <c r="G1" s="56"/>
      <c r="H1" s="57" t="str">
        <f>"- "&amp;TEXT(E1+6,"M/D")&amp;"  元大都E组训练课表"</f>
        <v>- 2/26  元大都E组训练课表</v>
      </c>
      <c r="I1" s="57"/>
      <c r="J1" s="57"/>
      <c r="K1" s="57"/>
      <c r="L1" s="57"/>
      <c r="M1" s="57"/>
      <c r="N1" s="57"/>
      <c r="O1" s="5"/>
      <c r="P1" s="3"/>
      <c r="Q1" s="3"/>
      <c r="R1" s="35"/>
    </row>
    <row r="2" spans="1:18" s="47" customFormat="1" x14ac:dyDescent="0.3">
      <c r="A2" s="48"/>
      <c r="B2" s="49"/>
      <c r="D2" s="48"/>
      <c r="E2" s="50"/>
      <c r="F2" s="51"/>
      <c r="G2" s="48" t="s">
        <v>28</v>
      </c>
      <c r="H2" s="54" t="s">
        <v>29</v>
      </c>
      <c r="J2" s="48" t="s">
        <v>30</v>
      </c>
      <c r="K2" s="55" t="s">
        <v>31</v>
      </c>
      <c r="L2" s="52"/>
      <c r="M2" s="52"/>
      <c r="N2" s="52"/>
      <c r="O2" s="52"/>
      <c r="P2" s="48"/>
      <c r="Q2" s="48"/>
      <c r="R2" s="53"/>
    </row>
    <row r="3" spans="1:18" ht="28.8" customHeight="1" x14ac:dyDescent="0.3">
      <c r="A3" s="58" t="s">
        <v>0</v>
      </c>
      <c r="B3" s="58"/>
      <c r="C3" s="58"/>
      <c r="D3" s="58"/>
      <c r="E3" s="58"/>
      <c r="F3" s="58"/>
      <c r="G3" s="58"/>
      <c r="H3" s="58"/>
      <c r="I3" s="58"/>
      <c r="J3" s="58"/>
      <c r="K3" s="58"/>
      <c r="L3" s="58"/>
      <c r="M3" s="58"/>
      <c r="N3" s="58"/>
      <c r="O3" s="58"/>
      <c r="P3" s="58"/>
      <c r="Q3" s="58"/>
      <c r="R3" s="58"/>
    </row>
    <row r="4" spans="1:18" ht="350" customHeight="1" x14ac:dyDescent="0.3">
      <c r="A4" s="59" t="s">
        <v>55</v>
      </c>
      <c r="B4" s="60"/>
      <c r="C4" s="60"/>
      <c r="D4" s="60"/>
      <c r="E4" s="60"/>
      <c r="F4" s="60"/>
      <c r="G4" s="60"/>
      <c r="H4" s="60"/>
      <c r="I4" s="60"/>
      <c r="J4" s="60"/>
      <c r="K4" s="60"/>
      <c r="L4" s="60"/>
      <c r="M4" s="60"/>
      <c r="N4" s="60"/>
      <c r="O4" s="60"/>
      <c r="P4" s="60"/>
      <c r="Q4" s="60"/>
      <c r="R4" s="60"/>
    </row>
    <row r="5" spans="1:18" x14ac:dyDescent="0.3">
      <c r="A5" s="6"/>
      <c r="B5" s="6"/>
      <c r="C5" s="6"/>
      <c r="D5" s="6"/>
      <c r="E5" s="6"/>
      <c r="F5" s="6"/>
      <c r="G5" s="6"/>
      <c r="H5" s="6"/>
      <c r="I5" s="6"/>
      <c r="J5" s="6"/>
      <c r="K5" s="6"/>
      <c r="L5" s="6"/>
      <c r="M5" s="6"/>
      <c r="N5" s="6"/>
      <c r="O5" s="6"/>
      <c r="P5" s="6"/>
      <c r="Q5" s="6"/>
      <c r="R5" s="6"/>
    </row>
    <row r="6" spans="1:18" ht="28.8" customHeight="1" x14ac:dyDescent="0.3">
      <c r="A6" s="58" t="s">
        <v>41</v>
      </c>
      <c r="B6" s="58"/>
      <c r="C6" s="58"/>
      <c r="D6" s="58"/>
      <c r="E6" s="58"/>
      <c r="F6" s="58"/>
      <c r="G6" s="58"/>
      <c r="H6" s="58"/>
      <c r="I6" s="58"/>
      <c r="J6" s="58"/>
      <c r="K6" s="58"/>
      <c r="L6" s="58"/>
      <c r="M6" s="58"/>
      <c r="N6" s="58"/>
      <c r="O6" s="58"/>
      <c r="P6" s="58"/>
      <c r="Q6" s="58"/>
      <c r="R6" s="58"/>
    </row>
    <row r="7" spans="1:18" ht="27.75" x14ac:dyDescent="0.3">
      <c r="A7" s="7" t="s">
        <v>1</v>
      </c>
      <c r="B7" s="72" t="s">
        <v>2</v>
      </c>
      <c r="C7" s="72"/>
      <c r="D7" s="72" t="s">
        <v>3</v>
      </c>
      <c r="E7" s="72"/>
      <c r="F7" s="72"/>
      <c r="G7" s="72" t="s">
        <v>4</v>
      </c>
      <c r="H7" s="72"/>
      <c r="I7" s="72" t="s">
        <v>5</v>
      </c>
      <c r="J7" s="72"/>
      <c r="K7" s="72"/>
      <c r="L7" s="72"/>
      <c r="M7" s="72" t="s">
        <v>6</v>
      </c>
      <c r="N7" s="72"/>
      <c r="O7" s="61" t="s">
        <v>7</v>
      </c>
      <c r="P7" s="62"/>
      <c r="Q7" s="63"/>
      <c r="R7" s="36" t="s">
        <v>8</v>
      </c>
    </row>
    <row r="8" spans="1:18" ht="83.45" customHeight="1" thickBot="1" x14ac:dyDescent="0.35">
      <c r="A8" s="8" t="s">
        <v>9</v>
      </c>
      <c r="B8" s="64" t="s">
        <v>26</v>
      </c>
      <c r="C8" s="65"/>
      <c r="D8" s="64" t="s">
        <v>38</v>
      </c>
      <c r="E8" s="66"/>
      <c r="F8" s="65"/>
      <c r="G8" s="67" t="s">
        <v>37</v>
      </c>
      <c r="H8" s="68"/>
      <c r="I8" s="69" t="s">
        <v>26</v>
      </c>
      <c r="J8" s="70"/>
      <c r="K8" s="70"/>
      <c r="L8" s="71"/>
      <c r="M8" s="64" t="s">
        <v>39</v>
      </c>
      <c r="N8" s="65"/>
      <c r="O8" s="64" t="s">
        <v>26</v>
      </c>
      <c r="P8" s="66"/>
      <c r="Q8" s="65"/>
      <c r="R8" s="45" t="s">
        <v>43</v>
      </c>
    </row>
    <row r="9" spans="1:18" ht="148.80000000000001" customHeight="1" thickBot="1" x14ac:dyDescent="0.35">
      <c r="A9" s="9" t="s">
        <v>11</v>
      </c>
      <c r="B9" s="83" t="s">
        <v>50</v>
      </c>
      <c r="C9" s="71"/>
      <c r="D9" s="73" t="s">
        <v>10</v>
      </c>
      <c r="E9" s="74"/>
      <c r="F9" s="75"/>
      <c r="G9" s="84" t="s">
        <v>45</v>
      </c>
      <c r="H9" s="85"/>
      <c r="I9" s="69" t="s">
        <v>51</v>
      </c>
      <c r="J9" s="70"/>
      <c r="K9" s="70"/>
      <c r="L9" s="71"/>
      <c r="M9" s="84" t="s">
        <v>10</v>
      </c>
      <c r="N9" s="85"/>
      <c r="O9" s="73" t="s">
        <v>10</v>
      </c>
      <c r="P9" s="74"/>
      <c r="Q9" s="75"/>
      <c r="R9" s="46" t="s">
        <v>10</v>
      </c>
    </row>
    <row r="10" spans="1:18" ht="15.75" x14ac:dyDescent="0.3">
      <c r="A10" s="6"/>
      <c r="B10" s="6"/>
      <c r="C10" s="6"/>
      <c r="D10" s="6"/>
      <c r="E10" s="6"/>
      <c r="F10" s="6"/>
      <c r="G10" s="6"/>
      <c r="H10" s="6"/>
      <c r="I10" s="6"/>
      <c r="J10" s="6"/>
      <c r="K10" s="6"/>
      <c r="L10" s="6"/>
      <c r="M10" s="6"/>
      <c r="N10" s="6"/>
      <c r="O10" s="6"/>
      <c r="P10" s="6"/>
      <c r="Q10" s="6"/>
      <c r="R10" s="31" t="s">
        <v>32</v>
      </c>
    </row>
    <row r="11" spans="1:18" ht="28.8" customHeight="1" x14ac:dyDescent="0.3">
      <c r="A11" s="6"/>
      <c r="B11" s="6"/>
      <c r="C11" s="58" t="s">
        <v>12</v>
      </c>
      <c r="D11" s="58"/>
      <c r="E11" s="58"/>
      <c r="F11" s="58"/>
      <c r="G11" s="58"/>
      <c r="H11" s="58"/>
      <c r="I11" s="58"/>
      <c r="J11" s="58"/>
      <c r="K11" s="58"/>
      <c r="L11" s="58"/>
      <c r="M11" s="58"/>
      <c r="N11" s="58"/>
      <c r="O11" s="58"/>
      <c r="P11" s="58"/>
      <c r="Q11" s="6"/>
      <c r="R11" s="6"/>
    </row>
    <row r="12" spans="1:18" ht="30" customHeight="1" x14ac:dyDescent="0.3">
      <c r="A12" s="6"/>
      <c r="B12" s="6"/>
      <c r="C12" s="76" t="s">
        <v>33</v>
      </c>
      <c r="D12" s="77"/>
      <c r="E12" s="77"/>
      <c r="F12" s="77"/>
      <c r="G12" s="77"/>
      <c r="H12" s="77"/>
      <c r="I12" s="77"/>
      <c r="J12" s="77"/>
      <c r="K12" s="77"/>
      <c r="L12" s="77"/>
      <c r="M12" s="77"/>
      <c r="N12" s="77"/>
      <c r="O12" s="77"/>
      <c r="P12" s="78"/>
      <c r="Q12" s="6"/>
      <c r="R12" s="6"/>
    </row>
    <row r="13" spans="1:18" ht="13.9" x14ac:dyDescent="0.3">
      <c r="A13" s="6"/>
      <c r="B13" s="6"/>
      <c r="C13" s="10" t="s">
        <v>13</v>
      </c>
      <c r="D13" s="11">
        <f>IF(E13="周三",E1+2,IF(E13="周四",E1+3,IF(E13="周二",E1+1,E13&amp;"?")))</f>
        <v>44979</v>
      </c>
      <c r="E13" s="12" t="s">
        <v>4</v>
      </c>
      <c r="F13" s="79">
        <v>0.75694444444444453</v>
      </c>
      <c r="G13" s="79"/>
      <c r="H13" s="13"/>
      <c r="I13" s="13"/>
      <c r="J13" s="13"/>
      <c r="K13" s="13"/>
      <c r="L13" s="13"/>
      <c r="M13" s="13"/>
      <c r="N13" s="27"/>
      <c r="O13" s="27"/>
      <c r="P13" s="28"/>
      <c r="Q13" s="6"/>
      <c r="R13" s="6"/>
    </row>
    <row r="14" spans="1:18" ht="13.9" x14ac:dyDescent="0.3">
      <c r="A14" s="6"/>
      <c r="B14" s="6"/>
      <c r="C14" s="14" t="s">
        <v>14</v>
      </c>
      <c r="D14" s="80" t="s">
        <v>44</v>
      </c>
      <c r="E14" s="81"/>
      <c r="F14" s="81"/>
      <c r="G14" s="81"/>
      <c r="H14" s="81"/>
      <c r="I14" s="81"/>
      <c r="J14" s="81"/>
      <c r="K14" s="81"/>
      <c r="L14" s="81"/>
      <c r="M14" s="81"/>
      <c r="N14" s="81"/>
      <c r="O14" s="81"/>
      <c r="P14" s="82"/>
      <c r="Q14" s="6"/>
      <c r="R14" s="6"/>
    </row>
    <row r="15" spans="1:18" ht="13.9" x14ac:dyDescent="0.3">
      <c r="A15" s="6"/>
      <c r="B15" s="6"/>
      <c r="C15" s="14" t="s">
        <v>15</v>
      </c>
      <c r="D15" s="80" t="s">
        <v>42</v>
      </c>
      <c r="E15" s="81"/>
      <c r="F15" s="81"/>
      <c r="G15" s="81"/>
      <c r="H15" s="81"/>
      <c r="I15" s="81"/>
      <c r="J15" s="81"/>
      <c r="K15" s="81"/>
      <c r="L15" s="81"/>
      <c r="M15" s="81"/>
      <c r="N15" s="81"/>
      <c r="O15" s="81"/>
      <c r="P15" s="82"/>
      <c r="Q15" s="6"/>
      <c r="R15" s="6"/>
    </row>
    <row r="16" spans="1:18" ht="13.9" x14ac:dyDescent="0.3">
      <c r="A16" s="6"/>
      <c r="B16" s="6"/>
      <c r="C16" s="14" t="s">
        <v>16</v>
      </c>
      <c r="D16" s="80" t="s">
        <v>52</v>
      </c>
      <c r="E16" s="81"/>
      <c r="F16" s="81"/>
      <c r="G16" s="81"/>
      <c r="H16" s="81"/>
      <c r="I16" s="81"/>
      <c r="J16" s="81"/>
      <c r="K16" s="81"/>
      <c r="L16" s="81"/>
      <c r="M16" s="81"/>
      <c r="N16" s="81"/>
      <c r="O16" s="81"/>
      <c r="P16" s="82"/>
      <c r="Q16" s="6"/>
      <c r="R16" s="6"/>
    </row>
    <row r="17" spans="1:18" ht="13.9" x14ac:dyDescent="0.3">
      <c r="A17" s="6"/>
      <c r="B17" s="6"/>
      <c r="C17" s="114" t="s">
        <v>17</v>
      </c>
      <c r="D17" s="86" t="s">
        <v>18</v>
      </c>
      <c r="E17" s="87"/>
      <c r="F17" s="87"/>
      <c r="G17" s="87"/>
      <c r="H17" s="87"/>
      <c r="I17" s="87"/>
      <c r="J17" s="87"/>
      <c r="K17" s="87"/>
      <c r="L17" s="87"/>
      <c r="M17" s="87"/>
      <c r="N17" s="87"/>
      <c r="O17" s="87"/>
      <c r="P17" s="88"/>
      <c r="Q17" s="37"/>
      <c r="R17" s="6"/>
    </row>
    <row r="18" spans="1:18" ht="13.9" x14ac:dyDescent="0.3">
      <c r="A18" s="6"/>
      <c r="B18" s="6"/>
      <c r="C18" s="114"/>
      <c r="D18" s="89" t="s">
        <v>40</v>
      </c>
      <c r="E18" s="90"/>
      <c r="F18" s="90"/>
      <c r="G18" s="90"/>
      <c r="H18" s="90"/>
      <c r="I18" s="90"/>
      <c r="J18" s="90"/>
      <c r="K18" s="90"/>
      <c r="L18" s="90"/>
      <c r="M18" s="90"/>
      <c r="N18" s="90"/>
      <c r="O18" s="90"/>
      <c r="P18" s="91"/>
      <c r="Q18" s="38"/>
      <c r="R18" s="6"/>
    </row>
    <row r="19" spans="1:18" ht="13.9" x14ac:dyDescent="0.3">
      <c r="A19" s="6"/>
      <c r="B19" s="6"/>
      <c r="C19" s="115" t="s">
        <v>19</v>
      </c>
      <c r="D19" s="92" t="s">
        <v>57</v>
      </c>
      <c r="E19" s="93"/>
      <c r="F19" s="93"/>
      <c r="G19" s="93"/>
      <c r="H19" s="93"/>
      <c r="I19" s="93"/>
      <c r="J19" s="93"/>
      <c r="K19" s="93"/>
      <c r="L19" s="93"/>
      <c r="M19" s="93"/>
      <c r="N19" s="93"/>
      <c r="O19" s="93"/>
      <c r="P19" s="94"/>
      <c r="Q19" s="39"/>
      <c r="R19" s="6"/>
    </row>
    <row r="20" spans="1:18" ht="15" customHeight="1" x14ac:dyDescent="0.3">
      <c r="A20" s="6"/>
      <c r="B20" s="6"/>
      <c r="C20" s="115"/>
      <c r="D20" s="95" t="s">
        <v>58</v>
      </c>
      <c r="E20" s="96"/>
      <c r="F20" s="96"/>
      <c r="G20" s="96"/>
      <c r="H20" s="96"/>
      <c r="I20" s="96"/>
      <c r="J20" s="96"/>
      <c r="K20" s="96"/>
      <c r="L20" s="96"/>
      <c r="M20" s="96"/>
      <c r="N20" s="96"/>
      <c r="O20" s="96"/>
      <c r="P20" s="97"/>
      <c r="Q20" s="40"/>
      <c r="R20" s="6"/>
    </row>
    <row r="21" spans="1:18" s="1" customFormat="1" ht="15" x14ac:dyDescent="0.3">
      <c r="A21" s="15"/>
      <c r="B21" s="15"/>
      <c r="C21" s="116" t="s">
        <v>20</v>
      </c>
      <c r="D21" s="118" t="s">
        <v>21</v>
      </c>
      <c r="E21" s="98" t="s">
        <v>53</v>
      </c>
      <c r="F21" s="98"/>
      <c r="G21" s="98"/>
      <c r="H21" s="98" t="s">
        <v>54</v>
      </c>
      <c r="I21" s="98"/>
      <c r="J21" s="98"/>
      <c r="K21" s="98" t="s">
        <v>60</v>
      </c>
      <c r="L21" s="98"/>
      <c r="M21" s="98"/>
      <c r="N21" s="99"/>
      <c r="O21" s="100"/>
      <c r="P21" s="101"/>
      <c r="Q21" s="41"/>
      <c r="R21" s="6"/>
    </row>
    <row r="22" spans="1:18" s="1" customFormat="1" ht="15" x14ac:dyDescent="0.3">
      <c r="A22" s="15"/>
      <c r="B22" s="15"/>
      <c r="C22" s="116"/>
      <c r="D22" s="118"/>
      <c r="E22" s="102" t="s">
        <v>56</v>
      </c>
      <c r="F22" s="102"/>
      <c r="G22" s="102"/>
      <c r="H22" s="102" t="s">
        <v>59</v>
      </c>
      <c r="I22" s="102"/>
      <c r="J22" s="102"/>
      <c r="K22" s="103" t="s">
        <v>61</v>
      </c>
      <c r="L22" s="104"/>
      <c r="M22" s="105"/>
      <c r="N22" s="105"/>
      <c r="O22" s="102"/>
      <c r="P22" s="106"/>
      <c r="Q22" s="42"/>
      <c r="R22" s="6"/>
    </row>
    <row r="23" spans="1:18" s="1" customFormat="1" ht="15" x14ac:dyDescent="0.3">
      <c r="A23" s="15"/>
      <c r="B23" s="15"/>
      <c r="C23" s="116"/>
      <c r="D23" s="118" t="s">
        <v>34</v>
      </c>
      <c r="E23" s="107" t="str">
        <f>IF(COUNT(E24)=0,"","每公里配速")</f>
        <v>每公里配速</v>
      </c>
      <c r="F23" s="108"/>
      <c r="G23" s="109"/>
      <c r="H23" s="107" t="str">
        <f>IF(COUNT(H24)=0,"","每公里配速")</f>
        <v>每公里配速</v>
      </c>
      <c r="I23" s="108"/>
      <c r="J23" s="109"/>
      <c r="K23" s="107" t="str">
        <f>IF(COUNT(K24)=0,"","每公里配速")</f>
        <v>每公里配速</v>
      </c>
      <c r="L23" s="108"/>
      <c r="M23" s="109"/>
      <c r="N23" s="107"/>
      <c r="O23" s="108"/>
      <c r="P23" s="110"/>
      <c r="Q23" s="38"/>
      <c r="R23" s="6"/>
    </row>
    <row r="24" spans="1:18" s="1" customFormat="1" ht="15" x14ac:dyDescent="0.3">
      <c r="A24" s="15"/>
      <c r="B24" s="15"/>
      <c r="C24" s="116"/>
      <c r="D24" s="118"/>
      <c r="E24" s="17">
        <v>3.5879629629629629E-3</v>
      </c>
      <c r="F24" s="18" t="s">
        <v>22</v>
      </c>
      <c r="G24" s="19">
        <v>3.530092592592592E-3</v>
      </c>
      <c r="H24" s="17">
        <v>3.2986111111111111E-3</v>
      </c>
      <c r="I24" s="18" t="s">
        <v>22</v>
      </c>
      <c r="J24" s="19">
        <v>3.2407407407407406E-3</v>
      </c>
      <c r="K24" s="17">
        <v>3.1249999999999997E-3</v>
      </c>
      <c r="L24" s="18" t="s">
        <v>22</v>
      </c>
      <c r="M24" s="19">
        <v>3.0671296296296297E-3</v>
      </c>
      <c r="N24" s="17"/>
      <c r="O24" s="18" t="str">
        <f t="shared" ref="O24:O28" si="0">IF(COUNT(P24)=0,"","-")</f>
        <v/>
      </c>
      <c r="P24" s="29"/>
      <c r="Q24" s="43"/>
      <c r="R24" s="6"/>
    </row>
    <row r="25" spans="1:18" s="1" customFormat="1" ht="15" x14ac:dyDescent="0.3">
      <c r="A25" s="15"/>
      <c r="B25" s="15"/>
      <c r="C25" s="116"/>
      <c r="D25" s="118"/>
      <c r="E25" s="107" t="str">
        <f>IF(COUNT(E24)=0,"","E1在场地配速")</f>
        <v>E1在场地配速</v>
      </c>
      <c r="F25" s="108"/>
      <c r="G25" s="109"/>
      <c r="H25" s="107" t="str">
        <f>IF(COUNT(H24)=0,"","E1在场地配速")</f>
        <v>E1在场地配速</v>
      </c>
      <c r="I25" s="108"/>
      <c r="J25" s="109"/>
      <c r="K25" s="107" t="str">
        <f>IF(COUNT(K24)=0,"","E1在场地配速")</f>
        <v>E1在场地配速</v>
      </c>
      <c r="L25" s="108"/>
      <c r="M25" s="109"/>
      <c r="N25" s="107" t="str">
        <f>IF(COUNT(N24)=0,"","E1在场地配速")</f>
        <v/>
      </c>
      <c r="O25" s="108"/>
      <c r="P25" s="110"/>
      <c r="Q25" s="38"/>
      <c r="R25" s="15"/>
    </row>
    <row r="26" spans="1:18" s="1" customFormat="1" ht="15" x14ac:dyDescent="0.3">
      <c r="A26" s="15"/>
      <c r="B26" s="15"/>
      <c r="C26" s="116"/>
      <c r="D26" s="118"/>
      <c r="E26" s="20">
        <f>IF(COUNT(E24)=0,"",E24*0.4)</f>
        <v>1.4351851851851852E-3</v>
      </c>
      <c r="F26" s="18" t="str">
        <f>IF(COUNT(G26)=0,"","-")</f>
        <v>-</v>
      </c>
      <c r="G26" s="21">
        <f>IF(COUNT(G24)=0,"",G24*0.4)</f>
        <v>1.4120370370370369E-3</v>
      </c>
      <c r="H26" s="20">
        <f>IF(COUNT(H24)=0,"",H24*0.4)</f>
        <v>1.3194444444444445E-3</v>
      </c>
      <c r="I26" s="18" t="str">
        <f>IF(COUNT(J26)=0,"","-")</f>
        <v>-</v>
      </c>
      <c r="J26" s="21">
        <f t="shared" ref="J26:N26" si="1">IF(COUNT(J24)=0,"",J24*0.4)</f>
        <v>1.2962962962962963E-3</v>
      </c>
      <c r="K26" s="20">
        <f t="shared" si="1"/>
        <v>1.25E-3</v>
      </c>
      <c r="L26" s="18" t="str">
        <f>IF(COUNT(M26)=0,"","-")</f>
        <v>-</v>
      </c>
      <c r="M26" s="21">
        <f t="shared" si="1"/>
        <v>1.226851851851852E-3</v>
      </c>
      <c r="N26" s="20" t="str">
        <f t="shared" si="1"/>
        <v/>
      </c>
      <c r="O26" s="18" t="str">
        <f t="shared" si="0"/>
        <v/>
      </c>
      <c r="P26" s="30" t="str">
        <f>IF(COUNT(P24)=0,"",P24*0.4)</f>
        <v/>
      </c>
      <c r="Q26" s="43"/>
      <c r="R26" s="15"/>
    </row>
    <row r="27" spans="1:18" s="1" customFormat="1" ht="15" x14ac:dyDescent="0.3">
      <c r="A27" s="15"/>
      <c r="B27" s="15"/>
      <c r="C27" s="116"/>
      <c r="D27" s="118" t="s">
        <v>35</v>
      </c>
      <c r="E27" s="107" t="str">
        <f>IF(COUNT(E28)=0,"","每公里配速")</f>
        <v>每公里配速</v>
      </c>
      <c r="F27" s="108"/>
      <c r="G27" s="109"/>
      <c r="H27" s="107" t="str">
        <f>IF(COUNT(H28)=0,"","每公里配速")</f>
        <v>每公里配速</v>
      </c>
      <c r="I27" s="108"/>
      <c r="J27" s="109"/>
      <c r="K27" s="107" t="str">
        <f>IF(COUNT(K28)=0,"","每公里配速")</f>
        <v>每公里配速</v>
      </c>
      <c r="L27" s="108"/>
      <c r="M27" s="109"/>
      <c r="N27" s="107"/>
      <c r="O27" s="108"/>
      <c r="P27" s="110"/>
      <c r="Q27" s="38"/>
      <c r="R27" s="15"/>
    </row>
    <row r="28" spans="1:18" s="1" customFormat="1" ht="15" x14ac:dyDescent="0.3">
      <c r="A28" s="15"/>
      <c r="B28" s="15"/>
      <c r="C28" s="116"/>
      <c r="D28" s="118"/>
      <c r="E28" s="17">
        <v>3.645833333333333E-3</v>
      </c>
      <c r="F28" s="18" t="s">
        <v>22</v>
      </c>
      <c r="G28" s="19">
        <v>3.5879629629629629E-3</v>
      </c>
      <c r="H28" s="17">
        <v>3.37962962962963E-3</v>
      </c>
      <c r="I28" s="18" t="s">
        <v>22</v>
      </c>
      <c r="J28" s="19">
        <v>3.3564814814814811E-3</v>
      </c>
      <c r="K28" s="17">
        <v>3.2407407407407406E-3</v>
      </c>
      <c r="L28" s="18" t="str">
        <f>IF(COUNT(M28)=0,"","-")</f>
        <v>-</v>
      </c>
      <c r="M28" s="19">
        <v>3.1828703703703702E-3</v>
      </c>
      <c r="N28" s="17"/>
      <c r="O28" s="18" t="str">
        <f t="shared" si="0"/>
        <v/>
      </c>
      <c r="P28" s="29"/>
      <c r="Q28" s="43"/>
      <c r="R28" s="15"/>
    </row>
    <row r="29" spans="1:18" s="1" customFormat="1" ht="15" x14ac:dyDescent="0.3">
      <c r="A29" s="15"/>
      <c r="B29" s="15"/>
      <c r="C29" s="116"/>
      <c r="D29" s="119"/>
      <c r="E29" s="107" t="str">
        <f>IF(COUNT(E28)=0,"","E2在场地配速")</f>
        <v>E2在场地配速</v>
      </c>
      <c r="F29" s="108"/>
      <c r="G29" s="109"/>
      <c r="H29" s="107" t="str">
        <f>IF(COUNT(H28)=0,"","E2在场地配速")</f>
        <v>E2在场地配速</v>
      </c>
      <c r="I29" s="108"/>
      <c r="J29" s="109"/>
      <c r="K29" s="107" t="str">
        <f>IF(COUNT(K28)=0,"","E2在场地配速")</f>
        <v>E2在场地配速</v>
      </c>
      <c r="L29" s="108"/>
      <c r="M29" s="109"/>
      <c r="N29" s="107" t="str">
        <f>IF(COUNT(N28)=0,"","E2在场地配速")</f>
        <v/>
      </c>
      <c r="O29" s="108"/>
      <c r="P29" s="110"/>
      <c r="Q29" s="38"/>
      <c r="R29" s="15"/>
    </row>
    <row r="30" spans="1:18" s="1" customFormat="1" ht="15" x14ac:dyDescent="0.3">
      <c r="A30" s="15"/>
      <c r="B30" s="15"/>
      <c r="C30" s="116"/>
      <c r="D30" s="119"/>
      <c r="E30" s="20">
        <f>IF(COUNT(E28)=0,"",E28*0.4)</f>
        <v>1.4583333333333332E-3</v>
      </c>
      <c r="F30" s="18" t="str">
        <f>IF(COUNT(G30)=0,"","-")</f>
        <v>-</v>
      </c>
      <c r="G30" s="21">
        <f>IF(COUNT(G28)=0,"",G28*0.4)</f>
        <v>1.4351851851851852E-3</v>
      </c>
      <c r="H30" s="20">
        <f>IF(COUNT(H28)=0,"",H28*0.4)</f>
        <v>1.3518518518518521E-3</v>
      </c>
      <c r="I30" s="18" t="str">
        <f>IF(COUNT(J30)=0,"","-")</f>
        <v>-</v>
      </c>
      <c r="J30" s="21">
        <f t="shared" ref="J30:N30" si="2">IF(COUNT(J28)=0,"",J28*0.4)</f>
        <v>1.3425925925925925E-3</v>
      </c>
      <c r="K30" s="20">
        <f t="shared" si="2"/>
        <v>1.2962962962962963E-3</v>
      </c>
      <c r="L30" s="18" t="str">
        <f>IF(COUNT(M30)=0,"","-")</f>
        <v>-</v>
      </c>
      <c r="M30" s="21">
        <f t="shared" si="2"/>
        <v>1.2731481481481483E-3</v>
      </c>
      <c r="N30" s="20" t="str">
        <f t="shared" si="2"/>
        <v/>
      </c>
      <c r="O30" s="18" t="str">
        <f>IF(COUNT(P30)=0,"","-")</f>
        <v/>
      </c>
      <c r="P30" s="30" t="str">
        <f>IF(COUNT(P28)=0,"",P28*0.4)</f>
        <v/>
      </c>
      <c r="Q30" s="43"/>
      <c r="R30" s="15"/>
    </row>
    <row r="31" spans="1:18" ht="13.9" x14ac:dyDescent="0.3">
      <c r="A31" s="6"/>
      <c r="B31" s="6"/>
      <c r="C31" s="22" t="s">
        <v>23</v>
      </c>
      <c r="D31" s="111" t="s">
        <v>24</v>
      </c>
      <c r="E31" s="112"/>
      <c r="F31" s="112"/>
      <c r="G31" s="112"/>
      <c r="H31" s="112"/>
      <c r="I31" s="112"/>
      <c r="J31" s="112"/>
      <c r="K31" s="112"/>
      <c r="L31" s="112"/>
      <c r="M31" s="112"/>
      <c r="N31" s="112"/>
      <c r="O31" s="112"/>
      <c r="P31" s="113"/>
      <c r="Q31" s="44"/>
      <c r="R31" s="6"/>
    </row>
    <row r="32" spans="1:18" ht="15.75" x14ac:dyDescent="0.3">
      <c r="A32" s="6"/>
      <c r="B32" s="6"/>
      <c r="C32" s="6"/>
      <c r="D32" s="6"/>
      <c r="E32" s="6"/>
      <c r="F32" s="6"/>
      <c r="G32" s="6"/>
      <c r="H32" s="6"/>
      <c r="I32" s="6"/>
      <c r="J32" s="6"/>
      <c r="L32" s="6"/>
      <c r="N32" s="6"/>
      <c r="O32" s="6"/>
      <c r="P32" s="31" t="s">
        <v>32</v>
      </c>
      <c r="Q32" s="6"/>
      <c r="R32" s="6"/>
    </row>
    <row r="33" spans="1:18" ht="30" customHeight="1" x14ac:dyDescent="0.3">
      <c r="A33" s="6"/>
      <c r="B33" s="6"/>
      <c r="C33" s="120" t="s">
        <v>36</v>
      </c>
      <c r="D33" s="121"/>
      <c r="E33" s="121"/>
      <c r="F33" s="121"/>
      <c r="G33" s="121"/>
      <c r="H33" s="121"/>
      <c r="I33" s="121"/>
      <c r="J33" s="121"/>
      <c r="K33" s="121"/>
      <c r="L33" s="121"/>
      <c r="M33" s="121"/>
      <c r="N33" s="121"/>
      <c r="O33" s="121"/>
      <c r="P33" s="122"/>
      <c r="Q33" s="6"/>
      <c r="R33" s="6"/>
    </row>
    <row r="34" spans="1:18" ht="18" customHeight="1" x14ac:dyDescent="0.3">
      <c r="A34" s="6"/>
      <c r="B34" s="6"/>
      <c r="C34" s="10" t="s">
        <v>13</v>
      </c>
      <c r="D34" s="11">
        <f>IF(E34="周日",E1+6,IF(E34="周六",E1+5,E34&amp;"?"))</f>
        <v>44983</v>
      </c>
      <c r="E34" s="12" t="s">
        <v>8</v>
      </c>
      <c r="F34" s="79">
        <v>0.27083333333333331</v>
      </c>
      <c r="G34" s="79"/>
      <c r="H34" s="13"/>
      <c r="I34" s="13"/>
      <c r="K34" s="13"/>
      <c r="L34" s="13"/>
      <c r="M34" s="13"/>
      <c r="N34" s="27"/>
      <c r="O34" s="27"/>
      <c r="P34" s="28"/>
      <c r="Q34" s="6"/>
      <c r="R34" s="6"/>
    </row>
    <row r="35" spans="1:18" ht="18" customHeight="1" x14ac:dyDescent="0.3">
      <c r="A35" s="6"/>
      <c r="B35" s="6"/>
      <c r="C35" s="14" t="s">
        <v>14</v>
      </c>
      <c r="D35" s="80" t="s">
        <v>49</v>
      </c>
      <c r="E35" s="81"/>
      <c r="F35" s="81"/>
      <c r="G35" s="81"/>
      <c r="H35" s="81"/>
      <c r="I35" s="81"/>
      <c r="J35" s="81"/>
      <c r="K35" s="81"/>
      <c r="L35" s="81"/>
      <c r="M35" s="81"/>
      <c r="N35" s="81"/>
      <c r="O35" s="81"/>
      <c r="P35" s="82"/>
      <c r="Q35" s="6"/>
      <c r="R35" s="6"/>
    </row>
    <row r="36" spans="1:18" ht="18" customHeight="1" x14ac:dyDescent="0.3">
      <c r="A36" s="6"/>
      <c r="B36" s="6"/>
      <c r="C36" s="14" t="s">
        <v>15</v>
      </c>
      <c r="D36" s="123"/>
      <c r="E36" s="124"/>
      <c r="F36" s="124"/>
      <c r="G36" s="124"/>
      <c r="H36" s="124"/>
      <c r="I36" s="124"/>
      <c r="J36" s="124"/>
      <c r="K36" s="124"/>
      <c r="L36" s="124"/>
      <c r="M36" s="124"/>
      <c r="N36" s="124"/>
      <c r="O36" s="124"/>
      <c r="P36" s="125"/>
      <c r="Q36" s="6"/>
      <c r="R36" s="6"/>
    </row>
    <row r="37" spans="1:18" ht="18" customHeight="1" x14ac:dyDescent="0.3">
      <c r="A37" s="6"/>
      <c r="B37" s="6"/>
      <c r="C37" s="14" t="s">
        <v>25</v>
      </c>
      <c r="D37" s="126" t="s">
        <v>46</v>
      </c>
      <c r="E37" s="127"/>
      <c r="F37" s="127"/>
      <c r="G37" s="127"/>
      <c r="H37" s="127"/>
      <c r="I37" s="127"/>
      <c r="J37" s="127"/>
      <c r="K37" s="127"/>
      <c r="L37" s="127"/>
      <c r="M37" s="127"/>
      <c r="N37" s="127"/>
      <c r="O37" s="127"/>
      <c r="P37" s="128"/>
      <c r="Q37" s="6"/>
      <c r="R37" s="6"/>
    </row>
    <row r="38" spans="1:18" ht="31.25" customHeight="1" x14ac:dyDescent="0.3">
      <c r="A38" s="6"/>
      <c r="B38" s="6"/>
      <c r="C38" s="116" t="s">
        <v>20</v>
      </c>
      <c r="D38" s="16" t="s">
        <v>21</v>
      </c>
      <c r="E38" s="102" t="s">
        <v>27</v>
      </c>
      <c r="F38" s="102"/>
      <c r="G38" s="102"/>
      <c r="H38" s="102" t="s">
        <v>47</v>
      </c>
      <c r="I38" s="102"/>
      <c r="J38" s="102"/>
      <c r="K38" s="102" t="s">
        <v>48</v>
      </c>
      <c r="L38" s="102"/>
      <c r="M38" s="103"/>
      <c r="N38" s="102"/>
      <c r="O38" s="102"/>
      <c r="P38" s="106"/>
      <c r="Q38" s="6"/>
      <c r="R38" s="6"/>
    </row>
    <row r="39" spans="1:18" ht="13.9" x14ac:dyDescent="0.3">
      <c r="A39" s="6"/>
      <c r="B39" s="6"/>
      <c r="C39" s="116"/>
      <c r="D39" s="16" t="s">
        <v>34</v>
      </c>
      <c r="E39" s="17">
        <v>3.645833333333333E-3</v>
      </c>
      <c r="F39" s="18" t="str">
        <f>IF(COUNT(G39)=0,"","-")</f>
        <v>-</v>
      </c>
      <c r="G39" s="19">
        <v>3.5879629629629629E-3</v>
      </c>
      <c r="H39" s="17">
        <v>3.530092592592592E-3</v>
      </c>
      <c r="I39" s="18" t="str">
        <f>IF(COUNT(J39)=0,"","-")</f>
        <v>-</v>
      </c>
      <c r="J39" s="33">
        <v>3.472222222222222E-3</v>
      </c>
      <c r="K39" s="32">
        <v>3.414351851851852E-3</v>
      </c>
      <c r="L39" s="18" t="str">
        <f>IF(COUNT(M39)=0,"","-")</f>
        <v>-</v>
      </c>
      <c r="M39" s="33">
        <v>3.2986111111111111E-3</v>
      </c>
      <c r="N39" s="17"/>
      <c r="O39" s="18" t="str">
        <f>IF(COUNT(P39)=0,"","-")</f>
        <v/>
      </c>
      <c r="P39" s="29"/>
      <c r="Q39" s="6"/>
      <c r="R39" s="6"/>
    </row>
    <row r="40" spans="1:18" ht="13.9" x14ac:dyDescent="0.3">
      <c r="A40" s="6"/>
      <c r="B40" s="6"/>
      <c r="C40" s="117"/>
      <c r="D40" s="23" t="s">
        <v>35</v>
      </c>
      <c r="E40" s="24">
        <v>3.7615740740740739E-3</v>
      </c>
      <c r="F40" s="25" t="str">
        <f>IF(COUNT(G40)=0,"","-")</f>
        <v>-</v>
      </c>
      <c r="G40" s="26">
        <v>3.7037037037037034E-3</v>
      </c>
      <c r="H40" s="24">
        <v>3.645833333333333E-3</v>
      </c>
      <c r="I40" s="25" t="str">
        <f>IF(COUNT(J40)=0,"","-")</f>
        <v>-</v>
      </c>
      <c r="J40" s="26">
        <v>3.530092592592592E-3</v>
      </c>
      <c r="K40" s="24">
        <v>3.472222222222222E-3</v>
      </c>
      <c r="L40" s="25" t="str">
        <f>IF(COUNT(M40)=0,"","-")</f>
        <v>-</v>
      </c>
      <c r="M40" s="26">
        <v>3.414351851851852E-3</v>
      </c>
      <c r="N40" s="24"/>
      <c r="O40" s="25" t="str">
        <f>IF(COUNT(P40)=0,"","-")</f>
        <v/>
      </c>
      <c r="P40" s="34"/>
      <c r="Q40" s="6"/>
      <c r="R40" s="6"/>
    </row>
    <row r="41" spans="1:18" ht="15.75" x14ac:dyDescent="0.3">
      <c r="A41" s="6"/>
      <c r="B41" s="6"/>
      <c r="C41" s="6"/>
      <c r="D41" s="6"/>
      <c r="E41" s="6"/>
      <c r="F41" s="6"/>
      <c r="G41" s="6"/>
      <c r="H41" s="6"/>
      <c r="I41" s="6"/>
      <c r="J41" s="6"/>
      <c r="K41" s="6"/>
      <c r="L41" s="6"/>
      <c r="M41" s="31"/>
      <c r="N41" s="6"/>
      <c r="O41" s="6"/>
      <c r="P41" s="31" t="s">
        <v>32</v>
      </c>
      <c r="Q41" s="6"/>
      <c r="R41" s="6"/>
    </row>
    <row r="42" spans="1:18" x14ac:dyDescent="0.3">
      <c r="A42" s="6"/>
      <c r="B42" s="6"/>
      <c r="C42" s="6"/>
      <c r="D42" s="6"/>
      <c r="E42" s="6"/>
      <c r="F42" s="6"/>
      <c r="G42" s="6"/>
      <c r="H42" s="6"/>
      <c r="I42" s="6"/>
      <c r="J42" s="6"/>
      <c r="K42" s="6"/>
      <c r="L42" s="6"/>
      <c r="M42" s="6"/>
      <c r="N42" s="6"/>
      <c r="O42" s="6"/>
      <c r="P42" s="6"/>
      <c r="Q42" s="6"/>
      <c r="R42" s="6"/>
    </row>
  </sheetData>
  <sheetProtection selectLockedCells="1"/>
  <mergeCells count="74">
    <mergeCell ref="E38:G38"/>
    <mergeCell ref="H38:J38"/>
    <mergeCell ref="K38:M38"/>
    <mergeCell ref="N38:P38"/>
    <mergeCell ref="C17:C18"/>
    <mergeCell ref="C19:C20"/>
    <mergeCell ref="C21:C30"/>
    <mergeCell ref="C38:C40"/>
    <mergeCell ref="D21:D22"/>
    <mergeCell ref="D23:D26"/>
    <mergeCell ref="D27:D30"/>
    <mergeCell ref="C33:P33"/>
    <mergeCell ref="F34:G34"/>
    <mergeCell ref="D35:P35"/>
    <mergeCell ref="D36:P36"/>
    <mergeCell ref="D37:P37"/>
    <mergeCell ref="E29:G29"/>
    <mergeCell ref="H29:J29"/>
    <mergeCell ref="K29:M29"/>
    <mergeCell ref="N29:P29"/>
    <mergeCell ref="D31:P31"/>
    <mergeCell ref="E25:G25"/>
    <mergeCell ref="H25:J25"/>
    <mergeCell ref="K25:M25"/>
    <mergeCell ref="N25:P25"/>
    <mergeCell ref="E27:G27"/>
    <mergeCell ref="H27:J27"/>
    <mergeCell ref="K27:M27"/>
    <mergeCell ref="N27:P27"/>
    <mergeCell ref="E22:G22"/>
    <mergeCell ref="H22:J22"/>
    <mergeCell ref="K22:M22"/>
    <mergeCell ref="N22:P22"/>
    <mergeCell ref="E23:G23"/>
    <mergeCell ref="H23:J23"/>
    <mergeCell ref="K23:M23"/>
    <mergeCell ref="N23:P23"/>
    <mergeCell ref="D20:P20"/>
    <mergeCell ref="E21:G21"/>
    <mergeCell ref="H21:J21"/>
    <mergeCell ref="K21:M21"/>
    <mergeCell ref="N21:P21"/>
    <mergeCell ref="D15:P15"/>
    <mergeCell ref="D16:P16"/>
    <mergeCell ref="D17:P17"/>
    <mergeCell ref="D18:P18"/>
    <mergeCell ref="D19:P19"/>
    <mergeCell ref="O9:Q9"/>
    <mergeCell ref="C11:P11"/>
    <mergeCell ref="C12:P12"/>
    <mergeCell ref="F13:G13"/>
    <mergeCell ref="D14:P14"/>
    <mergeCell ref="B9:C9"/>
    <mergeCell ref="D9:F9"/>
    <mergeCell ref="G9:H9"/>
    <mergeCell ref="I9:L9"/>
    <mergeCell ref="M9:N9"/>
    <mergeCell ref="O7:Q7"/>
    <mergeCell ref="B8:C8"/>
    <mergeCell ref="D8:F8"/>
    <mergeCell ref="G8:H8"/>
    <mergeCell ref="I8:L8"/>
    <mergeCell ref="M8:N8"/>
    <mergeCell ref="O8:Q8"/>
    <mergeCell ref="B7:C7"/>
    <mergeCell ref="D7:F7"/>
    <mergeCell ref="G7:H7"/>
    <mergeCell ref="I7:L7"/>
    <mergeCell ref="M7:N7"/>
    <mergeCell ref="E1:G1"/>
    <mergeCell ref="H1:N1"/>
    <mergeCell ref="A3:R3"/>
    <mergeCell ref="A4:R4"/>
    <mergeCell ref="A6:R6"/>
  </mergeCells>
  <phoneticPr fontId="11" type="noConversion"/>
  <dataValidations count="1">
    <dataValidation type="time" errorStyle="information" allowBlank="1" showInputMessage="1" showErrorMessage="1" errorTitle="警告" error="请确认所输入配速是否正确" promptTitle="输入格式如下" prompt="0:03:00" sqref="N24 P24:Q24 M28:N28 P28:Q28 N39:N40 P39:P40" xr:uid="{00000000-0002-0000-0000-000000000000}">
      <formula1>0.00208333333333333</formula1>
      <formula2>0.00416666666666667</formula2>
    </dataValidation>
  </dataValidations>
  <pageMargins left="0.70866141732283505" right="0.70866141732283505" top="0.74803149606299202" bottom="0.74803149606299202" header="0.31496062992126" footer="0.31496062992126"/>
  <pageSetup paperSize="9" orientation="landscape" r:id="rId1"/>
  <ignoredErrors>
    <ignoredError sqref="E30:O30 O28 L28 I28 F28 E26:P26 F29:G29 I29:J29 L29:M29 O29:P29 E27:M27 O27:P27" formula="1"/>
  </ignoredErrors>
  <picture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Nemo Zhang</dc:creator>
  <cp:lastModifiedBy>luochuan</cp:lastModifiedBy>
  <dcterms:created xsi:type="dcterms:W3CDTF">2021-01-23T07:59:00Z</dcterms:created>
  <dcterms:modified xsi:type="dcterms:W3CDTF">2023-02-18T10:52:18Z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2052-11.1.0.10700</vt:lpwstr>
  </property>
  <property fmtid="{D5CDD505-2E9C-101B-9397-08002B2CF9AE}" pid="3" name="ICV">
    <vt:lpwstr>7D62BF46565A4625A83EE5FBE3F57A48</vt:lpwstr>
  </property>
</Properties>
</file>