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ml.chartshapes+xml"/>
  <Override PartName="/xl/charts/chart18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BE6E83BF-1884-49F3-B7F3-99E83A03F829}" xr6:coauthVersionLast="47" xr6:coauthVersionMax="47" xr10:uidLastSave="{00000000-0000-0000-0000-000000000000}"/>
  <bookViews>
    <workbookView showSheetTabs="0" xWindow="3348" yWindow="3348" windowWidth="17280" windowHeight="8880" tabRatio="928"/>
  </bookViews>
  <sheets>
    <sheet name="Main Menu" sheetId="1" r:id="rId1"/>
    <sheet name="Summary" sheetId="2" r:id="rId2"/>
    <sheet name="By Sector" sheetId="3" r:id="rId3"/>
    <sheet name="By Level of Processing" sheetId="4" r:id="rId4"/>
    <sheet name="Sector by Country" sheetId="5" r:id="rId5"/>
    <sheet name="Processed Food Exports" sheetId="6" r:id="rId6"/>
    <sheet name="By Broad Category" sheetId="7" r:id="rId7"/>
    <sheet name="Charts" sheetId="8" r:id="rId8"/>
  </sheets>
  <definedNames>
    <definedName name="Food_Exports_Up_date">Summary!$B$1</definedName>
    <definedName name="_xlnm.Print_Area" localSheetId="6">'By Broad Category'!$B$1:$I$19</definedName>
    <definedName name="_xlnm.Print_Area" localSheetId="3">'By Level of Processing'!$B$1:$J$45</definedName>
    <definedName name="_xlnm.Print_Area" localSheetId="2">'By Sector'!$B$1:$I$15</definedName>
    <definedName name="_xlnm.Print_Area" localSheetId="7">Charts!$B$2:$L$72</definedName>
    <definedName name="_xlnm.Print_Area" localSheetId="0">'Main Menu'!$B$1:$D$22</definedName>
    <definedName name="_xlnm.Print_Area" localSheetId="5">'Processed Food Exports'!$B$1:$I$65</definedName>
    <definedName name="_xlnm.Print_Area" localSheetId="4">'Sector by Country'!$B$1:$I$271</definedName>
    <definedName name="_xlnm.Print_Area" localSheetId="1">Summary!$B$1:$Q$43</definedName>
    <definedName name="_xlnm.Print_Titles" localSheetId="5">'Processed Food Exports'!$1:$4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7" l="1"/>
  <c r="I18" i="7" s="1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H44" i="4"/>
  <c r="J44" i="4" s="1"/>
  <c r="J18" i="4"/>
  <c r="J43" i="4"/>
  <c r="J42" i="4"/>
  <c r="J41" i="4"/>
  <c r="J40" i="4"/>
  <c r="J39" i="4"/>
  <c r="J36" i="4"/>
  <c r="J35" i="4"/>
  <c r="J34" i="4"/>
  <c r="J33" i="4"/>
  <c r="J32" i="4"/>
  <c r="J31" i="4"/>
  <c r="J28" i="4"/>
  <c r="J27" i="4"/>
  <c r="J26" i="4"/>
  <c r="J25" i="4"/>
  <c r="J24" i="4"/>
  <c r="J23" i="4"/>
  <c r="J22" i="4"/>
  <c r="J21" i="4"/>
  <c r="J20" i="4"/>
  <c r="J19" i="4"/>
  <c r="J17" i="4"/>
  <c r="J16" i="4"/>
  <c r="J13" i="4"/>
  <c r="J12" i="4"/>
  <c r="J11" i="4"/>
  <c r="J10" i="4"/>
  <c r="J8" i="4"/>
  <c r="J7" i="4"/>
  <c r="J6" i="4"/>
  <c r="J5" i="4"/>
  <c r="I14" i="3"/>
  <c r="I13" i="3"/>
  <c r="I12" i="3"/>
  <c r="T12" i="8" s="1"/>
  <c r="I11" i="3"/>
  <c r="I10" i="3"/>
  <c r="T10" i="8" s="1"/>
  <c r="I9" i="3"/>
  <c r="I8" i="3"/>
  <c r="T8" i="8" s="1"/>
  <c r="I7" i="3"/>
  <c r="I6" i="3"/>
  <c r="I5" i="3"/>
  <c r="Q25" i="8"/>
  <c r="T14" i="8"/>
  <c r="S14" i="8"/>
  <c r="R14" i="8"/>
  <c r="T13" i="8"/>
  <c r="S13" i="8"/>
  <c r="R13" i="8"/>
  <c r="S12" i="8"/>
  <c r="R12" i="8"/>
  <c r="T11" i="8"/>
  <c r="S11" i="8"/>
  <c r="R11" i="8"/>
  <c r="S10" i="8"/>
  <c r="R10" i="8"/>
  <c r="T9" i="8"/>
  <c r="S9" i="8"/>
  <c r="R9" i="8"/>
  <c r="S8" i="8"/>
  <c r="R8" i="8"/>
  <c r="T7" i="8"/>
  <c r="S7" i="8"/>
  <c r="R7" i="8"/>
  <c r="T6" i="8"/>
  <c r="S6" i="8"/>
  <c r="R6" i="8"/>
  <c r="T5" i="8"/>
  <c r="S5" i="8"/>
  <c r="R5" i="8"/>
  <c r="H28" i="5"/>
  <c r="S36" i="8"/>
  <c r="H15" i="5"/>
  <c r="S34" i="8"/>
  <c r="H26" i="5"/>
  <c r="S33" i="8" s="1"/>
  <c r="H14" i="5"/>
  <c r="S32" i="8" s="1"/>
  <c r="H24" i="5"/>
  <c r="S31" i="8"/>
  <c r="H11" i="5"/>
  <c r="I11" i="5" s="1"/>
  <c r="T30" i="8" s="1"/>
  <c r="S30" i="8"/>
  <c r="H9" i="5"/>
  <c r="S28" i="8" s="1"/>
  <c r="H10" i="5"/>
  <c r="S29" i="8" s="1"/>
  <c r="H7" i="5"/>
  <c r="S27" i="8"/>
  <c r="H22" i="5"/>
  <c r="S26" i="8"/>
  <c r="H5" i="5"/>
  <c r="H21" i="5" s="1"/>
  <c r="H6" i="5"/>
  <c r="H8" i="5"/>
  <c r="H12" i="5"/>
  <c r="H13" i="5"/>
  <c r="H16" i="5"/>
  <c r="H17" i="5"/>
  <c r="I17" i="5" s="1"/>
  <c r="H18" i="5"/>
  <c r="I18" i="5" s="1"/>
  <c r="H19" i="5"/>
  <c r="H20" i="5"/>
  <c r="H27" i="5"/>
  <c r="S35" i="8"/>
  <c r="G27" i="5"/>
  <c r="R35" i="8" s="1"/>
  <c r="I27" i="5"/>
  <c r="T35" i="8" s="1"/>
  <c r="G5" i="5"/>
  <c r="G6" i="5"/>
  <c r="G21" i="5" s="1"/>
  <c r="R25" i="8" s="1"/>
  <c r="G7" i="5"/>
  <c r="G8" i="5"/>
  <c r="I8" i="5" s="1"/>
  <c r="G9" i="5"/>
  <c r="G10" i="5"/>
  <c r="I10" i="5" s="1"/>
  <c r="G11" i="5"/>
  <c r="G12" i="5"/>
  <c r="G13" i="5"/>
  <c r="G14" i="5"/>
  <c r="R32" i="8" s="1"/>
  <c r="G15" i="5"/>
  <c r="R34" i="8" s="1"/>
  <c r="G16" i="5"/>
  <c r="G17" i="5"/>
  <c r="G18" i="5"/>
  <c r="G19" i="5"/>
  <c r="G20" i="5"/>
  <c r="R27" i="8"/>
  <c r="R28" i="8"/>
  <c r="R30" i="8"/>
  <c r="I7" i="5"/>
  <c r="T27" i="8"/>
  <c r="I9" i="5"/>
  <c r="T28" i="8"/>
  <c r="I14" i="5"/>
  <c r="T32" i="8"/>
  <c r="I15" i="5"/>
  <c r="T34" i="8"/>
  <c r="G22" i="5"/>
  <c r="R26" i="8" s="1"/>
  <c r="G24" i="5"/>
  <c r="R31" i="8"/>
  <c r="G26" i="5"/>
  <c r="I26" i="5" s="1"/>
  <c r="T33" i="8" s="1"/>
  <c r="R33" i="8"/>
  <c r="I22" i="5"/>
  <c r="T26" i="8"/>
  <c r="I24" i="5"/>
  <c r="T31" i="8" s="1"/>
  <c r="G28" i="5"/>
  <c r="R36" i="8"/>
  <c r="I28" i="5"/>
  <c r="L34" i="2" s="1"/>
  <c r="T36" i="8"/>
  <c r="I64" i="6"/>
  <c r="I61" i="6"/>
  <c r="I60" i="6"/>
  <c r="I59" i="6"/>
  <c r="I57" i="6"/>
  <c r="I56" i="6"/>
  <c r="I55" i="6"/>
  <c r="I54" i="6"/>
  <c r="I53" i="6"/>
  <c r="I52" i="6"/>
  <c r="I51" i="6"/>
  <c r="I50" i="6"/>
  <c r="I49" i="6"/>
  <c r="I48" i="6"/>
  <c r="I47" i="6"/>
  <c r="I45" i="6"/>
  <c r="I44" i="6"/>
  <c r="I43" i="6"/>
  <c r="I41" i="6"/>
  <c r="I40" i="6"/>
  <c r="I39" i="6"/>
  <c r="I37" i="6"/>
  <c r="I36" i="6"/>
  <c r="I35" i="6"/>
  <c r="I34" i="6"/>
  <c r="I33" i="6"/>
  <c r="I32" i="6"/>
  <c r="I31" i="6"/>
  <c r="I29" i="6"/>
  <c r="I28" i="6"/>
  <c r="I27" i="6"/>
  <c r="I26" i="6"/>
  <c r="I25" i="6"/>
  <c r="I24" i="6"/>
  <c r="I23" i="6"/>
  <c r="I22" i="6"/>
  <c r="I20" i="6"/>
  <c r="I19" i="6"/>
  <c r="I18" i="6"/>
  <c r="I17" i="6"/>
  <c r="I16" i="6"/>
  <c r="I14" i="6"/>
  <c r="I11" i="6"/>
  <c r="I10" i="6"/>
  <c r="I9" i="6"/>
  <c r="I8" i="6"/>
  <c r="I7" i="6"/>
  <c r="I6" i="6"/>
  <c r="I179" i="5"/>
  <c r="I239" i="5"/>
  <c r="I58" i="5"/>
  <c r="I149" i="5"/>
  <c r="I118" i="5"/>
  <c r="I88" i="5"/>
  <c r="I209" i="5"/>
  <c r="I269" i="5"/>
  <c r="D5" i="5"/>
  <c r="D6" i="5"/>
  <c r="D7" i="5"/>
  <c r="D8" i="5"/>
  <c r="D21" i="5" s="1"/>
  <c r="D9" i="5"/>
  <c r="D10" i="5"/>
  <c r="D11" i="5"/>
  <c r="D12" i="5"/>
  <c r="D13" i="5"/>
  <c r="D14" i="5"/>
  <c r="D15" i="5"/>
  <c r="D16" i="5"/>
  <c r="D17" i="5"/>
  <c r="D18" i="5"/>
  <c r="D19" i="5"/>
  <c r="D20" i="5"/>
  <c r="E5" i="5"/>
  <c r="E6" i="5"/>
  <c r="E7" i="5"/>
  <c r="E21" i="5" s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C5" i="5"/>
  <c r="C6" i="5"/>
  <c r="C21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H29" i="5"/>
  <c r="G29" i="5"/>
  <c r="E29" i="5"/>
  <c r="D29" i="5"/>
  <c r="C29" i="5"/>
  <c r="E28" i="5"/>
  <c r="D28" i="5"/>
  <c r="C28" i="5"/>
  <c r="E26" i="5"/>
  <c r="D26" i="5"/>
  <c r="C26" i="5"/>
  <c r="H25" i="5"/>
  <c r="G25" i="5"/>
  <c r="E25" i="5"/>
  <c r="D25" i="5"/>
  <c r="C25" i="5"/>
  <c r="E24" i="5"/>
  <c r="D24" i="5"/>
  <c r="C24" i="5"/>
  <c r="H23" i="5"/>
  <c r="I23" i="5" s="1"/>
  <c r="G23" i="5"/>
  <c r="E23" i="5"/>
  <c r="D23" i="5"/>
  <c r="C23" i="5"/>
  <c r="E22" i="5"/>
  <c r="D22" i="5"/>
  <c r="C22" i="5"/>
  <c r="I29" i="5"/>
  <c r="I25" i="5"/>
  <c r="I20" i="5"/>
  <c r="I19" i="5"/>
  <c r="I16" i="5"/>
  <c r="I13" i="5"/>
  <c r="I12" i="5"/>
  <c r="I6" i="5"/>
  <c r="I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271" i="5"/>
  <c r="I270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1" i="5"/>
  <c r="I240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1" i="5"/>
  <c r="I210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1" i="5"/>
  <c r="I180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4" i="5"/>
  <c r="I163" i="5"/>
  <c r="I162" i="5"/>
  <c r="I161" i="5"/>
  <c r="I160" i="5"/>
  <c r="I159" i="5"/>
  <c r="I158" i="5"/>
  <c r="I151" i="5"/>
  <c r="I150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0" i="5"/>
  <c r="I119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0" i="5"/>
  <c r="I89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P34" i="2"/>
  <c r="D4" i="2"/>
  <c r="L24" i="2"/>
  <c r="H24" i="2"/>
  <c r="D24" i="2"/>
  <c r="P14" i="2"/>
  <c r="L14" i="2"/>
  <c r="D14" i="2"/>
  <c r="P4" i="2"/>
  <c r="L4" i="2"/>
  <c r="H4" i="2"/>
  <c r="I21" i="5" l="1"/>
  <c r="S25" i="8"/>
  <c r="H34" i="2"/>
  <c r="T29" i="8"/>
  <c r="R29" i="8"/>
  <c r="H14" i="2"/>
  <c r="T25" i="8" l="1"/>
  <c r="D34" i="2"/>
</calcChain>
</file>

<file path=xl/sharedStrings.xml><?xml version="1.0" encoding="utf-8"?>
<sst xmlns="http://schemas.openxmlformats.org/spreadsheetml/2006/main" count="585" uniqueCount="156">
  <si>
    <t>1999-00</t>
  </si>
  <si>
    <t>2000-01</t>
  </si>
  <si>
    <t>2001-02</t>
  </si>
  <si>
    <t>Meat</t>
  </si>
  <si>
    <t>Dairy</t>
  </si>
  <si>
    <t>Horticulture</t>
  </si>
  <si>
    <t>Seafood</t>
  </si>
  <si>
    <t>Confectionery</t>
  </si>
  <si>
    <t>Other Food Products</t>
  </si>
  <si>
    <t>Total Asia</t>
  </si>
  <si>
    <t>Total All Countries</t>
  </si>
  <si>
    <t>Total</t>
  </si>
  <si>
    <t>Wheat</t>
  </si>
  <si>
    <t>Unprocessed</t>
  </si>
  <si>
    <t>Simply processed</t>
  </si>
  <si>
    <t>Highly processed</t>
  </si>
  <si>
    <t xml:space="preserve">Other Food </t>
  </si>
  <si>
    <t>Beverages</t>
  </si>
  <si>
    <t>Total All Food</t>
  </si>
  <si>
    <t>Sector</t>
  </si>
  <si>
    <t>Live Animals</t>
  </si>
  <si>
    <t>Unprocessed Fish Products</t>
  </si>
  <si>
    <t>Prepared or Preserved Fish Products</t>
  </si>
  <si>
    <t>Unprocessed Vegetables, Fruit and Nuts</t>
  </si>
  <si>
    <t>Prepared or Preserved Vegetables, Fruit and Nuts</t>
  </si>
  <si>
    <t>Grains and Seeds</t>
  </si>
  <si>
    <t>Cereal Products</t>
  </si>
  <si>
    <t>Animal or Vegetable Fats or Oils</t>
  </si>
  <si>
    <t>Miscellaneous Edible Products</t>
  </si>
  <si>
    <t>Dairy Products</t>
  </si>
  <si>
    <t>Confectionery Products</t>
  </si>
  <si>
    <t>% Change</t>
  </si>
  <si>
    <t>Product Category</t>
  </si>
  <si>
    <t>Butter</t>
  </si>
  <si>
    <t>Cheese</t>
  </si>
  <si>
    <t>Ice-cream</t>
  </si>
  <si>
    <t>Other</t>
  </si>
  <si>
    <t>Prepared or Preserved Meat Products</t>
  </si>
  <si>
    <t>Fish fillets</t>
  </si>
  <si>
    <t>Other fish</t>
  </si>
  <si>
    <t>Crustaceans</t>
  </si>
  <si>
    <t>Mulluscs</t>
  </si>
  <si>
    <t>Flour</t>
  </si>
  <si>
    <t>Infant food</t>
  </si>
  <si>
    <t>Bakers mixes</t>
  </si>
  <si>
    <t>Pasta</t>
  </si>
  <si>
    <t>Breakfast foods</t>
  </si>
  <si>
    <t>Bakers wares</t>
  </si>
  <si>
    <t>Prepared or Preserved Vegetables, Fruit &amp; Nuts</t>
  </si>
  <si>
    <t>Tomato products</t>
  </si>
  <si>
    <t>Mushrooms</t>
  </si>
  <si>
    <t xml:space="preserve">Fruit,nuts etc </t>
  </si>
  <si>
    <t>Apple juice</t>
  </si>
  <si>
    <t>Other fruit and vegetable juice</t>
  </si>
  <si>
    <t xml:space="preserve">Other </t>
  </si>
  <si>
    <t>Margarine</t>
  </si>
  <si>
    <t>Natural honey</t>
  </si>
  <si>
    <t>Coffee &amp; its preparations</t>
  </si>
  <si>
    <t>Tea &amp; its preparations</t>
  </si>
  <si>
    <t>Cocoa &amp; its preparations</t>
  </si>
  <si>
    <t>Sugar and its products</t>
  </si>
  <si>
    <t>Sauces</t>
  </si>
  <si>
    <t>Soup &amp; broths</t>
  </si>
  <si>
    <t>Spices</t>
  </si>
  <si>
    <t>Confectionery, Food Preparations with Cocoa</t>
  </si>
  <si>
    <t>Without cocoa</t>
  </si>
  <si>
    <t>With cocoa</t>
  </si>
  <si>
    <t>Bangladesh</t>
  </si>
  <si>
    <t>China</t>
  </si>
  <si>
    <t>Hong kong</t>
  </si>
  <si>
    <t>India</t>
  </si>
  <si>
    <t>Indonesia</t>
  </si>
  <si>
    <t>Japan</t>
  </si>
  <si>
    <t>Korea Rep</t>
  </si>
  <si>
    <t>Malaysia</t>
  </si>
  <si>
    <t>Pakistan</t>
  </si>
  <si>
    <t>Philippines</t>
  </si>
  <si>
    <t>Singapore</t>
  </si>
  <si>
    <t>Sri Lanka</t>
  </si>
  <si>
    <t>Taiwan</t>
  </si>
  <si>
    <t>Thailand</t>
  </si>
  <si>
    <t>Vietnam</t>
  </si>
  <si>
    <t>Other Asia</t>
  </si>
  <si>
    <t>Canada</t>
  </si>
  <si>
    <t>Mexico</t>
  </si>
  <si>
    <t>New Zealand</t>
  </si>
  <si>
    <t>Papua New Guinea</t>
  </si>
  <si>
    <t>Saudi Arabia</t>
  </si>
  <si>
    <t>USA</t>
  </si>
  <si>
    <t>Other Grains (a)</t>
  </si>
  <si>
    <t>Value of Food Exports to All Destinations by Sector</t>
  </si>
  <si>
    <t>(a) Excludes export data for barley and rice which are not published by the ABS.</t>
  </si>
  <si>
    <t>Dec 01</t>
  </si>
  <si>
    <t>Dec 02</t>
  </si>
  <si>
    <t xml:space="preserve">Value of Food Exports to All Destinations by Sector &amp; Level of Processing  </t>
  </si>
  <si>
    <t>Level of Processing</t>
  </si>
  <si>
    <t>6 months ended:</t>
  </si>
  <si>
    <t>Country of Destination</t>
  </si>
  <si>
    <r>
      <t xml:space="preserve">Value of </t>
    </r>
    <r>
      <rPr>
        <b/>
        <sz val="9"/>
        <color indexed="10"/>
        <rFont val="Arial"/>
        <family val="2"/>
      </rPr>
      <t>Meat Exports</t>
    </r>
    <r>
      <rPr>
        <b/>
        <sz val="9"/>
        <rFont val="Arial"/>
        <family val="2"/>
      </rPr>
      <t xml:space="preserve"> by Country of Destination</t>
    </r>
  </si>
  <si>
    <r>
      <t xml:space="preserve">Value of </t>
    </r>
    <r>
      <rPr>
        <b/>
        <sz val="9"/>
        <color indexed="10"/>
        <rFont val="Arial"/>
        <family val="2"/>
      </rPr>
      <t>Dairy Exports</t>
    </r>
    <r>
      <rPr>
        <b/>
        <sz val="9"/>
        <rFont val="Arial"/>
        <family val="2"/>
      </rPr>
      <t xml:space="preserve"> by Country of Destination</t>
    </r>
  </si>
  <si>
    <r>
      <t xml:space="preserve">Value of Exports of </t>
    </r>
    <r>
      <rPr>
        <b/>
        <sz val="9"/>
        <color indexed="10"/>
        <rFont val="Arial"/>
        <family val="2"/>
      </rPr>
      <t>Horticultural Goods</t>
    </r>
    <r>
      <rPr>
        <b/>
        <sz val="9"/>
        <rFont val="Arial"/>
        <family val="2"/>
      </rPr>
      <t xml:space="preserve"> by Country of Destination</t>
    </r>
  </si>
  <si>
    <r>
      <t xml:space="preserve">Value of Exports of </t>
    </r>
    <r>
      <rPr>
        <b/>
        <sz val="9"/>
        <color indexed="10"/>
        <rFont val="Arial"/>
        <family val="2"/>
      </rPr>
      <t>Other Grains</t>
    </r>
    <r>
      <rPr>
        <b/>
        <sz val="9"/>
        <rFont val="Arial"/>
        <family val="2"/>
      </rPr>
      <t xml:space="preserve"> by Country of Destination (a)</t>
    </r>
  </si>
  <si>
    <r>
      <t xml:space="preserve">Value of </t>
    </r>
    <r>
      <rPr>
        <b/>
        <sz val="9"/>
        <color indexed="10"/>
        <rFont val="Arial"/>
        <family val="2"/>
      </rPr>
      <t>Seafood</t>
    </r>
    <r>
      <rPr>
        <b/>
        <sz val="9"/>
        <rFont val="Arial"/>
        <family val="2"/>
      </rPr>
      <t xml:space="preserve"> Exports by Country of Destination</t>
    </r>
  </si>
  <si>
    <r>
      <t xml:space="preserve">Value of </t>
    </r>
    <r>
      <rPr>
        <b/>
        <sz val="9"/>
        <color indexed="10"/>
        <rFont val="Arial"/>
        <family val="2"/>
      </rPr>
      <t>Confectionery</t>
    </r>
    <r>
      <rPr>
        <b/>
        <sz val="9"/>
        <rFont val="Arial"/>
        <family val="2"/>
      </rPr>
      <t xml:space="preserve"> Exports by Country of Destination</t>
    </r>
  </si>
  <si>
    <r>
      <t xml:space="preserve">Value of Exports of </t>
    </r>
    <r>
      <rPr>
        <b/>
        <sz val="9"/>
        <color indexed="10"/>
        <rFont val="Arial"/>
        <family val="2"/>
      </rPr>
      <t>Other Foods</t>
    </r>
    <r>
      <rPr>
        <b/>
        <sz val="9"/>
        <rFont val="Arial"/>
        <family val="2"/>
      </rPr>
      <t xml:space="preserve"> by Country of Destination</t>
    </r>
  </si>
  <si>
    <r>
      <t xml:space="preserve">Value of Exports of </t>
    </r>
    <r>
      <rPr>
        <b/>
        <sz val="9"/>
        <color indexed="10"/>
        <rFont val="Arial"/>
        <family val="2"/>
      </rPr>
      <t>Beverages</t>
    </r>
    <r>
      <rPr>
        <b/>
        <sz val="9"/>
        <rFont val="Arial"/>
        <family val="2"/>
      </rPr>
      <t xml:space="preserve"> by Country of Destination</t>
    </r>
  </si>
  <si>
    <t>(a) Excludes exports of wheat.  The ABS publishes no exports of wheat by country of destination.</t>
  </si>
  <si>
    <t>Exports of Processed Food by Product Category</t>
  </si>
  <si>
    <t>Sector / Product Category</t>
  </si>
  <si>
    <t>Food Exports Up-date</t>
  </si>
  <si>
    <t xml:space="preserve">Total Food Exports </t>
  </si>
  <si>
    <t xml:space="preserve">Total Simply Processed </t>
  </si>
  <si>
    <t xml:space="preserve">Total Unprocessed </t>
  </si>
  <si>
    <t xml:space="preserve">Total Food To Asia </t>
  </si>
  <si>
    <t xml:space="preserve">Total Food To Japan </t>
  </si>
  <si>
    <t xml:space="preserve">Total Food To USA </t>
  </si>
  <si>
    <t xml:space="preserve">National Food Industry Strategy Ltd </t>
  </si>
  <si>
    <t>Summary December 2002</t>
  </si>
  <si>
    <t>Value of Total Food Exports by Country of Destination</t>
  </si>
  <si>
    <t xml:space="preserve">Value of Total Food Exports to All Destinations by Product Category  </t>
  </si>
  <si>
    <t>Main Menu</t>
  </si>
  <si>
    <t xml:space="preserve">Total Food To NZ </t>
  </si>
  <si>
    <t>Food Exports Database</t>
  </si>
  <si>
    <t>Meat or Preserved Meat Products</t>
  </si>
  <si>
    <t>Milk and cream  products</t>
  </si>
  <si>
    <t>Vegetables, frozen</t>
  </si>
  <si>
    <t>Vegetables, other</t>
  </si>
  <si>
    <t>Jams, fruit jellies etc</t>
  </si>
  <si>
    <t>Orange juice</t>
  </si>
  <si>
    <t>Dog or cat food</t>
  </si>
  <si>
    <t xml:space="preserve">Total Highly Processed </t>
  </si>
  <si>
    <t>Value of Total Food Exports by Country of Destination (a)</t>
  </si>
  <si>
    <t xml:space="preserve">Source Citation: </t>
  </si>
  <si>
    <t>National Food Industry Strategy Ltd, Food Exports Database, compiled from data supplied by the Australian Bureau of Statistics</t>
  </si>
  <si>
    <t>Value of Food Exports to All Destinations by Sector &amp; Level of Processing</t>
  </si>
  <si>
    <t>Value of Total Food Exports to All Destinations by Product Category</t>
  </si>
  <si>
    <t>Financial year</t>
  </si>
  <si>
    <t>Six Months Ended December 2002 Compared with 6 Months Ended December 2001</t>
  </si>
  <si>
    <t xml:space="preserve">1999-00 to 2001-02, 6 Months to December 2001 and December 2002   ($m)  </t>
  </si>
  <si>
    <t xml:space="preserve">Latest Update </t>
  </si>
  <si>
    <t>March 2003</t>
  </si>
  <si>
    <t>United Kingdom</t>
  </si>
  <si>
    <t>6 Months to Dec 01</t>
  </si>
  <si>
    <t>6 Months to Dec 02</t>
  </si>
  <si>
    <t>Change</t>
  </si>
  <si>
    <t>Other Grains</t>
  </si>
  <si>
    <t>$ m</t>
  </si>
  <si>
    <t>All Countries</t>
  </si>
  <si>
    <t>Food Exports by Sector</t>
  </si>
  <si>
    <t>Food Exports by Major Destination</t>
  </si>
  <si>
    <t>Note: Excludes wheat exports.</t>
  </si>
  <si>
    <t>Destination</t>
  </si>
  <si>
    <t>Hong Kong</t>
  </si>
  <si>
    <t>National Food Industry Strategy Ltd, Food Exports Database</t>
  </si>
  <si>
    <t>Compiled from data supplied by the Australian Bureau of Statistics</t>
  </si>
  <si>
    <t>Presentation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</si>
</sst>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%"/>
    <numFmt numFmtId="175" formatCode="#,##0,,"/>
    <numFmt numFmtId="180" formatCode="#,##0.00,,"/>
  </numFmts>
  <fonts count="2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14"/>
      <color indexed="10"/>
      <name val="Arial"/>
      <family val="2"/>
    </font>
    <font>
      <sz val="16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Arial"/>
    </font>
    <font>
      <sz val="16"/>
      <color indexed="48"/>
      <name val="Times New Roman"/>
      <family val="1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i/>
      <sz val="14"/>
      <name val="Arial"/>
      <family val="2"/>
    </font>
    <font>
      <sz val="9"/>
      <color indexed="48"/>
      <name val="Arial"/>
      <family val="2"/>
    </font>
    <font>
      <sz val="9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172" fontId="0" fillId="0" borderId="0" xfId="0" applyNumberFormat="1"/>
    <xf numFmtId="0" fontId="1" fillId="0" borderId="0" xfId="0" applyFont="1"/>
    <xf numFmtId="175" fontId="0" fillId="0" borderId="0" xfId="0" applyNumberFormat="1"/>
    <xf numFmtId="0" fontId="2" fillId="0" borderId="0" xfId="0" applyFont="1"/>
    <xf numFmtId="175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175" fontId="1" fillId="2" borderId="0" xfId="0" applyNumberFormat="1" applyFont="1" applyFill="1" applyBorder="1"/>
    <xf numFmtId="175" fontId="0" fillId="2" borderId="0" xfId="0" applyNumberFormat="1" applyFill="1"/>
    <xf numFmtId="0" fontId="3" fillId="2" borderId="0" xfId="0" applyFont="1" applyFill="1" applyAlignment="1">
      <alignment vertical="center"/>
    </xf>
    <xf numFmtId="175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5" fontId="1" fillId="2" borderId="0" xfId="0" applyNumberFormat="1" applyFont="1" applyFill="1" applyBorder="1" applyAlignment="1">
      <alignment vertical="center"/>
    </xf>
    <xf numFmtId="175" fontId="2" fillId="2" borderId="0" xfId="0" applyNumberFormat="1" applyFont="1" applyFill="1" applyBorder="1" applyAlignment="1">
      <alignment horizontal="center" vertical="center"/>
    </xf>
    <xf numFmtId="175" fontId="2" fillId="2" borderId="0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72" fontId="1" fillId="3" borderId="2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75" fontId="2" fillId="3" borderId="2" xfId="0" applyNumberFormat="1" applyFont="1" applyFill="1" applyBorder="1" applyAlignment="1">
      <alignment vertical="center"/>
    </xf>
    <xf numFmtId="172" fontId="2" fillId="3" borderId="2" xfId="0" applyNumberFormat="1" applyFon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175" fontId="0" fillId="2" borderId="0" xfId="0" applyNumberFormat="1" applyFill="1" applyAlignment="1">
      <alignment vertical="center"/>
    </xf>
    <xf numFmtId="175" fontId="0" fillId="0" borderId="0" xfId="0" applyNumberFormat="1" applyAlignment="1">
      <alignment vertical="center"/>
    </xf>
    <xf numFmtId="0" fontId="1" fillId="3" borderId="2" xfId="0" applyFont="1" applyFill="1" applyBorder="1" applyAlignment="1">
      <alignment vertical="center"/>
    </xf>
    <xf numFmtId="175" fontId="1" fillId="3" borderId="2" xfId="0" applyNumberFormat="1" applyFont="1" applyFill="1" applyBorder="1" applyAlignment="1">
      <alignment vertical="center"/>
    </xf>
    <xf numFmtId="172" fontId="1" fillId="3" borderId="3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75" fontId="1" fillId="2" borderId="4" xfId="0" applyNumberFormat="1" applyFont="1" applyFill="1" applyBorder="1"/>
    <xf numFmtId="3" fontId="1" fillId="2" borderId="0" xfId="0" applyNumberFormat="1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175" fontId="1" fillId="3" borderId="0" xfId="0" applyNumberFormat="1" applyFont="1" applyFill="1" applyBorder="1" applyAlignment="1">
      <alignment vertical="center"/>
    </xf>
    <xf numFmtId="175" fontId="1" fillId="3" borderId="6" xfId="0" applyNumberFormat="1" applyFont="1" applyFill="1" applyBorder="1" applyAlignment="1">
      <alignment vertical="center"/>
    </xf>
    <xf numFmtId="175" fontId="1" fillId="3" borderId="7" xfId="0" applyNumberFormat="1" applyFont="1" applyFill="1" applyBorder="1" applyAlignment="1">
      <alignment vertical="center"/>
    </xf>
    <xf numFmtId="175" fontId="1" fillId="3" borderId="4" xfId="0" applyNumberFormat="1" applyFont="1" applyFill="1" applyBorder="1" applyAlignment="1">
      <alignment vertical="center"/>
    </xf>
    <xf numFmtId="175" fontId="1" fillId="3" borderId="5" xfId="0" applyNumberFormat="1" applyFont="1" applyFill="1" applyBorder="1" applyAlignment="1">
      <alignment vertical="center"/>
    </xf>
    <xf numFmtId="172" fontId="1" fillId="3" borderId="8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175" fontId="1" fillId="3" borderId="8" xfId="0" applyNumberFormat="1" applyFont="1" applyFill="1" applyBorder="1" applyAlignment="1">
      <alignment vertical="center"/>
    </xf>
    <xf numFmtId="175" fontId="1" fillId="3" borderId="10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175" fontId="2" fillId="3" borderId="11" xfId="0" applyNumberFormat="1" applyFont="1" applyFill="1" applyBorder="1" applyAlignment="1">
      <alignment vertical="center"/>
    </xf>
    <xf numFmtId="175" fontId="2" fillId="3" borderId="12" xfId="0" applyNumberFormat="1" applyFont="1" applyFill="1" applyBorder="1" applyAlignment="1">
      <alignment vertical="center"/>
    </xf>
    <xf numFmtId="175" fontId="2" fillId="3" borderId="9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72" fontId="0" fillId="2" borderId="0" xfId="0" applyNumberFormat="1" applyFill="1"/>
    <xf numFmtId="175" fontId="0" fillId="2" borderId="0" xfId="0" applyNumberFormat="1" applyFill="1" applyBorder="1"/>
    <xf numFmtId="172" fontId="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172" fontId="1" fillId="3" borderId="6" xfId="0" applyNumberFormat="1" applyFont="1" applyFill="1" applyBorder="1" applyAlignment="1">
      <alignment vertical="center"/>
    </xf>
    <xf numFmtId="172" fontId="2" fillId="3" borderId="12" xfId="0" applyNumberFormat="1" applyFont="1" applyFill="1" applyBorder="1" applyAlignment="1">
      <alignment vertical="center"/>
    </xf>
    <xf numFmtId="175" fontId="1" fillId="3" borderId="13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9" fontId="1" fillId="3" borderId="8" xfId="0" applyNumberFormat="1" applyFont="1" applyFill="1" applyBorder="1" applyAlignment="1">
      <alignment vertical="center"/>
    </xf>
    <xf numFmtId="9" fontId="1" fillId="3" borderId="6" xfId="0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175" fontId="5" fillId="3" borderId="4" xfId="0" applyNumberFormat="1" applyFont="1" applyFill="1" applyBorder="1" applyAlignment="1">
      <alignment vertical="center"/>
    </xf>
    <xf numFmtId="172" fontId="5" fillId="3" borderId="8" xfId="0" applyNumberFormat="1" applyFont="1" applyFill="1" applyBorder="1" applyAlignment="1">
      <alignment vertical="center"/>
    </xf>
    <xf numFmtId="175" fontId="2" fillId="2" borderId="10" xfId="0" applyNumberFormat="1" applyFont="1" applyFill="1" applyBorder="1" applyAlignment="1">
      <alignment vertical="center"/>
    </xf>
    <xf numFmtId="175" fontId="2" fillId="2" borderId="4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/>
    </xf>
    <xf numFmtId="175" fontId="5" fillId="3" borderId="10" xfId="0" applyNumberFormat="1" applyFont="1" applyFill="1" applyBorder="1" applyAlignment="1">
      <alignment vertical="center"/>
    </xf>
    <xf numFmtId="172" fontId="5" fillId="3" borderId="14" xfId="0" applyNumberFormat="1" applyFont="1" applyFill="1" applyBorder="1" applyAlignment="1">
      <alignment vertical="center"/>
    </xf>
    <xf numFmtId="0" fontId="4" fillId="3" borderId="7" xfId="0" applyFont="1" applyFill="1" applyBorder="1"/>
    <xf numFmtId="175" fontId="5" fillId="3" borderId="4" xfId="0" applyNumberFormat="1" applyFont="1" applyFill="1" applyBorder="1"/>
    <xf numFmtId="172" fontId="5" fillId="3" borderId="8" xfId="0" applyNumberFormat="1" applyFont="1" applyFill="1" applyBorder="1"/>
    <xf numFmtId="175" fontId="5" fillId="3" borderId="10" xfId="0" applyNumberFormat="1" applyFont="1" applyFill="1" applyBorder="1"/>
    <xf numFmtId="172" fontId="5" fillId="3" borderId="14" xfId="0" applyNumberFormat="1" applyFont="1" applyFill="1" applyBorder="1"/>
    <xf numFmtId="0" fontId="1" fillId="3" borderId="13" xfId="0" applyFont="1" applyFill="1" applyBorder="1" applyAlignment="1">
      <alignment vertical="center"/>
    </xf>
    <xf numFmtId="175" fontId="1" fillId="3" borderId="14" xfId="0" applyNumberFormat="1" applyFont="1" applyFill="1" applyBorder="1" applyAlignment="1">
      <alignment vertical="center"/>
    </xf>
    <xf numFmtId="175" fontId="1" fillId="2" borderId="1" xfId="0" applyNumberFormat="1" applyFont="1" applyFill="1" applyBorder="1" applyAlignment="1">
      <alignment vertical="center"/>
    </xf>
    <xf numFmtId="172" fontId="0" fillId="3" borderId="8" xfId="0" applyNumberForma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3" fontId="1" fillId="3" borderId="8" xfId="0" applyNumberFormat="1" applyFont="1" applyFill="1" applyBorder="1" applyAlignment="1">
      <alignment vertical="center"/>
    </xf>
    <xf numFmtId="3" fontId="1" fillId="3" borderId="6" xfId="0" applyNumberFormat="1" applyFont="1" applyFill="1" applyBorder="1" applyAlignment="1">
      <alignment vertical="center"/>
    </xf>
    <xf numFmtId="175" fontId="2" fillId="3" borderId="4" xfId="0" applyNumberFormat="1" applyFont="1" applyFill="1" applyBorder="1" applyAlignment="1">
      <alignment vertical="center"/>
    </xf>
    <xf numFmtId="172" fontId="2" fillId="3" borderId="8" xfId="0" applyNumberFormat="1" applyFont="1" applyFill="1" applyBorder="1" applyAlignment="1">
      <alignment vertical="center"/>
    </xf>
    <xf numFmtId="175" fontId="2" fillId="3" borderId="7" xfId="0" applyNumberFormat="1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3" fontId="2" fillId="3" borderId="9" xfId="0" applyNumberFormat="1" applyFont="1" applyFill="1" applyBorder="1" applyAlignment="1">
      <alignment horizontal="left" vertical="center"/>
    </xf>
    <xf numFmtId="175" fontId="3" fillId="2" borderId="0" xfId="0" applyNumberFormat="1" applyFont="1" applyFill="1" applyBorder="1"/>
    <xf numFmtId="175" fontId="3" fillId="2" borderId="10" xfId="0" applyNumberFormat="1" applyFont="1" applyFill="1" applyBorder="1"/>
    <xf numFmtId="0" fontId="5" fillId="3" borderId="8" xfId="0" applyFont="1" applyFill="1" applyBorder="1"/>
    <xf numFmtId="0" fontId="5" fillId="3" borderId="14" xfId="0" applyFont="1" applyFill="1" applyBorder="1"/>
    <xf numFmtId="175" fontId="2" fillId="2" borderId="10" xfId="0" applyNumberFormat="1" applyFont="1" applyFill="1" applyBorder="1" applyAlignment="1">
      <alignment horizontal="center" vertical="center"/>
    </xf>
    <xf numFmtId="0" fontId="9" fillId="0" borderId="0" xfId="0" applyFont="1"/>
    <xf numFmtId="172" fontId="2" fillId="0" borderId="0" xfId="0" applyNumberFormat="1" applyFont="1"/>
    <xf numFmtId="0" fontId="12" fillId="0" borderId="0" xfId="1" quotePrefix="1" applyFont="1" applyAlignment="1" applyProtection="1">
      <alignment wrapText="1"/>
    </xf>
    <xf numFmtId="0" fontId="1" fillId="3" borderId="4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2" fillId="2" borderId="0" xfId="1" quotePrefix="1" applyFont="1" applyFill="1" applyAlignment="1" applyProtection="1">
      <alignment wrapText="1"/>
    </xf>
    <xf numFmtId="0" fontId="5" fillId="3" borderId="4" xfId="0" applyFont="1" applyFill="1" applyBorder="1" applyAlignment="1">
      <alignment vertical="center"/>
    </xf>
    <xf numFmtId="3" fontId="1" fillId="3" borderId="4" xfId="0" applyNumberFormat="1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3" fontId="1" fillId="3" borderId="10" xfId="0" applyNumberFormat="1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9" fontId="1" fillId="3" borderId="14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75" fontId="2" fillId="4" borderId="3" xfId="0" applyNumberFormat="1" applyFont="1" applyFill="1" applyBorder="1" applyAlignment="1">
      <alignment horizontal="right" vertical="center"/>
    </xf>
    <xf numFmtId="172" fontId="2" fillId="4" borderId="15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right" vertical="center"/>
    </xf>
    <xf numFmtId="49" fontId="2" fillId="4" borderId="5" xfId="0" applyNumberFormat="1" applyFont="1" applyFill="1" applyBorder="1" applyAlignment="1">
      <alignment horizontal="right" vertical="center"/>
    </xf>
    <xf numFmtId="172" fontId="2" fillId="4" borderId="3" xfId="0" applyNumberFormat="1" applyFont="1" applyFill="1" applyBorder="1" applyAlignment="1">
      <alignment horizontal="right" vertical="center"/>
    </xf>
    <xf numFmtId="0" fontId="1" fillId="4" borderId="15" xfId="0" applyFont="1" applyFill="1" applyBorder="1"/>
    <xf numFmtId="0" fontId="2" fillId="4" borderId="1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wrapText="1"/>
    </xf>
    <xf numFmtId="172" fontId="2" fillId="4" borderId="1" xfId="0" applyNumberFormat="1" applyFont="1" applyFill="1" applyBorder="1" applyAlignment="1">
      <alignment horizontal="right" vertical="center"/>
    </xf>
    <xf numFmtId="0" fontId="6" fillId="3" borderId="7" xfId="0" applyFont="1" applyFill="1" applyBorder="1" applyAlignment="1">
      <alignment vertical="center"/>
    </xf>
    <xf numFmtId="175" fontId="5" fillId="2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75" fontId="1" fillId="5" borderId="0" xfId="0" applyNumberFormat="1" applyFont="1" applyFill="1" applyBorder="1" applyAlignment="1">
      <alignment vertical="center"/>
    </xf>
    <xf numFmtId="175" fontId="1" fillId="3" borderId="0" xfId="0" applyNumberFormat="1" applyFont="1" applyFill="1" applyAlignment="1">
      <alignment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2" fillId="5" borderId="0" xfId="0" applyFont="1" applyFill="1" applyBorder="1"/>
    <xf numFmtId="175" fontId="1" fillId="5" borderId="0" xfId="0" applyNumberFormat="1" applyFont="1" applyFill="1" applyBorder="1"/>
    <xf numFmtId="175" fontId="1" fillId="3" borderId="0" xfId="0" applyNumberFormat="1" applyFont="1" applyFill="1"/>
    <xf numFmtId="172" fontId="0" fillId="3" borderId="0" xfId="0" applyNumberFormat="1" applyFill="1"/>
    <xf numFmtId="0" fontId="3" fillId="3" borderId="0" xfId="0" applyFont="1" applyFill="1" applyBorder="1" applyAlignment="1">
      <alignment vertical="center"/>
    </xf>
    <xf numFmtId="0" fontId="2" fillId="5" borderId="4" xfId="0" applyFont="1" applyFill="1" applyBorder="1"/>
    <xf numFmtId="175" fontId="1" fillId="5" borderId="4" xfId="0" applyNumberFormat="1" applyFont="1" applyFill="1" applyBorder="1"/>
    <xf numFmtId="0" fontId="0" fillId="3" borderId="0" xfId="0" applyFill="1"/>
    <xf numFmtId="175" fontId="0" fillId="3" borderId="0" xfId="0" applyNumberFormat="1" applyFill="1"/>
    <xf numFmtId="49" fontId="2" fillId="4" borderId="3" xfId="0" applyNumberFormat="1" applyFont="1" applyFill="1" applyBorder="1" applyAlignment="1">
      <alignment horizontal="right" vertical="center"/>
    </xf>
    <xf numFmtId="49" fontId="2" fillId="4" borderId="13" xfId="0" applyNumberFormat="1" applyFont="1" applyFill="1" applyBorder="1" applyAlignment="1">
      <alignment horizontal="right" vertical="center"/>
    </xf>
    <xf numFmtId="175" fontId="1" fillId="3" borderId="0" xfId="0" applyNumberFormat="1" applyFont="1" applyFill="1" applyBorder="1"/>
    <xf numFmtId="9" fontId="1" fillId="3" borderId="15" xfId="0" applyNumberFormat="1" applyFont="1" applyFill="1" applyBorder="1" applyAlignment="1">
      <alignment vertical="center"/>
    </xf>
    <xf numFmtId="9" fontId="1" fillId="3" borderId="1" xfId="0" applyNumberFormat="1" applyFont="1" applyFill="1" applyBorder="1" applyAlignment="1">
      <alignment vertical="center"/>
    </xf>
    <xf numFmtId="0" fontId="1" fillId="3" borderId="0" xfId="0" applyFont="1" applyFill="1"/>
    <xf numFmtId="0" fontId="11" fillId="3" borderId="0" xfId="0" applyFont="1" applyFill="1" applyBorder="1"/>
    <xf numFmtId="0" fontId="0" fillId="3" borderId="0" xfId="0" applyFill="1" applyBorder="1"/>
    <xf numFmtId="0" fontId="10" fillId="3" borderId="0" xfId="0" applyFont="1" applyFill="1" applyBorder="1"/>
    <xf numFmtId="0" fontId="13" fillId="3" borderId="0" xfId="0" applyFont="1" applyFill="1" applyBorder="1"/>
    <xf numFmtId="0" fontId="12" fillId="3" borderId="0" xfId="1" applyFill="1" applyBorder="1" applyAlignment="1" applyProtection="1"/>
    <xf numFmtId="0" fontId="12" fillId="3" borderId="0" xfId="1" applyFont="1" applyFill="1" applyBorder="1" applyAlignment="1" applyProtection="1"/>
    <xf numFmtId="0" fontId="1" fillId="3" borderId="0" xfId="0" applyFont="1" applyFill="1" applyBorder="1"/>
    <xf numFmtId="0" fontId="2" fillId="4" borderId="7" xfId="0" applyFont="1" applyFill="1" applyBorder="1" applyAlignment="1">
      <alignment vertical="center"/>
    </xf>
    <xf numFmtId="49" fontId="14" fillId="3" borderId="0" xfId="0" applyNumberFormat="1" applyFont="1" applyFill="1" applyBorder="1" applyAlignment="1">
      <alignment horizontal="right"/>
    </xf>
    <xf numFmtId="49" fontId="15" fillId="3" borderId="0" xfId="0" applyNumberFormat="1" applyFont="1" applyFill="1" applyBorder="1" applyAlignment="1">
      <alignment horizontal="right"/>
    </xf>
    <xf numFmtId="0" fontId="1" fillId="0" borderId="5" xfId="0" applyFont="1" applyBorder="1"/>
    <xf numFmtId="175" fontId="1" fillId="0" borderId="0" xfId="0" applyNumberFormat="1" applyFont="1" applyBorder="1" applyAlignment="1">
      <alignment wrapText="1"/>
    </xf>
    <xf numFmtId="9" fontId="1" fillId="0" borderId="6" xfId="0" applyNumberFormat="1" applyFont="1" applyBorder="1" applyAlignment="1">
      <alignment wrapText="1"/>
    </xf>
    <xf numFmtId="9" fontId="1" fillId="0" borderId="6" xfId="0" applyNumberFormat="1" applyFont="1" applyBorder="1"/>
    <xf numFmtId="0" fontId="1" fillId="0" borderId="13" xfId="0" applyFont="1" applyBorder="1"/>
    <xf numFmtId="0" fontId="1" fillId="3" borderId="6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175" fontId="2" fillId="0" borderId="10" xfId="0" applyNumberFormat="1" applyFont="1" applyBorder="1" applyAlignment="1">
      <alignment wrapText="1"/>
    </xf>
    <xf numFmtId="172" fontId="2" fillId="0" borderId="14" xfId="0" applyNumberFormat="1" applyFont="1" applyBorder="1"/>
    <xf numFmtId="0" fontId="3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0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/>
    </xf>
    <xf numFmtId="0" fontId="1" fillId="0" borderId="9" xfId="0" applyFont="1" applyBorder="1"/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1" fillId="0" borderId="9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/>
    </xf>
    <xf numFmtId="0" fontId="16" fillId="0" borderId="0" xfId="0" applyFont="1"/>
    <xf numFmtId="175" fontId="1" fillId="0" borderId="0" xfId="0" applyNumberFormat="1" applyFont="1"/>
    <xf numFmtId="0" fontId="2" fillId="3" borderId="6" xfId="0" applyFont="1" applyFill="1" applyBorder="1" applyAlignment="1">
      <alignment vertical="center"/>
    </xf>
    <xf numFmtId="175" fontId="2" fillId="0" borderId="0" xfId="0" applyNumberFormat="1" applyFont="1" applyBorder="1" applyAlignment="1">
      <alignment wrapText="1"/>
    </xf>
    <xf numFmtId="9" fontId="2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/>
    </xf>
    <xf numFmtId="0" fontId="1" fillId="3" borderId="14" xfId="0" applyFont="1" applyFill="1" applyBorder="1" applyAlignment="1">
      <alignment vertical="center"/>
    </xf>
    <xf numFmtId="175" fontId="1" fillId="0" borderId="10" xfId="0" applyNumberFormat="1" applyFont="1" applyBorder="1" applyAlignment="1">
      <alignment wrapText="1"/>
    </xf>
    <xf numFmtId="9" fontId="1" fillId="0" borderId="14" xfId="0" applyNumberFormat="1" applyFont="1" applyBorder="1"/>
    <xf numFmtId="17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17" fillId="3" borderId="0" xfId="0" applyFont="1" applyFill="1" applyBorder="1"/>
    <xf numFmtId="0" fontId="17" fillId="0" borderId="0" xfId="0" applyFont="1"/>
    <xf numFmtId="0" fontId="12" fillId="3" borderId="0" xfId="1" quotePrefix="1" applyFont="1" applyFill="1" applyAlignment="1" applyProtection="1">
      <alignment wrapText="1"/>
    </xf>
    <xf numFmtId="0" fontId="0" fillId="0" borderId="16" xfId="0" applyBorder="1"/>
    <xf numFmtId="180" fontId="1" fillId="3" borderId="5" xfId="0" applyNumberFormat="1" applyFont="1" applyFill="1" applyBorder="1" applyAlignment="1">
      <alignment vertical="center"/>
    </xf>
    <xf numFmtId="180" fontId="1" fillId="3" borderId="0" xfId="0" applyNumberFormat="1" applyFont="1" applyFill="1" applyBorder="1" applyAlignment="1">
      <alignment vertical="center"/>
    </xf>
    <xf numFmtId="180" fontId="1" fillId="3" borderId="7" xfId="0" applyNumberFormat="1" applyFont="1" applyFill="1" applyBorder="1" applyAlignment="1">
      <alignment vertical="center"/>
    </xf>
    <xf numFmtId="180" fontId="1" fillId="3" borderId="4" xfId="0" applyNumberFormat="1" applyFont="1" applyFill="1" applyBorder="1" applyAlignment="1">
      <alignment vertical="center"/>
    </xf>
    <xf numFmtId="1" fontId="5" fillId="2" borderId="0" xfId="0" applyNumberFormat="1" applyFont="1" applyFill="1" applyAlignment="1">
      <alignment vertical="center"/>
    </xf>
    <xf numFmtId="1" fontId="18" fillId="2" borderId="0" xfId="0" applyNumberFormat="1" applyFont="1" applyFill="1" applyAlignment="1">
      <alignment vertical="center"/>
    </xf>
    <xf numFmtId="1" fontId="19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3" fontId="0" fillId="2" borderId="0" xfId="0" applyNumberFormat="1" applyFill="1"/>
    <xf numFmtId="1" fontId="0" fillId="2" borderId="0" xfId="0" applyNumberFormat="1" applyFill="1" applyAlignment="1">
      <alignment vertical="center"/>
    </xf>
    <xf numFmtId="1" fontId="1" fillId="2" borderId="0" xfId="0" applyNumberFormat="1" applyFont="1" applyFill="1" applyAlignment="1">
      <alignment vertical="center"/>
    </xf>
    <xf numFmtId="1" fontId="0" fillId="2" borderId="0" xfId="0" applyNumberFormat="1" applyFill="1"/>
    <xf numFmtId="1" fontId="1" fillId="2" borderId="0" xfId="0" applyNumberFormat="1" applyFont="1" applyFill="1"/>
    <xf numFmtId="1" fontId="3" fillId="2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0" fillId="0" borderId="0" xfId="0" applyNumberFormat="1"/>
    <xf numFmtId="1" fontId="1" fillId="0" borderId="0" xfId="0" applyNumberFormat="1" applyFont="1"/>
    <xf numFmtId="3" fontId="5" fillId="2" borderId="0" xfId="0" applyNumberFormat="1" applyFont="1" applyFill="1" applyAlignment="1">
      <alignment vertical="center"/>
    </xf>
    <xf numFmtId="17" fontId="2" fillId="4" borderId="9" xfId="0" applyNumberFormat="1" applyFont="1" applyFill="1" applyBorder="1" applyAlignment="1">
      <alignment horizontal="center" vertical="center"/>
    </xf>
    <xf numFmtId="17" fontId="2" fillId="4" borderId="11" xfId="0" applyNumberFormat="1" applyFont="1" applyFill="1" applyBorder="1" applyAlignment="1">
      <alignment horizontal="center" vertical="center"/>
    </xf>
    <xf numFmtId="175" fontId="2" fillId="4" borderId="9" xfId="0" applyNumberFormat="1" applyFont="1" applyFill="1" applyBorder="1" applyAlignment="1">
      <alignment horizontal="center" vertical="center"/>
    </xf>
    <xf numFmtId="175" fontId="2" fillId="4" borderId="11" xfId="0" applyNumberFormat="1" applyFont="1" applyFill="1" applyBorder="1" applyAlignment="1">
      <alignment horizontal="center" vertical="center"/>
    </xf>
    <xf numFmtId="175" fontId="2" fillId="4" borderId="12" xfId="0" applyNumberFormat="1" applyFont="1" applyFill="1" applyBorder="1" applyAlignment="1">
      <alignment horizontal="center" vertical="center"/>
    </xf>
    <xf numFmtId="17" fontId="2" fillId="4" borderId="1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67905970332118"/>
          <c:y val="0.17046001842037733"/>
          <c:w val="0.55835100000260685"/>
          <c:h val="0.5511540595592201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Sector'!$G$14:$H$14</c:f>
              <c:numCache>
                <c:formatCode>#,##0,,</c:formatCode>
                <c:ptCount val="2"/>
                <c:pt idx="0">
                  <c:v>12226668130</c:v>
                </c:pt>
                <c:pt idx="1">
                  <c:v>11437615107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820-937E-D49A3FD1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58831"/>
        <c:axId val="1"/>
      </c:barChart>
      <c:catAx>
        <c:axId val="1972058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335970149642807E-2"/>
              <c:y val="0.278418030086616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5883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060965922244536"/>
          <c:y val="0.16667285047326749"/>
          <c:w val="0.60161430162033236"/>
          <c:h val="0.5611319299266671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Level of Processing'!$H$4:$I$4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Level of Processing'!$H$42:$I$42</c:f>
              <c:numCache>
                <c:formatCode>#,##0,,</c:formatCode>
                <c:ptCount val="2"/>
                <c:pt idx="0">
                  <c:v>4987204356</c:v>
                </c:pt>
                <c:pt idx="1">
                  <c:v>4589437028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A-45DC-AF18-97DB82D9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61711"/>
        <c:axId val="1"/>
      </c:barChart>
      <c:catAx>
        <c:axId val="1972061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66821413262901E-2"/>
              <c:y val="0.28334384580455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171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921864176172396"/>
          <c:y val="0.1657522188901393"/>
          <c:w val="0.60319583577025027"/>
          <c:h val="0.5635575442264735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Level of Processing'!$H$4:$I$4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Level of Processing'!$H$43:$I$43</c:f>
              <c:numCache>
                <c:formatCode>#,##0,,</c:formatCode>
                <c:ptCount val="2"/>
                <c:pt idx="0">
                  <c:v>3703627734</c:v>
                </c:pt>
                <c:pt idx="1">
                  <c:v>3685637598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A-42F5-A230-57C3AB01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50671"/>
        <c:axId val="1"/>
      </c:barChart>
      <c:catAx>
        <c:axId val="1972050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336266784047763E-2"/>
              <c:y val="0.287303846076241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5067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515714258518323"/>
          <c:y val="0.16667285047326749"/>
          <c:w val="0.58508133073307766"/>
          <c:h val="0.5611319299266671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'Sector by Country'!$G$4:$H$4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'Sector by Country'!$G$21:$H$21</c:f>
              <c:numCache>
                <c:formatCode>#,##0,,</c:formatCode>
                <c:ptCount val="2"/>
                <c:pt idx="0">
                  <c:v>5346007922</c:v>
                </c:pt>
                <c:pt idx="1">
                  <c:v>5051003512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569-BB5A-EE849D5D6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54991"/>
        <c:axId val="1"/>
      </c:barChart>
      <c:catAx>
        <c:axId val="1972054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7139772662373272E-2"/>
              <c:y val="0.28334384580455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5499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201176666936518"/>
          <c:y val="0.1657522188901393"/>
          <c:w val="0.60002005682278159"/>
          <c:h val="0.5635575442264735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'Sector by Country'!$G$4:$H$4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'Sector by Country'!$G$10:$H$10</c:f>
              <c:numCache>
                <c:formatCode>#,##0,,</c:formatCode>
                <c:ptCount val="2"/>
                <c:pt idx="0">
                  <c:v>2236023140</c:v>
                </c:pt>
                <c:pt idx="1">
                  <c:v>2117202458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3-4D68-B1F1-79E1B0BD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56911"/>
        <c:axId val="1"/>
      </c:barChart>
      <c:catAx>
        <c:axId val="1972056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4002807955189426E-2"/>
              <c:y val="0.287303846076241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5691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060965922244536"/>
          <c:y val="0.16484167877682948"/>
          <c:w val="0.60161430162033236"/>
          <c:h val="0.5659564304671145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'Sector by Country'!$G$4:$H$4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'Sector by Country'!$G$28:$H$28</c:f>
              <c:numCache>
                <c:formatCode>#,##0,,</c:formatCode>
                <c:ptCount val="2"/>
                <c:pt idx="0">
                  <c:v>1654104394</c:v>
                </c:pt>
                <c:pt idx="1">
                  <c:v>1521477712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3-478B-AAC2-385D373A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64591"/>
        <c:axId val="1"/>
      </c:barChart>
      <c:catAx>
        <c:axId val="197206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66821413262901E-2"/>
              <c:y val="0.285725576546504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459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223342452434879"/>
          <c:y val="0.16393947027358849"/>
          <c:w val="0.60446423032871988"/>
          <c:h val="0.568323496948440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'Sector by Country'!$G$4:$H$4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'Sector by Country'!$G$24:$H$24</c:f>
              <c:numCache>
                <c:formatCode>#,##0,,</c:formatCode>
                <c:ptCount val="2"/>
                <c:pt idx="0">
                  <c:v>451539300</c:v>
                </c:pt>
                <c:pt idx="1">
                  <c:v>519848936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C-4082-AAF2-B9AF4A4D6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82351"/>
        <c:axId val="1"/>
      </c:barChart>
      <c:catAx>
        <c:axId val="197208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9.3336388506640583E-2"/>
              <c:y val="0.289626397483339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8235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874526999118058"/>
          <c:y val="0.13288728993165935"/>
          <c:w val="0.62289151998276504"/>
          <c:h val="0.826603989913880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Charts!$R$45</c:f>
              <c:strCache>
                <c:ptCount val="1"/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Charts!$Q$25:$Q$36</c:f>
              <c:strCache>
                <c:ptCount val="12"/>
                <c:pt idx="0">
                  <c:v>Total Asia</c:v>
                </c:pt>
                <c:pt idx="1">
                  <c:v>Canada</c:v>
                </c:pt>
                <c:pt idx="2">
                  <c:v>Hong Kong</c:v>
                </c:pt>
                <c:pt idx="3">
                  <c:v>Indonesia</c:v>
                </c:pt>
                <c:pt idx="4">
                  <c:v>Japan</c:v>
                </c:pt>
                <c:pt idx="5">
                  <c:v>Korea Rep</c:v>
                </c:pt>
                <c:pt idx="6">
                  <c:v>New Zealand</c:v>
                </c:pt>
                <c:pt idx="7">
                  <c:v>Philippines</c:v>
                </c:pt>
                <c:pt idx="8">
                  <c:v>Saudi Arabia</c:v>
                </c:pt>
                <c:pt idx="9">
                  <c:v>Singapore</c:v>
                </c:pt>
                <c:pt idx="10">
                  <c:v>United Kingdom</c:v>
                </c:pt>
                <c:pt idx="11">
                  <c:v>USA</c:v>
                </c:pt>
              </c:strCache>
            </c:strRef>
          </c:cat>
          <c:val>
            <c:numRef>
              <c:f>Charts!$R$25:$R$36</c:f>
              <c:numCache>
                <c:formatCode>#,##0,,</c:formatCode>
                <c:ptCount val="12"/>
                <c:pt idx="0">
                  <c:v>5346007922</c:v>
                </c:pt>
                <c:pt idx="1">
                  <c:v>283927562</c:v>
                </c:pt>
                <c:pt idx="2">
                  <c:v>428766680</c:v>
                </c:pt>
                <c:pt idx="3">
                  <c:v>282346050</c:v>
                </c:pt>
                <c:pt idx="4">
                  <c:v>2236023140</c:v>
                </c:pt>
                <c:pt idx="5">
                  <c:v>362625778</c:v>
                </c:pt>
                <c:pt idx="6">
                  <c:v>451539300</c:v>
                </c:pt>
                <c:pt idx="7">
                  <c:v>329031392</c:v>
                </c:pt>
                <c:pt idx="8">
                  <c:v>330466232</c:v>
                </c:pt>
                <c:pt idx="9">
                  <c:v>310146775</c:v>
                </c:pt>
                <c:pt idx="10">
                  <c:v>562531000</c:v>
                </c:pt>
                <c:pt idx="11">
                  <c:v>1654104394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6-49AC-913A-C8E0E765D32C}"/>
            </c:ext>
          </c:extLst>
        </c:ser>
        <c:ser>
          <c:idx val="1"/>
          <c:order val="1"/>
          <c:tx>
            <c:strRef>
              <c:f>Charts!$S$45</c:f>
              <c:strCache>
                <c:ptCount val="1"/>
              </c:strCache>
            </c:strRef>
          </c:tx>
          <c:spPr>
            <a:pattFill prst="pct2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Charts!$Q$25:$Q$36</c:f>
              <c:strCache>
                <c:ptCount val="12"/>
                <c:pt idx="0">
                  <c:v>Total Asia</c:v>
                </c:pt>
                <c:pt idx="1">
                  <c:v>Canada</c:v>
                </c:pt>
                <c:pt idx="2">
                  <c:v>Hong Kong</c:v>
                </c:pt>
                <c:pt idx="3">
                  <c:v>Indonesia</c:v>
                </c:pt>
                <c:pt idx="4">
                  <c:v>Japan</c:v>
                </c:pt>
                <c:pt idx="5">
                  <c:v>Korea Rep</c:v>
                </c:pt>
                <c:pt idx="6">
                  <c:v>New Zealand</c:v>
                </c:pt>
                <c:pt idx="7">
                  <c:v>Philippines</c:v>
                </c:pt>
                <c:pt idx="8">
                  <c:v>Saudi Arabia</c:v>
                </c:pt>
                <c:pt idx="9">
                  <c:v>Singapore</c:v>
                </c:pt>
                <c:pt idx="10">
                  <c:v>United Kingdom</c:v>
                </c:pt>
                <c:pt idx="11">
                  <c:v>USA</c:v>
                </c:pt>
              </c:strCache>
            </c:strRef>
          </c:cat>
          <c:val>
            <c:numRef>
              <c:f>Charts!$S$25:$S$36</c:f>
              <c:numCache>
                <c:formatCode>#,##0,,</c:formatCode>
                <c:ptCount val="12"/>
                <c:pt idx="0">
                  <c:v>5051003512</c:v>
                </c:pt>
                <c:pt idx="1">
                  <c:v>315591052</c:v>
                </c:pt>
                <c:pt idx="2">
                  <c:v>377431212</c:v>
                </c:pt>
                <c:pt idx="3">
                  <c:v>352143565</c:v>
                </c:pt>
                <c:pt idx="4">
                  <c:v>2117202458</c:v>
                </c:pt>
                <c:pt idx="5">
                  <c:v>383666029</c:v>
                </c:pt>
                <c:pt idx="6">
                  <c:v>519848936</c:v>
                </c:pt>
                <c:pt idx="7">
                  <c:v>272516669</c:v>
                </c:pt>
                <c:pt idx="8">
                  <c:v>259087686</c:v>
                </c:pt>
                <c:pt idx="9">
                  <c:v>301778001</c:v>
                </c:pt>
                <c:pt idx="10">
                  <c:v>622806014</c:v>
                </c:pt>
                <c:pt idx="11">
                  <c:v>1521477712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9AC-913A-C8E0E765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972079951"/>
        <c:axId val="1"/>
      </c:barChart>
      <c:catAx>
        <c:axId val="1972079951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0.56449543998438079"/>
              <c:y val="1.5766288635959583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79951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Food Exports to All Destinations by Product Group</a:t>
            </a:r>
          </a:p>
        </c:rich>
      </c:tx>
      <c:layout>
        <c:manualLayout>
          <c:xMode val="edge"/>
          <c:yMode val="edge"/>
          <c:x val="0.11098473166671992"/>
          <c:y val="3.05820493925576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295419500015977"/>
          <c:y val="0.33181523590925049"/>
          <c:w val="0.62151449733363162"/>
          <c:h val="0.56882611870157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Charts!$R$45</c:f>
              <c:strCache>
                <c:ptCount val="1"/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Charts!$Q$5:$Q$13</c:f>
              <c:strCache>
                <c:ptCount val="9"/>
                <c:pt idx="0">
                  <c:v>Meat</c:v>
                </c:pt>
                <c:pt idx="1">
                  <c:v>Dairy</c:v>
                </c:pt>
                <c:pt idx="2">
                  <c:v>Wheat</c:v>
                </c:pt>
                <c:pt idx="3">
                  <c:v>Other Grains</c:v>
                </c:pt>
                <c:pt idx="4">
                  <c:v>Horticulture</c:v>
                </c:pt>
                <c:pt idx="5">
                  <c:v>Seafood</c:v>
                </c:pt>
                <c:pt idx="6">
                  <c:v>Confectionery</c:v>
                </c:pt>
                <c:pt idx="7">
                  <c:v>Other Food Products</c:v>
                </c:pt>
                <c:pt idx="8">
                  <c:v>Beverages</c:v>
                </c:pt>
              </c:strCache>
            </c:strRef>
          </c:cat>
          <c:val>
            <c:numRef>
              <c:f>Charts!$R$5:$R$13</c:f>
              <c:numCache>
                <c:formatCode>#,##0,,</c:formatCode>
                <c:ptCount val="9"/>
                <c:pt idx="0">
                  <c:v>3951036596</c:v>
                </c:pt>
                <c:pt idx="1">
                  <c:v>1584176289</c:v>
                </c:pt>
                <c:pt idx="2">
                  <c:v>2119613594</c:v>
                </c:pt>
                <c:pt idx="3">
                  <c:v>616504557</c:v>
                </c:pt>
                <c:pt idx="4">
                  <c:v>916360752</c:v>
                </c:pt>
                <c:pt idx="5">
                  <c:v>892526729</c:v>
                </c:pt>
                <c:pt idx="6">
                  <c:v>183297752</c:v>
                </c:pt>
                <c:pt idx="7">
                  <c:v>825807086</c:v>
                </c:pt>
                <c:pt idx="8">
                  <c:v>1137344775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9-46D0-9FDD-4E2B80394D9B}"/>
            </c:ext>
          </c:extLst>
        </c:ser>
        <c:ser>
          <c:idx val="1"/>
          <c:order val="1"/>
          <c:tx>
            <c:strRef>
              <c:f>Charts!$S$45</c:f>
              <c:strCache>
                <c:ptCount val="1"/>
              </c:strCache>
            </c:strRef>
          </c:tx>
          <c:spPr>
            <a:pattFill prst="pct2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Charts!$Q$5:$Q$13</c:f>
              <c:strCache>
                <c:ptCount val="9"/>
                <c:pt idx="0">
                  <c:v>Meat</c:v>
                </c:pt>
                <c:pt idx="1">
                  <c:v>Dairy</c:v>
                </c:pt>
                <c:pt idx="2">
                  <c:v>Wheat</c:v>
                </c:pt>
                <c:pt idx="3">
                  <c:v>Other Grains</c:v>
                </c:pt>
                <c:pt idx="4">
                  <c:v>Horticulture</c:v>
                </c:pt>
                <c:pt idx="5">
                  <c:v>Seafood</c:v>
                </c:pt>
                <c:pt idx="6">
                  <c:v>Confectionery</c:v>
                </c:pt>
                <c:pt idx="7">
                  <c:v>Other Food Products</c:v>
                </c:pt>
                <c:pt idx="8">
                  <c:v>Beverages</c:v>
                </c:pt>
              </c:strCache>
            </c:strRef>
          </c:cat>
          <c:val>
            <c:numRef>
              <c:f>Charts!$S$5:$S$13</c:f>
              <c:numCache>
                <c:formatCode>#,##0,,</c:formatCode>
                <c:ptCount val="9"/>
                <c:pt idx="0">
                  <c:v>3722107322</c:v>
                </c:pt>
                <c:pt idx="1">
                  <c:v>1293066521</c:v>
                </c:pt>
                <c:pt idx="2">
                  <c:v>1732280548</c:v>
                </c:pt>
                <c:pt idx="3">
                  <c:v>636580521</c:v>
                </c:pt>
                <c:pt idx="4">
                  <c:v>767563779</c:v>
                </c:pt>
                <c:pt idx="5">
                  <c:v>854895083</c:v>
                </c:pt>
                <c:pt idx="6">
                  <c:v>188824296</c:v>
                </c:pt>
                <c:pt idx="7">
                  <c:v>881304467</c:v>
                </c:pt>
                <c:pt idx="8">
                  <c:v>1360992570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9-46D0-9FDD-4E2B8039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72058351"/>
        <c:axId val="1"/>
      </c:barChart>
      <c:catAx>
        <c:axId val="1972058351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400000000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0.19042643433342474"/>
              <c:y val="0.22936537044418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58351"/>
        <c:crosses val="autoZero"/>
        <c:crossBetween val="between"/>
        <c:majorUnit val="10000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1" l="0.75" r="0.75" t="0.5" header="0.5" footer="0.5"/>
    <c:pageSetup paperSize="9" orientation="landscape" horizontalDpi="0" verticalDpi="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Food Exports by Major Destination</a:t>
            </a:r>
          </a:p>
        </c:rich>
      </c:tx>
      <c:layout>
        <c:manualLayout>
          <c:xMode val="edge"/>
          <c:yMode val="edge"/>
          <c:x val="0.11475781988716742"/>
          <c:y val="3.0535284904902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74335331769441"/>
          <c:y val="0.25802315744642906"/>
          <c:w val="0.66044296343226971"/>
          <c:h val="0.726739780736687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Charts!$R$45</c:f>
              <c:strCache>
                <c:ptCount val="1"/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Charts!$Q$25:$Q$36</c:f>
              <c:strCache>
                <c:ptCount val="12"/>
                <c:pt idx="0">
                  <c:v>Total Asia</c:v>
                </c:pt>
                <c:pt idx="1">
                  <c:v>Canada</c:v>
                </c:pt>
                <c:pt idx="2">
                  <c:v>Hong Kong</c:v>
                </c:pt>
                <c:pt idx="3">
                  <c:v>Indonesia</c:v>
                </c:pt>
                <c:pt idx="4">
                  <c:v>Japan</c:v>
                </c:pt>
                <c:pt idx="5">
                  <c:v>Korea Rep</c:v>
                </c:pt>
                <c:pt idx="6">
                  <c:v>New Zealand</c:v>
                </c:pt>
                <c:pt idx="7">
                  <c:v>Philippines</c:v>
                </c:pt>
                <c:pt idx="8">
                  <c:v>Saudi Arabia</c:v>
                </c:pt>
                <c:pt idx="9">
                  <c:v>Singapore</c:v>
                </c:pt>
                <c:pt idx="10">
                  <c:v>United Kingdom</c:v>
                </c:pt>
                <c:pt idx="11">
                  <c:v>USA</c:v>
                </c:pt>
              </c:strCache>
            </c:strRef>
          </c:cat>
          <c:val>
            <c:numRef>
              <c:f>Charts!$R$25:$R$36</c:f>
              <c:numCache>
                <c:formatCode>#,##0,,</c:formatCode>
                <c:ptCount val="12"/>
                <c:pt idx="0">
                  <c:v>5346007922</c:v>
                </c:pt>
                <c:pt idx="1">
                  <c:v>283927562</c:v>
                </c:pt>
                <c:pt idx="2">
                  <c:v>428766680</c:v>
                </c:pt>
                <c:pt idx="3">
                  <c:v>282346050</c:v>
                </c:pt>
                <c:pt idx="4">
                  <c:v>2236023140</c:v>
                </c:pt>
                <c:pt idx="5">
                  <c:v>362625778</c:v>
                </c:pt>
                <c:pt idx="6">
                  <c:v>451539300</c:v>
                </c:pt>
                <c:pt idx="7">
                  <c:v>329031392</c:v>
                </c:pt>
                <c:pt idx="8">
                  <c:v>330466232</c:v>
                </c:pt>
                <c:pt idx="9">
                  <c:v>310146775</c:v>
                </c:pt>
                <c:pt idx="10">
                  <c:v>562531000</c:v>
                </c:pt>
                <c:pt idx="11">
                  <c:v>1654104394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8-401B-8AE0-3DC64EF3E6D0}"/>
            </c:ext>
          </c:extLst>
        </c:ser>
        <c:ser>
          <c:idx val="1"/>
          <c:order val="1"/>
          <c:tx>
            <c:strRef>
              <c:f>Charts!$S$45</c:f>
              <c:strCache>
                <c:ptCount val="1"/>
              </c:strCache>
            </c:strRef>
          </c:tx>
          <c:spPr>
            <a:pattFill prst="pct2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Charts!$Q$25:$Q$36</c:f>
              <c:strCache>
                <c:ptCount val="12"/>
                <c:pt idx="0">
                  <c:v>Total Asia</c:v>
                </c:pt>
                <c:pt idx="1">
                  <c:v>Canada</c:v>
                </c:pt>
                <c:pt idx="2">
                  <c:v>Hong Kong</c:v>
                </c:pt>
                <c:pt idx="3">
                  <c:v>Indonesia</c:v>
                </c:pt>
                <c:pt idx="4">
                  <c:v>Japan</c:v>
                </c:pt>
                <c:pt idx="5">
                  <c:v>Korea Rep</c:v>
                </c:pt>
                <c:pt idx="6">
                  <c:v>New Zealand</c:v>
                </c:pt>
                <c:pt idx="7">
                  <c:v>Philippines</c:v>
                </c:pt>
                <c:pt idx="8">
                  <c:v>Saudi Arabia</c:v>
                </c:pt>
                <c:pt idx="9">
                  <c:v>Singapore</c:v>
                </c:pt>
                <c:pt idx="10">
                  <c:v>United Kingdom</c:v>
                </c:pt>
                <c:pt idx="11">
                  <c:v>USA</c:v>
                </c:pt>
              </c:strCache>
            </c:strRef>
          </c:cat>
          <c:val>
            <c:numRef>
              <c:f>Charts!$S$25:$S$36</c:f>
              <c:numCache>
                <c:formatCode>#,##0,,</c:formatCode>
                <c:ptCount val="12"/>
                <c:pt idx="0">
                  <c:v>5051003512</c:v>
                </c:pt>
                <c:pt idx="1">
                  <c:v>315591052</c:v>
                </c:pt>
                <c:pt idx="2">
                  <c:v>377431212</c:v>
                </c:pt>
                <c:pt idx="3">
                  <c:v>352143565</c:v>
                </c:pt>
                <c:pt idx="4">
                  <c:v>2117202458</c:v>
                </c:pt>
                <c:pt idx="5">
                  <c:v>383666029</c:v>
                </c:pt>
                <c:pt idx="6">
                  <c:v>519848936</c:v>
                </c:pt>
                <c:pt idx="7">
                  <c:v>272516669</c:v>
                </c:pt>
                <c:pt idx="8">
                  <c:v>259087686</c:v>
                </c:pt>
                <c:pt idx="9">
                  <c:v>301778001</c:v>
                </c:pt>
                <c:pt idx="10">
                  <c:v>622806014</c:v>
                </c:pt>
                <c:pt idx="11">
                  <c:v>1521477712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8-401B-8AE0-3DC64EF3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72071311"/>
        <c:axId val="1"/>
      </c:barChart>
      <c:catAx>
        <c:axId val="1972071311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0.14403277394001626"/>
              <c:y val="0.18473847367466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71311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0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201176666936518"/>
          <c:y val="0.17046001842037733"/>
          <c:w val="0.60002005682278159"/>
          <c:h val="0.5511540595592201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Sector'!$G$5:$H$5</c:f>
              <c:numCache>
                <c:formatCode>#,##0,,</c:formatCode>
                <c:ptCount val="2"/>
                <c:pt idx="0">
                  <c:v>3951036596</c:v>
                </c:pt>
                <c:pt idx="1">
                  <c:v>3722107322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A-4868-B459-5790EF87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68911"/>
        <c:axId val="1"/>
      </c:barChart>
      <c:catAx>
        <c:axId val="1972068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4002807955189426E-2"/>
              <c:y val="0.278418030086616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891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342513335327869"/>
          <c:y val="0.17242067283596524"/>
          <c:w val="0.59841300988225599"/>
          <c:h val="0.5459987973138898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Sector'!$G$6:$H$6</c:f>
              <c:numCache>
                <c:formatCode>#,##0,,</c:formatCode>
                <c:ptCount val="2"/>
                <c:pt idx="0">
                  <c:v>1584176289</c:v>
                </c:pt>
                <c:pt idx="1">
                  <c:v>1293066521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AB0-9715-289827FA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60751"/>
        <c:axId val="1"/>
      </c:barChart>
      <c:catAx>
        <c:axId val="197206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4340088641123329E-2"/>
              <c:y val="0.275873076537544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075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939368503809663"/>
          <c:y val="0.17714830446969543"/>
          <c:w val="0.5575409581227293"/>
          <c:h val="0.5428738362780989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Sector'!$G$7:$H$7</c:f>
              <c:numCache>
                <c:formatCode>#,##0,,</c:formatCode>
                <c:ptCount val="2"/>
                <c:pt idx="0">
                  <c:v>2119613594</c:v>
                </c:pt>
                <c:pt idx="1">
                  <c:v>1732280548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2-45EC-B623-3384BAD9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75151"/>
        <c:axId val="1"/>
      </c:barChart>
      <c:catAx>
        <c:axId val="197207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9.2923493020454884E-2"/>
              <c:y val="0.280008610290808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7515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536298677811281"/>
          <c:y val="0.16949717052109523"/>
          <c:w val="0.63487548654014803"/>
          <c:h val="0.5536907570355776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Sector'!$G$9:$H$9</c:f>
              <c:numCache>
                <c:formatCode>#,##0,,</c:formatCode>
                <c:ptCount val="2"/>
                <c:pt idx="0">
                  <c:v>916360752</c:v>
                </c:pt>
                <c:pt idx="1">
                  <c:v>767563779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8-423A-80E8-11E29E14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61231"/>
        <c:axId val="1"/>
      </c:barChart>
      <c:catAx>
        <c:axId val="197206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2990259678450737E-2"/>
              <c:y val="0.282495284201825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123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35882151813065"/>
          <c:y val="0.16760376603807298"/>
          <c:w val="0.6482447627139406"/>
          <c:h val="0.5586792201269098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Sector'!$G$9:$H$9</c:f>
              <c:numCache>
                <c:formatCode>#,##0,,</c:formatCode>
                <c:ptCount val="2"/>
                <c:pt idx="0">
                  <c:v>916360752</c:v>
                </c:pt>
                <c:pt idx="1">
                  <c:v>767563779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F-45E7-9915-81189621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69391"/>
        <c:axId val="1"/>
      </c:barChart>
      <c:catAx>
        <c:axId val="1972069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3006951323126549E-2"/>
              <c:y val="0.284926402264724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939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97004789332293"/>
          <c:y val="0.16667285047326749"/>
          <c:w val="0.6510003629908"/>
          <c:h val="0.5611319299266671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Sector'!$G$11:$H$11</c:f>
              <c:numCache>
                <c:formatCode>#,##0,,</c:formatCode>
                <c:ptCount val="2"/>
                <c:pt idx="0">
                  <c:v>183297752</c:v>
                </c:pt>
                <c:pt idx="1">
                  <c:v>188824296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0-478A-84C5-F3729A44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75631"/>
        <c:axId val="1"/>
      </c:barChart>
      <c:catAx>
        <c:axId val="19720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2355467607269889E-2"/>
              <c:y val="0.28334384580455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7563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939368503809663"/>
          <c:y val="0.1657522188901393"/>
          <c:w val="0.5575409581227293"/>
          <c:h val="0.5635575442264735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Sector'!$G$4:$H$4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Sector'!$G$13:$H$13</c:f>
              <c:numCache>
                <c:formatCode>#,##0,,</c:formatCode>
                <c:ptCount val="2"/>
                <c:pt idx="0">
                  <c:v>1137344775</c:v>
                </c:pt>
                <c:pt idx="1">
                  <c:v>1360992570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F-41A2-B729-440A4ACE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62671"/>
        <c:axId val="1"/>
      </c:barChart>
      <c:catAx>
        <c:axId val="1972062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9.2923493020454884E-2"/>
              <c:y val="0.287303846076241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267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67826865842834"/>
          <c:y val="0.16760376603807298"/>
          <c:w val="0.58335179104749957"/>
          <c:h val="0.5586792201269098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Level of Processing'!$H$4:$I$4</c:f>
              <c:strCache>
                <c:ptCount val="2"/>
                <c:pt idx="0">
                  <c:v>Dec 01</c:v>
                </c:pt>
                <c:pt idx="1">
                  <c:v>Dec 02</c:v>
                </c:pt>
              </c:strCache>
            </c:strRef>
          </c:cat>
          <c:val>
            <c:numRef>
              <c:f>'By Level of Processing'!$H$41:$I$41</c:f>
              <c:numCache>
                <c:formatCode>#,##0,,</c:formatCode>
                <c:ptCount val="2"/>
                <c:pt idx="0">
                  <c:v>3407546477</c:v>
                </c:pt>
                <c:pt idx="1">
                  <c:v>3162540481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F-47BB-B187-71D20C31B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52111"/>
        <c:axId val="1"/>
      </c:barChart>
      <c:catAx>
        <c:axId val="197205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million</a:t>
                </a:r>
              </a:p>
            </c:rich>
          </c:tx>
          <c:layout>
            <c:manualLayout>
              <c:xMode val="edge"/>
              <c:yMode val="edge"/>
              <c:x val="8.7502768657124946E-2"/>
              <c:y val="0.284926402264724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,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5211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7620</xdr:rowOff>
    </xdr:from>
    <xdr:to>
      <xdr:col>4</xdr:col>
      <xdr:colOff>0</xdr:colOff>
      <xdr:row>12</xdr:row>
      <xdr:rowOff>7620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A974ACD-C8F4-87E9-4401-1C94C76A7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4</xdr:row>
      <xdr:rowOff>7620</xdr:rowOff>
    </xdr:from>
    <xdr:to>
      <xdr:col>8</xdr:col>
      <xdr:colOff>7620</xdr:colOff>
      <xdr:row>12</xdr:row>
      <xdr:rowOff>7620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69D26578-EFE8-13B3-338F-EBDE599ED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4</xdr:row>
      <xdr:rowOff>7620</xdr:rowOff>
    </xdr:from>
    <xdr:to>
      <xdr:col>11</xdr:col>
      <xdr:colOff>601980</xdr:colOff>
      <xdr:row>11</xdr:row>
      <xdr:rowOff>160020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49738194-8A15-4550-530D-20045DC7E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</xdr:row>
      <xdr:rowOff>7620</xdr:rowOff>
    </xdr:from>
    <xdr:to>
      <xdr:col>16</xdr:col>
      <xdr:colOff>0</xdr:colOff>
      <xdr:row>12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5A87564D-E95D-79BA-333F-36CDCCBAF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7620</xdr:colOff>
      <xdr:row>22</xdr:row>
      <xdr:rowOff>7620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002C18E7-A68B-2014-2C50-14BE5EDEC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8</xdr:col>
      <xdr:colOff>22860</xdr:colOff>
      <xdr:row>22</xdr:row>
      <xdr:rowOff>22860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2670D25-6AC5-CEF0-8B58-88C634623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12</xdr:col>
      <xdr:colOff>30480</xdr:colOff>
      <xdr:row>22</xdr:row>
      <xdr:rowOff>30480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5E269616-ED58-8458-1702-337A0A237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16</xdr:col>
      <xdr:colOff>0</xdr:colOff>
      <xdr:row>22</xdr:row>
      <xdr:rowOff>38100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3C22C42C-D30B-FFB6-F3E1-2AF59778E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0</xdr:colOff>
      <xdr:row>32</xdr:row>
      <xdr:rowOff>22860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9E29A889-1F87-C33F-8149-837E25BA1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8</xdr:col>
      <xdr:colOff>7620</xdr:colOff>
      <xdr:row>32</xdr:row>
      <xdr:rowOff>30480</xdr:rowOff>
    </xdr:to>
    <xdr:graphicFrame macro="">
      <xdr:nvGraphicFramePr>
        <xdr:cNvPr id="2063" name="Chart 15">
          <a:extLst>
            <a:ext uri="{FF2B5EF4-FFF2-40B4-BE49-F238E27FC236}">
              <a16:creationId xmlns:a16="http://schemas.microsoft.com/office/drawing/2014/main" id="{35B9FB55-CACA-6738-AB8D-9C998355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12</xdr:col>
      <xdr:colOff>7620</xdr:colOff>
      <xdr:row>32</xdr:row>
      <xdr:rowOff>38100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6D71FC46-8430-3447-DF6B-0461BCF5F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4</xdr:col>
      <xdr:colOff>7620</xdr:colOff>
      <xdr:row>42</xdr:row>
      <xdr:rowOff>30480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987A54FF-B1EE-18C3-0706-4E5D8C60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8</xdr:col>
      <xdr:colOff>0</xdr:colOff>
      <xdr:row>42</xdr:row>
      <xdr:rowOff>38100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E09FB877-71D8-086E-E8E6-859471E5C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12</xdr:col>
      <xdr:colOff>0</xdr:colOff>
      <xdr:row>42</xdr:row>
      <xdr:rowOff>45720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944827F4-D5EA-A14F-AD43-99E24BBF2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15</xdr:col>
      <xdr:colOff>495300</xdr:colOff>
      <xdr:row>42</xdr:row>
      <xdr:rowOff>53340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5BCA5FC0-3FCB-D75F-BFCB-D629F8B09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23</xdr:row>
      <xdr:rowOff>7620</xdr:rowOff>
    </xdr:from>
    <xdr:to>
      <xdr:col>25</xdr:col>
      <xdr:colOff>220980</xdr:colOff>
      <xdr:row>41</xdr:row>
      <xdr:rowOff>106680</xdr:rowOff>
    </xdr:to>
    <xdr:graphicFrame macro="">
      <xdr:nvGraphicFramePr>
        <xdr:cNvPr id="5156" name="Chart 36">
          <a:extLst>
            <a:ext uri="{FF2B5EF4-FFF2-40B4-BE49-F238E27FC236}">
              <a16:creationId xmlns:a16="http://schemas.microsoft.com/office/drawing/2014/main" id="{74DB97E5-8A1B-B884-06E8-396EE0F2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99060</xdr:colOff>
      <xdr:row>22</xdr:row>
      <xdr:rowOff>160020</xdr:rowOff>
    </xdr:from>
    <xdr:to>
      <xdr:col>21</xdr:col>
      <xdr:colOff>243840</xdr:colOff>
      <xdr:row>22</xdr:row>
      <xdr:rowOff>281940</xdr:rowOff>
    </xdr:to>
    <xdr:sp macro="" textlink="">
      <xdr:nvSpPr>
        <xdr:cNvPr id="5158" name="Rectangle 38">
          <a:extLst>
            <a:ext uri="{FF2B5EF4-FFF2-40B4-BE49-F238E27FC236}">
              <a16:creationId xmlns:a16="http://schemas.microsoft.com/office/drawing/2014/main" id="{9316E1F2-BDFE-D67B-9876-81C1F0024EAE}"/>
            </a:ext>
          </a:extLst>
        </xdr:cNvPr>
        <xdr:cNvSpPr>
          <a:spLocks noChangeArrowheads="1"/>
        </xdr:cNvSpPr>
      </xdr:nvSpPr>
      <xdr:spPr bwMode="auto">
        <a:xfrm>
          <a:off x="12054840" y="4236720"/>
          <a:ext cx="144780" cy="121920"/>
        </a:xfrm>
        <a:prstGeom prst="rect">
          <a:avLst/>
        </a:prstGeom>
        <a:pattFill prst="ltUpDiag">
          <a:fgClr>
            <a:srgbClr val="000000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304800</xdr:colOff>
      <xdr:row>22</xdr:row>
      <xdr:rowOff>129540</xdr:rowOff>
    </xdr:from>
    <xdr:to>
      <xdr:col>22</xdr:col>
      <xdr:colOff>281940</xdr:colOff>
      <xdr:row>22</xdr:row>
      <xdr:rowOff>297180</xdr:rowOff>
    </xdr:to>
    <xdr:sp macro="" textlink="">
      <xdr:nvSpPr>
        <xdr:cNvPr id="5159" name="Text Box 39">
          <a:extLst>
            <a:ext uri="{FF2B5EF4-FFF2-40B4-BE49-F238E27FC236}">
              <a16:creationId xmlns:a16="http://schemas.microsoft.com/office/drawing/2014/main" id="{3A955948-6772-EFF0-1940-1B2BF718A478}"/>
            </a:ext>
          </a:extLst>
        </xdr:cNvPr>
        <xdr:cNvSpPr txBox="1">
          <a:spLocks noChangeArrowheads="1"/>
        </xdr:cNvSpPr>
      </xdr:nvSpPr>
      <xdr:spPr bwMode="auto">
        <a:xfrm>
          <a:off x="12260580" y="4206240"/>
          <a:ext cx="108204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01</a:t>
          </a:r>
        </a:p>
      </xdr:txBody>
    </xdr:sp>
    <xdr:clientData/>
  </xdr:twoCellAnchor>
  <xdr:twoCellAnchor>
    <xdr:from>
      <xdr:col>23</xdr:col>
      <xdr:colOff>198120</xdr:colOff>
      <xdr:row>22</xdr:row>
      <xdr:rowOff>182880</xdr:rowOff>
    </xdr:from>
    <xdr:to>
      <xdr:col>23</xdr:col>
      <xdr:colOff>350520</xdr:colOff>
      <xdr:row>22</xdr:row>
      <xdr:rowOff>304800</xdr:rowOff>
    </xdr:to>
    <xdr:sp macro="" textlink="">
      <xdr:nvSpPr>
        <xdr:cNvPr id="5160" name="Rectangle 40">
          <a:extLst>
            <a:ext uri="{FF2B5EF4-FFF2-40B4-BE49-F238E27FC236}">
              <a16:creationId xmlns:a16="http://schemas.microsoft.com/office/drawing/2014/main" id="{4A954E3B-5101-17E5-8669-68460498166D}"/>
            </a:ext>
          </a:extLst>
        </xdr:cNvPr>
        <xdr:cNvSpPr>
          <a:spLocks noChangeArrowheads="1"/>
        </xdr:cNvSpPr>
      </xdr:nvSpPr>
      <xdr:spPr bwMode="auto">
        <a:xfrm>
          <a:off x="13883640" y="4259580"/>
          <a:ext cx="152400" cy="121920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411480</xdr:colOff>
      <xdr:row>22</xdr:row>
      <xdr:rowOff>160020</xdr:rowOff>
    </xdr:from>
    <xdr:to>
      <xdr:col>25</xdr:col>
      <xdr:colOff>152400</xdr:colOff>
      <xdr:row>22</xdr:row>
      <xdr:rowOff>320040</xdr:rowOff>
    </xdr:to>
    <xdr:sp macro="" textlink="">
      <xdr:nvSpPr>
        <xdr:cNvPr id="5161" name="Text Box 41">
          <a:extLst>
            <a:ext uri="{FF2B5EF4-FFF2-40B4-BE49-F238E27FC236}">
              <a16:creationId xmlns:a16="http://schemas.microsoft.com/office/drawing/2014/main" id="{647AC53B-4740-0DB6-CC40-77947D0FE291}"/>
            </a:ext>
          </a:extLst>
        </xdr:cNvPr>
        <xdr:cNvSpPr txBox="1">
          <a:spLocks noChangeArrowheads="1"/>
        </xdr:cNvSpPr>
      </xdr:nvSpPr>
      <xdr:spPr bwMode="auto">
        <a:xfrm>
          <a:off x="14097000" y="4236720"/>
          <a:ext cx="96012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02</a:t>
          </a:r>
        </a:p>
      </xdr:txBody>
    </xdr:sp>
    <xdr:clientData/>
  </xdr:twoCellAnchor>
  <xdr:twoCellAnchor>
    <xdr:from>
      <xdr:col>1</xdr:col>
      <xdr:colOff>76200</xdr:colOff>
      <xdr:row>2</xdr:row>
      <xdr:rowOff>0</xdr:rowOff>
    </xdr:from>
    <xdr:to>
      <xdr:col>11</xdr:col>
      <xdr:colOff>502920</xdr:colOff>
      <xdr:row>27</xdr:row>
      <xdr:rowOff>137160</xdr:rowOff>
    </xdr:to>
    <xdr:graphicFrame macro="">
      <xdr:nvGraphicFramePr>
        <xdr:cNvPr id="5162" name="Chart 42">
          <a:extLst>
            <a:ext uri="{FF2B5EF4-FFF2-40B4-BE49-F238E27FC236}">
              <a16:creationId xmlns:a16="http://schemas.microsoft.com/office/drawing/2014/main" id="{DD44D447-B9E5-2D88-AD91-F0FD0A3E6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25</xdr:row>
      <xdr:rowOff>137160</xdr:rowOff>
    </xdr:from>
    <xdr:to>
      <xdr:col>10</xdr:col>
      <xdr:colOff>601980</xdr:colOff>
      <xdr:row>33</xdr:row>
      <xdr:rowOff>91440</xdr:rowOff>
    </xdr:to>
    <xdr:sp macro="" textlink="">
      <xdr:nvSpPr>
        <xdr:cNvPr id="5163" name="Text Box 43">
          <a:extLst>
            <a:ext uri="{FF2B5EF4-FFF2-40B4-BE49-F238E27FC236}">
              <a16:creationId xmlns:a16="http://schemas.microsoft.com/office/drawing/2014/main" id="{573C34DE-2C10-BD7A-66F8-871D3064E9A7}"/>
            </a:ext>
          </a:extLst>
        </xdr:cNvPr>
        <xdr:cNvSpPr txBox="1">
          <a:spLocks noChangeArrowheads="1"/>
        </xdr:cNvSpPr>
      </xdr:nvSpPr>
      <xdr:spPr bwMode="auto">
        <a:xfrm>
          <a:off x="495300" y="4922520"/>
          <a:ext cx="605028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45720" tIns="32004" rIns="0" bIns="32004" anchor="ctr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food exports in the 6 months to December 2002 were valued $11.4 b - down 6.5% on the coresponding period of 2001.  Significant falls occurred in Dairy (-18%); Wheat (-18%); and Horticulture (-16%).  Significant increases occurred in Beverages (+20%) and Other Food Products (+7%).</a:t>
          </a:r>
        </a:p>
      </xdr:txBody>
    </xdr:sp>
    <xdr:clientData/>
  </xdr:twoCellAnchor>
  <xdr:twoCellAnchor>
    <xdr:from>
      <xdr:col>1</xdr:col>
      <xdr:colOff>38100</xdr:colOff>
      <xdr:row>37</xdr:row>
      <xdr:rowOff>60960</xdr:rowOff>
    </xdr:from>
    <xdr:to>
      <xdr:col>11</xdr:col>
      <xdr:colOff>449580</xdr:colOff>
      <xdr:row>60</xdr:row>
      <xdr:rowOff>144780</xdr:rowOff>
    </xdr:to>
    <xdr:graphicFrame macro="">
      <xdr:nvGraphicFramePr>
        <xdr:cNvPr id="5166" name="Chart 46">
          <a:extLst>
            <a:ext uri="{FF2B5EF4-FFF2-40B4-BE49-F238E27FC236}">
              <a16:creationId xmlns:a16="http://schemas.microsoft.com/office/drawing/2014/main" id="{167B57DA-0DC0-C6E6-0F69-025468CB1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61</xdr:row>
      <xdr:rowOff>114300</xdr:rowOff>
    </xdr:from>
    <xdr:to>
      <xdr:col>11</xdr:col>
      <xdr:colOff>190500</xdr:colOff>
      <xdr:row>68</xdr:row>
      <xdr:rowOff>137160</xdr:rowOff>
    </xdr:to>
    <xdr:sp macro="" textlink="">
      <xdr:nvSpPr>
        <xdr:cNvPr id="5167" name="Text Box 47">
          <a:extLst>
            <a:ext uri="{FF2B5EF4-FFF2-40B4-BE49-F238E27FC236}">
              <a16:creationId xmlns:a16="http://schemas.microsoft.com/office/drawing/2014/main" id="{7FBC279A-E52E-BE66-ABCD-AF6ADD47042D}"/>
            </a:ext>
          </a:extLst>
        </xdr:cNvPr>
        <xdr:cNvSpPr txBox="1">
          <a:spLocks noChangeArrowheads="1"/>
        </xdr:cNvSpPr>
      </xdr:nvSpPr>
      <xdr:spPr bwMode="auto">
        <a:xfrm>
          <a:off x="480060" y="12230100"/>
          <a:ext cx="626364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45720" tIns="32004" rIns="0" bIns="32004" anchor="ctr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 the 6 months to December 2002 compared with the same period of 2001, food exports to Australia's two major export markets were down - Japan (-5%) and the USA (-8%).  Total Asia fell by 6%.  However, there were some significant increases in exports to the UK (+11%); New Zealand (+15%); Indonesia (+25%); Korea (+6%) and Canada (+11%). 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0.62615</cdr:x>
      <cdr:y>0.58367</cdr:y>
    </cdr:from>
    <cdr:to>
      <cdr:x>0.65468</cdr:x>
      <cdr:y>0.61988</cdr:y>
    </cdr:to>
    <cdr:sp macro="" textlink="">
      <cdr:nvSpPr>
        <cdr:cNvPr id="7169" name="Rectangle 1025">
          <a:extLst xmlns:a="http://schemas.openxmlformats.org/drawingml/2006/main">
            <a:ext uri="{FF2B5EF4-FFF2-40B4-BE49-F238E27FC236}">
              <a16:creationId xmlns:a16="http://schemas.microsoft.com/office/drawing/2014/main" id="{620DC621-FA6C-7C32-7E49-60E41E5067C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6464" y="2910628"/>
          <a:ext cx="186287" cy="180723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rgbClr val="000000"/>
          </a:fgClr>
          <a:bgClr>
            <a:srgbClr val="FFFFFF"/>
          </a:bgClr>
        </a:patt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0.67263</cdr:x>
      <cdr:y>0.58367</cdr:y>
    </cdr:from>
    <cdr:to>
      <cdr:x>0.91609</cdr:x>
      <cdr:y>0.6211</cdr:y>
    </cdr:to>
    <cdr:sp macro="" textlink="">
      <cdr:nvSpPr>
        <cdr:cNvPr id="7170" name="Text Box 1026">
          <a:extLst xmlns:a="http://schemas.openxmlformats.org/drawingml/2006/main">
            <a:ext uri="{FF2B5EF4-FFF2-40B4-BE49-F238E27FC236}">
              <a16:creationId xmlns:a16="http://schemas.microsoft.com/office/drawing/2014/main" id="{37CCE226-F792-F76D-539D-1A2DCE3B358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982" y="2910628"/>
          <a:ext cx="1589856" cy="1868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01</a:t>
          </a:r>
        </a:p>
      </cdr:txBody>
    </cdr:sp>
  </cdr:relSizeAnchor>
  <cdr:relSizeAnchor xmlns:cdr="http://schemas.openxmlformats.org/drawingml/2006/chartDrawing">
    <cdr:from>
      <cdr:x>0.67263</cdr:x>
      <cdr:y>0.6715</cdr:y>
    </cdr:from>
    <cdr:to>
      <cdr:x>0.90601</cdr:x>
      <cdr:y>0.70747</cdr:y>
    </cdr:to>
    <cdr:sp macro="" textlink="">
      <cdr:nvSpPr>
        <cdr:cNvPr id="7171" name="Text Box 1027">
          <a:extLst xmlns:a="http://schemas.openxmlformats.org/drawingml/2006/main">
            <a:ext uri="{FF2B5EF4-FFF2-40B4-BE49-F238E27FC236}">
              <a16:creationId xmlns:a16="http://schemas.microsoft.com/office/drawing/2014/main" id="{05811287-F113-2C94-83A4-98656483FF9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982" y="3349005"/>
          <a:ext cx="1524014" cy="17950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02</a:t>
          </a:r>
        </a:p>
      </cdr:txBody>
    </cdr:sp>
  </cdr:relSizeAnchor>
  <cdr:relSizeAnchor xmlns:cdr="http://schemas.openxmlformats.org/drawingml/2006/chartDrawing">
    <cdr:from>
      <cdr:x>0.62615</cdr:x>
      <cdr:y>0.6715</cdr:y>
    </cdr:from>
    <cdr:to>
      <cdr:x>0.65468</cdr:x>
      <cdr:y>0.70747</cdr:y>
    </cdr:to>
    <cdr:sp macro="" textlink="">
      <cdr:nvSpPr>
        <cdr:cNvPr id="7172" name="Rectangle 1028">
          <a:extLst xmlns:a="http://schemas.openxmlformats.org/drawingml/2006/main">
            <a:ext uri="{FF2B5EF4-FFF2-40B4-BE49-F238E27FC236}">
              <a16:creationId xmlns:a16="http://schemas.microsoft.com/office/drawing/2014/main" id="{51C01637-EEBC-6FAE-DEC3-97E85664397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6464" y="3349005"/>
          <a:ext cx="186287" cy="179502"/>
        </a:xfrm>
        <a:prstGeom xmlns:a="http://schemas.openxmlformats.org/drawingml/2006/main" prst="rect">
          <a:avLst/>
        </a:prstGeom>
        <a:pattFill xmlns:a="http://schemas.openxmlformats.org/drawingml/2006/main" prst="pct20">
          <a:fgClr>
            <a:srgbClr val="000000"/>
          </a:fgClr>
          <a:bgClr>
            <a:srgbClr val="FFFFFF"/>
          </a:bgClr>
        </a:patt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0.1904</cdr:x>
      <cdr:y>0.64288</cdr:y>
    </cdr:from>
    <cdr:to>
      <cdr:x>0.25852</cdr:x>
      <cdr:y>0.68203</cdr:y>
    </cdr:to>
    <cdr:sp macro="" textlink="">
      <cdr:nvSpPr>
        <cdr:cNvPr id="13313" name="Rectangle 1">
          <a:extLst xmlns:a="http://schemas.openxmlformats.org/drawingml/2006/main">
            <a:ext uri="{FF2B5EF4-FFF2-40B4-BE49-F238E27FC236}">
              <a16:creationId xmlns:a16="http://schemas.microsoft.com/office/drawing/2014/main" id="{CD24C50C-43CD-7CAF-D082-3412C36D780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960" y="3211058"/>
          <a:ext cx="443783" cy="195681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rgbClr val="000000"/>
          </a:fgClr>
          <a:bgClr>
            <a:srgbClr val="FFFFFF"/>
          </a:bgClr>
        </a:patt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0.29221</cdr:x>
      <cdr:y>0.64288</cdr:y>
    </cdr:from>
    <cdr:to>
      <cdr:x>0.83345</cdr:x>
      <cdr:y>0.6813</cdr:y>
    </cdr:to>
    <cdr:sp macro="" textlink="">
      <cdr:nvSpPr>
        <cdr:cNvPr id="13314" name="Text Box 2">
          <a:extLst xmlns:a="http://schemas.openxmlformats.org/drawingml/2006/main">
            <a:ext uri="{FF2B5EF4-FFF2-40B4-BE49-F238E27FC236}">
              <a16:creationId xmlns:a16="http://schemas.microsoft.com/office/drawing/2014/main" id="{42E62A2C-9499-2A8C-AD8F-A0DC11EFD1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1231" y="3211058"/>
          <a:ext cx="3526233" cy="1920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01</a:t>
          </a:r>
        </a:p>
      </cdr:txBody>
    </cdr:sp>
  </cdr:relSizeAnchor>
  <cdr:relSizeAnchor xmlns:cdr="http://schemas.openxmlformats.org/drawingml/2006/chartDrawing">
    <cdr:from>
      <cdr:x>0.1904</cdr:x>
      <cdr:y>0.75616</cdr:y>
    </cdr:from>
    <cdr:to>
      <cdr:x>0.25852</cdr:x>
      <cdr:y>0.79237</cdr:y>
    </cdr:to>
    <cdr:sp macro="" textlink="">
      <cdr:nvSpPr>
        <cdr:cNvPr id="13315" name="Rectangle 3">
          <a:extLst xmlns:a="http://schemas.openxmlformats.org/drawingml/2006/main">
            <a:ext uri="{FF2B5EF4-FFF2-40B4-BE49-F238E27FC236}">
              <a16:creationId xmlns:a16="http://schemas.microsoft.com/office/drawing/2014/main" id="{750C4982-556C-FACE-B84B-368C3109153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960" y="3777311"/>
          <a:ext cx="443783" cy="181006"/>
        </a:xfrm>
        <a:prstGeom xmlns:a="http://schemas.openxmlformats.org/drawingml/2006/main" prst="rect">
          <a:avLst/>
        </a:prstGeom>
        <a:pattFill xmlns:a="http://schemas.openxmlformats.org/drawingml/2006/main" prst="pct20">
          <a:fgClr>
            <a:srgbClr val="000000"/>
          </a:fgClr>
          <a:bgClr>
            <a:srgbClr val="FFFFFF"/>
          </a:bgClr>
        </a:patt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0.29221</cdr:x>
      <cdr:y>0.75616</cdr:y>
    </cdr:from>
    <cdr:to>
      <cdr:x>0.87648</cdr:x>
      <cdr:y>0.79237</cdr:y>
    </cdr:to>
    <cdr:sp macro="" textlink="">
      <cdr:nvSpPr>
        <cdr:cNvPr id="13317" name="Text Box 5">
          <a:extLst xmlns:a="http://schemas.openxmlformats.org/drawingml/2006/main">
            <a:ext uri="{FF2B5EF4-FFF2-40B4-BE49-F238E27FC236}">
              <a16:creationId xmlns:a16="http://schemas.microsoft.com/office/drawing/2014/main" id="{5A3012F6-54B9-EF65-96BA-82CAC3D43A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1231" y="3777311"/>
          <a:ext cx="3806602" cy="18100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6 months to Dec 02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C147"/>
  <sheetViews>
    <sheetView showGridLines="0" showRowColHeaders="0" tabSelected="1" workbookViewId="0"/>
  </sheetViews>
  <sheetFormatPr defaultRowHeight="13.2" x14ac:dyDescent="0.25"/>
  <cols>
    <col min="1" max="1" width="3.109375" customWidth="1"/>
    <col min="2" max="2" width="70.5546875" customWidth="1"/>
  </cols>
  <sheetData>
    <row r="1" spans="1:29" x14ac:dyDescent="0.25">
      <c r="A1" s="7"/>
      <c r="B1" s="147"/>
      <c r="C1" s="147"/>
      <c r="D1" s="14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21" x14ac:dyDescent="0.4">
      <c r="A2" s="7"/>
      <c r="B2" s="148" t="s">
        <v>116</v>
      </c>
      <c r="D2" s="154" t="s">
        <v>139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5">
      <c r="A3" s="7"/>
      <c r="B3" s="146"/>
      <c r="C3" s="146"/>
      <c r="D3" s="155" t="s">
        <v>140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21" x14ac:dyDescent="0.4">
      <c r="A4" s="7"/>
      <c r="B4" s="149" t="s">
        <v>122</v>
      </c>
      <c r="C4" s="146"/>
      <c r="D4" s="14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21" x14ac:dyDescent="0.4">
      <c r="A5" s="7"/>
      <c r="B5" s="148"/>
      <c r="C5" s="146"/>
      <c r="D5" s="14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7"/>
      <c r="B6" s="150" t="s">
        <v>117</v>
      </c>
      <c r="C6" s="147"/>
      <c r="D6" s="14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7"/>
      <c r="B7" s="147"/>
      <c r="C7" s="147"/>
      <c r="D7" s="14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5">
      <c r="A8" s="7"/>
      <c r="B8" s="151" t="s">
        <v>90</v>
      </c>
      <c r="C8" s="147"/>
      <c r="D8" s="14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7"/>
      <c r="B9" s="147"/>
      <c r="C9" s="147"/>
      <c r="D9" s="14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5">
      <c r="A10" s="7"/>
      <c r="B10" s="150" t="s">
        <v>134</v>
      </c>
      <c r="C10" s="147"/>
      <c r="D10" s="14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25">
      <c r="A11" s="7"/>
      <c r="B11" s="147"/>
      <c r="C11" s="147"/>
      <c r="D11" s="14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7"/>
      <c r="B12" s="151" t="s">
        <v>118</v>
      </c>
      <c r="C12" s="147"/>
      <c r="D12" s="14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A13" s="7"/>
      <c r="B13" s="147"/>
      <c r="C13" s="147"/>
      <c r="D13" s="14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A14" s="7"/>
      <c r="B14" s="151" t="s">
        <v>107</v>
      </c>
      <c r="C14" s="147"/>
      <c r="D14" s="14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25">
      <c r="A15" s="7"/>
      <c r="B15" s="147"/>
      <c r="C15" s="147"/>
      <c r="D15" s="14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7"/>
      <c r="B16" s="150" t="s">
        <v>135</v>
      </c>
      <c r="C16" s="147"/>
      <c r="D16" s="14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7"/>
      <c r="B17" s="147"/>
      <c r="C17" s="147"/>
      <c r="D17" s="14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7"/>
      <c r="B18" s="151" t="s">
        <v>155</v>
      </c>
      <c r="C18" s="147"/>
      <c r="D18" s="14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7"/>
      <c r="B19" s="147"/>
      <c r="C19" s="147"/>
      <c r="D19" s="14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7"/>
      <c r="B20" s="152" t="s">
        <v>132</v>
      </c>
      <c r="C20" s="147"/>
      <c r="D20" s="14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7"/>
      <c r="B21" s="152" t="s">
        <v>133</v>
      </c>
      <c r="C21" s="147"/>
      <c r="D21" s="14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7"/>
      <c r="B22" s="147"/>
      <c r="C22" s="147"/>
      <c r="D22" s="14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</sheetData>
  <phoneticPr fontId="0" type="noConversion"/>
  <hyperlinks>
    <hyperlink ref="B6" location="Summary!A1" display="Summary December 2002"/>
    <hyperlink ref="B8" location="'By Sector'!A1" display="'By Sector'!A1"/>
    <hyperlink ref="B10" location="'By Level of Processing'!A1" display="Value of Food Exports to All Destinations by Sector &amp; Level of Processing"/>
    <hyperlink ref="B12" location="'Sector by Country'!A1" display="'Sector by Country'!A1"/>
    <hyperlink ref="B14" location="'Processed Food Exports'!A1" display="'Processed Food Exports'!A1"/>
    <hyperlink ref="B16" location="'By Broad Category'!A1" display="Value of Total Food Exports to All Destinations by Product Category"/>
    <hyperlink ref="B18" location="Charts!A1" display="Charts!A1"/>
  </hyperlinks>
  <pageMargins left="0.5" right="0.2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43"/>
  <sheetViews>
    <sheetView showGridLines="0" showRowColHeaders="0" workbookViewId="0"/>
  </sheetViews>
  <sheetFormatPr defaultRowHeight="13.2" x14ac:dyDescent="0.25"/>
  <cols>
    <col min="1" max="1" width="5.44140625" customWidth="1"/>
    <col min="5" max="5" width="2.6640625" customWidth="1"/>
    <col min="7" max="7" width="10" customWidth="1"/>
    <col min="9" max="9" width="2.5546875" customWidth="1"/>
    <col min="11" max="11" width="10.109375" customWidth="1"/>
    <col min="13" max="13" width="2.109375" customWidth="1"/>
    <col min="16" max="16" width="7.33203125" customWidth="1"/>
  </cols>
  <sheetData>
    <row r="1" spans="1:16" ht="30" customHeight="1" x14ac:dyDescent="0.3">
      <c r="A1" s="98" t="s">
        <v>120</v>
      </c>
      <c r="B1" s="96" t="s">
        <v>109</v>
      </c>
    </row>
    <row r="2" spans="1:16" ht="15" customHeight="1" x14ac:dyDescent="0.25">
      <c r="B2" t="s">
        <v>137</v>
      </c>
    </row>
    <row r="3" spans="1:16" ht="6" customHeight="1" x14ac:dyDescent="0.25"/>
    <row r="4" spans="1:16" x14ac:dyDescent="0.25">
      <c r="B4" s="4" t="s">
        <v>110</v>
      </c>
      <c r="D4" s="97">
        <f>'By Sector'!I14</f>
        <v>-6.4535408552059886E-2</v>
      </c>
      <c r="F4" s="4" t="s">
        <v>3</v>
      </c>
      <c r="H4" s="97">
        <f>'By Sector'!I5</f>
        <v>-5.7941572657607444E-2</v>
      </c>
      <c r="J4" s="4" t="s">
        <v>4</v>
      </c>
      <c r="L4" s="97">
        <f>'By Sector'!I6</f>
        <v>-0.18376096777951459</v>
      </c>
      <c r="N4" s="4" t="s">
        <v>12</v>
      </c>
      <c r="P4" s="97">
        <f>'By Sector'!I7</f>
        <v>-0.18273757400708573</v>
      </c>
    </row>
    <row r="14" spans="1:16" x14ac:dyDescent="0.25">
      <c r="B14" s="4" t="s">
        <v>5</v>
      </c>
      <c r="D14" s="97">
        <f>'By Sector'!I9</f>
        <v>-0.16237816021173285</v>
      </c>
      <c r="F14" s="4" t="s">
        <v>6</v>
      </c>
      <c r="H14" s="97">
        <f>'By Sector'!I10</f>
        <v>-4.216304652541112E-2</v>
      </c>
      <c r="J14" s="4" t="s">
        <v>7</v>
      </c>
      <c r="L14" s="97">
        <f>'By Sector'!I11</f>
        <v>3.0150637090191917E-2</v>
      </c>
      <c r="N14" s="4" t="s">
        <v>17</v>
      </c>
      <c r="P14" s="97">
        <f>'By Sector'!I13</f>
        <v>0.19664027998897696</v>
      </c>
    </row>
    <row r="23" spans="2:12" ht="9" customHeight="1" x14ac:dyDescent="0.25"/>
    <row r="24" spans="2:12" x14ac:dyDescent="0.25">
      <c r="B24" s="4" t="s">
        <v>112</v>
      </c>
      <c r="D24" s="97">
        <f>'By Level of Processing'!J41</f>
        <v>-7.1900999048354286E-2</v>
      </c>
      <c r="F24" s="4" t="s">
        <v>111</v>
      </c>
      <c r="H24" s="97">
        <f>'By Level of Processing'!J42</f>
        <v>-7.9757575508501988E-2</v>
      </c>
      <c r="J24" s="4" t="s">
        <v>130</v>
      </c>
      <c r="L24" s="97">
        <f>'By Level of Processing'!J43</f>
        <v>-4.8574363548601722E-3</v>
      </c>
    </row>
    <row r="33" spans="2:16" ht="8.25" customHeight="1" x14ac:dyDescent="0.25"/>
    <row r="34" spans="2:16" x14ac:dyDescent="0.25">
      <c r="B34" s="4" t="s">
        <v>113</v>
      </c>
      <c r="D34" s="97">
        <f>'Sector by Country'!I21</f>
        <v>-5.5182187214125121E-2</v>
      </c>
      <c r="F34" s="4" t="s">
        <v>114</v>
      </c>
      <c r="H34" s="97">
        <f>'Sector by Country'!I10</f>
        <v>-5.3139289962804231E-2</v>
      </c>
      <c r="J34" s="4" t="s">
        <v>115</v>
      </c>
      <c r="L34" s="97">
        <f>'Sector by Country'!I28</f>
        <v>-8.018035770963558E-2</v>
      </c>
      <c r="N34" s="4" t="s">
        <v>121</v>
      </c>
      <c r="P34" s="97">
        <f>'Sector by Country'!I24</f>
        <v>0.15128170681931782</v>
      </c>
    </row>
    <row r="43" spans="2:16" ht="18.75" customHeight="1" x14ac:dyDescent="0.25">
      <c r="B43" s="145" t="s">
        <v>133</v>
      </c>
    </row>
  </sheetData>
  <phoneticPr fontId="0" type="noConversion"/>
  <hyperlinks>
    <hyperlink ref="A1" location="'Main Menu'!A1" display="'Main Menu'!A1"/>
  </hyperlinks>
  <pageMargins left="0.75" right="0.75" top="0.46" bottom="0.2" header="1.51" footer="1.3"/>
  <pageSetup paperSize="9" orientation="landscape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J52"/>
  <sheetViews>
    <sheetView showGridLines="0" showRowColHeaders="0" workbookViewId="0"/>
  </sheetViews>
  <sheetFormatPr defaultColWidth="9.109375" defaultRowHeight="13.2" x14ac:dyDescent="0.25"/>
  <cols>
    <col min="1" max="1" width="5.44140625" style="14" customWidth="1"/>
    <col min="2" max="2" width="16.5546875" style="14" customWidth="1"/>
    <col min="3" max="5" width="8.44140625" style="25" customWidth="1"/>
    <col min="6" max="6" width="1.44140625" style="25" customWidth="1"/>
    <col min="7" max="7" width="8.109375" style="25" customWidth="1"/>
    <col min="8" max="8" width="8.109375" style="14" customWidth="1"/>
    <col min="9" max="9" width="8.44140625" style="14" customWidth="1"/>
    <col min="10" max="10" width="11" style="14" bestFit="1" customWidth="1"/>
    <col min="11" max="11" width="15.109375" style="14" customWidth="1"/>
    <col min="12" max="16384" width="9.109375" style="14"/>
  </cols>
  <sheetData>
    <row r="1" spans="1:36" ht="26.4" x14ac:dyDescent="0.25">
      <c r="A1" s="103" t="s">
        <v>120</v>
      </c>
      <c r="B1" s="123" t="s">
        <v>90</v>
      </c>
      <c r="C1" s="37"/>
      <c r="D1" s="37"/>
      <c r="E1" s="37"/>
      <c r="F1" s="37"/>
      <c r="G1" s="37"/>
      <c r="H1" s="99"/>
      <c r="I1" s="100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6" x14ac:dyDescent="0.25">
      <c r="A2" s="13"/>
      <c r="B2" s="67" t="s">
        <v>138</v>
      </c>
      <c r="C2" s="34"/>
      <c r="D2" s="34"/>
      <c r="E2" s="34"/>
      <c r="F2" s="44"/>
      <c r="G2" s="44"/>
      <c r="H2" s="101"/>
      <c r="I2" s="10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s="50" customFormat="1" ht="15.75" customHeight="1" x14ac:dyDescent="0.25">
      <c r="A3" s="13"/>
      <c r="B3" s="153"/>
      <c r="C3" s="223" t="s">
        <v>136</v>
      </c>
      <c r="D3" s="224"/>
      <c r="E3" s="225"/>
      <c r="F3" s="16"/>
      <c r="G3" s="221" t="s">
        <v>96</v>
      </c>
      <c r="H3" s="222"/>
      <c r="I3" s="114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50" customFormat="1" ht="17.25" customHeight="1" x14ac:dyDescent="0.25">
      <c r="A4" s="13"/>
      <c r="B4" s="112" t="s">
        <v>19</v>
      </c>
      <c r="C4" s="113" t="s">
        <v>0</v>
      </c>
      <c r="D4" s="113" t="s">
        <v>1</v>
      </c>
      <c r="E4" s="113" t="s">
        <v>2</v>
      </c>
      <c r="F4" s="17"/>
      <c r="G4" s="115" t="s">
        <v>92</v>
      </c>
      <c r="H4" s="116" t="s">
        <v>93</v>
      </c>
      <c r="I4" s="117" t="s">
        <v>31</v>
      </c>
      <c r="J4" s="13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30" customFormat="1" ht="21" customHeight="1" x14ac:dyDescent="0.25">
      <c r="A5" s="13"/>
      <c r="B5" s="26" t="s">
        <v>3</v>
      </c>
      <c r="C5" s="27">
        <v>5229442417</v>
      </c>
      <c r="D5" s="27">
        <v>6633573176</v>
      </c>
      <c r="E5" s="27">
        <v>7295900141</v>
      </c>
      <c r="F5" s="15"/>
      <c r="G5" s="27">
        <v>3951036596</v>
      </c>
      <c r="H5" s="27">
        <v>3722107322</v>
      </c>
      <c r="I5" s="28">
        <f t="shared" ref="I5:I14" si="0">(H5-G5)/G5</f>
        <v>-5.7941572657607444E-2</v>
      </c>
      <c r="J5" s="13"/>
      <c r="K5" s="20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r="6" spans="1:36" s="30" customFormat="1" ht="21" customHeight="1" x14ac:dyDescent="0.25">
      <c r="A6" s="13"/>
      <c r="B6" s="26" t="s">
        <v>4</v>
      </c>
      <c r="C6" s="27">
        <v>2378852040</v>
      </c>
      <c r="D6" s="27">
        <v>2962866328</v>
      </c>
      <c r="E6" s="27">
        <v>3152465320</v>
      </c>
      <c r="F6" s="15"/>
      <c r="G6" s="27">
        <v>1584176289</v>
      </c>
      <c r="H6" s="27">
        <v>1293066521</v>
      </c>
      <c r="I6" s="19">
        <f t="shared" si="0"/>
        <v>-0.18376096777951459</v>
      </c>
      <c r="J6" s="13"/>
      <c r="K6" s="208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 spans="1:36" s="30" customFormat="1" ht="21" customHeight="1" x14ac:dyDescent="0.25">
      <c r="A7" s="13"/>
      <c r="B7" s="26" t="s">
        <v>12</v>
      </c>
      <c r="C7" s="27">
        <v>3353558447</v>
      </c>
      <c r="D7" s="27">
        <v>4059077630</v>
      </c>
      <c r="E7" s="27">
        <v>4362539453</v>
      </c>
      <c r="F7" s="15"/>
      <c r="G7" s="27">
        <v>2119613594</v>
      </c>
      <c r="H7" s="27">
        <v>1732280548</v>
      </c>
      <c r="I7" s="28">
        <f t="shared" si="0"/>
        <v>-0.18273757400708573</v>
      </c>
      <c r="J7" s="29"/>
      <c r="K7" s="207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6" s="30" customFormat="1" ht="21" customHeight="1" x14ac:dyDescent="0.25">
      <c r="A8" s="13"/>
      <c r="B8" s="26" t="s">
        <v>89</v>
      </c>
      <c r="C8" s="27">
        <v>1512482493</v>
      </c>
      <c r="D8" s="27">
        <v>1489513900</v>
      </c>
      <c r="E8" s="27">
        <v>1576668212</v>
      </c>
      <c r="F8" s="15"/>
      <c r="G8" s="27">
        <v>616504557</v>
      </c>
      <c r="H8" s="27">
        <v>636580521</v>
      </c>
      <c r="I8" s="19">
        <f t="shared" si="0"/>
        <v>3.2564177785955925E-2</v>
      </c>
      <c r="J8" s="29"/>
      <c r="K8" s="20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spans="1:36" s="30" customFormat="1" ht="21" customHeight="1" x14ac:dyDescent="0.25">
      <c r="A9" s="13"/>
      <c r="B9" s="26" t="s">
        <v>5</v>
      </c>
      <c r="C9" s="27">
        <v>1269043244</v>
      </c>
      <c r="D9" s="27">
        <v>1414881003</v>
      </c>
      <c r="E9" s="27">
        <v>1642734640</v>
      </c>
      <c r="F9" s="15"/>
      <c r="G9" s="27">
        <v>916360752</v>
      </c>
      <c r="H9" s="27">
        <v>767563779</v>
      </c>
      <c r="I9" s="28">
        <f t="shared" si="0"/>
        <v>-0.16237816021173285</v>
      </c>
      <c r="J9" s="29"/>
      <c r="K9" s="209"/>
      <c r="L9" s="20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 spans="1:36" s="30" customFormat="1" ht="21" customHeight="1" x14ac:dyDescent="0.25">
      <c r="A10" s="13"/>
      <c r="B10" s="26" t="s">
        <v>6</v>
      </c>
      <c r="C10" s="27">
        <v>1537794912</v>
      </c>
      <c r="D10" s="27">
        <v>1718282592</v>
      </c>
      <c r="E10" s="27">
        <v>1665165654</v>
      </c>
      <c r="F10" s="15"/>
      <c r="G10" s="27">
        <v>892526729</v>
      </c>
      <c r="H10" s="27">
        <v>854895083</v>
      </c>
      <c r="I10" s="19">
        <f t="shared" si="0"/>
        <v>-4.216304652541112E-2</v>
      </c>
      <c r="J10" s="29"/>
      <c r="K10" s="20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36" s="30" customFormat="1" ht="21" customHeight="1" x14ac:dyDescent="0.25">
      <c r="A11" s="13"/>
      <c r="B11" s="26" t="s">
        <v>7</v>
      </c>
      <c r="C11" s="27">
        <v>246627973</v>
      </c>
      <c r="D11" s="27">
        <v>280772774</v>
      </c>
      <c r="E11" s="27">
        <v>313091548</v>
      </c>
      <c r="F11" s="15"/>
      <c r="G11" s="27">
        <v>183297752</v>
      </c>
      <c r="H11" s="27">
        <v>188824296</v>
      </c>
      <c r="I11" s="28">
        <f t="shared" si="0"/>
        <v>3.0150637090191917E-2</v>
      </c>
      <c r="J11" s="29"/>
      <c r="K11" s="20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 spans="1:36" s="30" customFormat="1" ht="21" customHeight="1" x14ac:dyDescent="0.25">
      <c r="A12" s="13"/>
      <c r="B12" s="26" t="s">
        <v>8</v>
      </c>
      <c r="C12" s="27">
        <v>1812485064</v>
      </c>
      <c r="D12" s="27">
        <v>2146418140</v>
      </c>
      <c r="E12" s="27">
        <v>2343082534</v>
      </c>
      <c r="F12" s="15"/>
      <c r="G12" s="27">
        <v>825807086</v>
      </c>
      <c r="H12" s="27">
        <v>881304467</v>
      </c>
      <c r="I12" s="19">
        <f t="shared" si="0"/>
        <v>6.7203808178512042E-2</v>
      </c>
      <c r="J12" s="29"/>
      <c r="K12" s="20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s="30" customFormat="1" ht="21" customHeight="1" x14ac:dyDescent="0.25">
      <c r="A13" s="13"/>
      <c r="B13" s="26" t="s">
        <v>17</v>
      </c>
      <c r="C13" s="27">
        <v>1514982389</v>
      </c>
      <c r="D13" s="27">
        <v>1930874841</v>
      </c>
      <c r="E13" s="27">
        <v>2287421879</v>
      </c>
      <c r="F13" s="15"/>
      <c r="G13" s="27">
        <v>1137344775</v>
      </c>
      <c r="H13" s="27">
        <v>1360992570</v>
      </c>
      <c r="I13" s="28">
        <f t="shared" si="0"/>
        <v>0.19664027998897696</v>
      </c>
      <c r="J13" s="29"/>
      <c r="K13" s="208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s="30" customFormat="1" ht="21" customHeight="1" x14ac:dyDescent="0.25">
      <c r="A14" s="13"/>
      <c r="B14" s="20" t="s">
        <v>11</v>
      </c>
      <c r="C14" s="21">
        <v>18855268979</v>
      </c>
      <c r="D14" s="21">
        <v>22636260384</v>
      </c>
      <c r="E14" s="21">
        <v>24639069381</v>
      </c>
      <c r="F14" s="65"/>
      <c r="G14" s="21">
        <v>12226668130</v>
      </c>
      <c r="H14" s="21">
        <v>11437615107</v>
      </c>
      <c r="I14" s="22">
        <f t="shared" si="0"/>
        <v>-6.4535408552059886E-2</v>
      </c>
      <c r="J14" s="29"/>
      <c r="K14" s="220"/>
      <c r="L14" s="124"/>
      <c r="M14" s="124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x14ac:dyDescent="0.25">
      <c r="A15" s="13"/>
      <c r="B15" s="125" t="s">
        <v>91</v>
      </c>
      <c r="C15" s="126"/>
      <c r="D15" s="126"/>
      <c r="E15" s="126"/>
      <c r="F15" s="127"/>
      <c r="G15" s="127"/>
      <c r="H15" s="128"/>
      <c r="I15" s="129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x14ac:dyDescent="0.25">
      <c r="A16" s="13"/>
      <c r="B16" s="12"/>
      <c r="C16" s="11"/>
      <c r="D16" s="11"/>
      <c r="E16" s="11"/>
      <c r="F16" s="11"/>
      <c r="G16" s="11"/>
      <c r="H16" s="2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x14ac:dyDescent="0.25">
      <c r="A17" s="13"/>
      <c r="B17" s="13"/>
      <c r="C17" s="11"/>
      <c r="D17" s="11"/>
      <c r="E17" s="11"/>
      <c r="F17" s="11"/>
      <c r="G17" s="11"/>
      <c r="H17" s="2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x14ac:dyDescent="0.25">
      <c r="A18" s="13"/>
      <c r="B18" s="12"/>
      <c r="C18" s="11"/>
      <c r="D18" s="11"/>
      <c r="E18" s="11"/>
      <c r="F18" s="11"/>
      <c r="G18" s="11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x14ac:dyDescent="0.25">
      <c r="A19" s="13"/>
      <c r="B19" s="13"/>
      <c r="C19" s="24"/>
      <c r="D19" s="24"/>
      <c r="E19" s="24"/>
      <c r="F19" s="24"/>
      <c r="G19" s="2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x14ac:dyDescent="0.25">
      <c r="A20" s="13"/>
      <c r="B20" s="13"/>
      <c r="C20" s="24"/>
      <c r="D20" s="24"/>
      <c r="E20" s="24"/>
      <c r="F20" s="24"/>
      <c r="G20" s="2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x14ac:dyDescent="0.25">
      <c r="A21" s="13"/>
      <c r="B21" s="13"/>
      <c r="C21" s="24"/>
      <c r="D21" s="24"/>
      <c r="E21" s="24"/>
      <c r="F21" s="24"/>
      <c r="G21" s="2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x14ac:dyDescent="0.25">
      <c r="A22" s="13"/>
      <c r="B22" s="13"/>
      <c r="C22" s="24"/>
      <c r="D22" s="24"/>
      <c r="E22" s="24"/>
      <c r="F22" s="24"/>
      <c r="G22" s="2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x14ac:dyDescent="0.25">
      <c r="A23" s="13"/>
      <c r="B23" s="13"/>
      <c r="C23" s="24"/>
      <c r="D23" s="24"/>
      <c r="E23" s="24"/>
      <c r="F23" s="24"/>
      <c r="G23" s="2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x14ac:dyDescent="0.25">
      <c r="A24" s="13"/>
      <c r="B24" s="13"/>
      <c r="C24" s="24"/>
      <c r="D24" s="24"/>
      <c r="E24" s="24"/>
      <c r="F24" s="24"/>
      <c r="G24" s="2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25">
      <c r="A25" s="13"/>
      <c r="B25" s="13"/>
      <c r="C25" s="24"/>
      <c r="D25" s="24"/>
      <c r="E25" s="24"/>
      <c r="F25" s="24"/>
      <c r="G25" s="24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x14ac:dyDescent="0.25">
      <c r="A26" s="13"/>
      <c r="B26" s="13"/>
      <c r="C26" s="24"/>
      <c r="D26" s="24"/>
      <c r="E26" s="24"/>
      <c r="F26" s="24"/>
      <c r="G26" s="24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x14ac:dyDescent="0.25">
      <c r="A27" s="13"/>
      <c r="B27" s="13"/>
      <c r="C27" s="24"/>
      <c r="D27" s="24"/>
      <c r="E27" s="24"/>
      <c r="F27" s="24"/>
      <c r="G27" s="2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x14ac:dyDescent="0.25">
      <c r="A28" s="13"/>
      <c r="B28" s="13"/>
      <c r="C28" s="24"/>
      <c r="D28" s="24"/>
      <c r="E28" s="24"/>
      <c r="F28" s="24"/>
      <c r="G28" s="24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x14ac:dyDescent="0.25">
      <c r="A29" s="13"/>
      <c r="B29" s="13"/>
      <c r="C29" s="24"/>
      <c r="D29" s="24"/>
      <c r="E29" s="24"/>
      <c r="F29" s="24"/>
      <c r="G29" s="24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x14ac:dyDescent="0.25">
      <c r="A30" s="13"/>
      <c r="B30" s="13"/>
      <c r="C30" s="24"/>
      <c r="D30" s="24"/>
      <c r="E30" s="24"/>
      <c r="F30" s="24"/>
      <c r="G30" s="24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x14ac:dyDescent="0.25">
      <c r="A31" s="13"/>
      <c r="B31" s="13"/>
      <c r="C31" s="24"/>
      <c r="D31" s="24"/>
      <c r="E31" s="24"/>
      <c r="F31" s="24"/>
      <c r="G31" s="2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x14ac:dyDescent="0.25">
      <c r="A32" s="13"/>
      <c r="B32" s="13"/>
      <c r="C32" s="24"/>
      <c r="D32" s="24"/>
      <c r="E32" s="24"/>
      <c r="F32" s="24"/>
      <c r="G32" s="2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5">
      <c r="A33" s="13"/>
      <c r="B33" s="13"/>
      <c r="C33" s="24"/>
      <c r="D33" s="24"/>
      <c r="E33" s="24"/>
      <c r="F33" s="24"/>
      <c r="G33" s="24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x14ac:dyDescent="0.25">
      <c r="A34" s="13"/>
      <c r="B34" s="13"/>
      <c r="C34" s="24"/>
      <c r="D34" s="24"/>
      <c r="E34" s="24"/>
      <c r="F34" s="24"/>
      <c r="G34" s="24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x14ac:dyDescent="0.25">
      <c r="A35" s="13"/>
      <c r="B35" s="13"/>
      <c r="C35" s="24"/>
      <c r="D35" s="24"/>
      <c r="E35" s="24"/>
      <c r="F35" s="24"/>
      <c r="G35" s="24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25">
      <c r="A36" s="13"/>
      <c r="B36" s="13"/>
      <c r="C36" s="24"/>
      <c r="D36" s="24"/>
      <c r="E36" s="24"/>
      <c r="F36" s="24"/>
      <c r="G36" s="24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x14ac:dyDescent="0.25">
      <c r="A37" s="13"/>
      <c r="B37" s="13"/>
      <c r="C37" s="24"/>
      <c r="D37" s="24"/>
      <c r="E37" s="24"/>
      <c r="F37" s="24"/>
      <c r="G37" s="2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x14ac:dyDescent="0.25">
      <c r="A38" s="13"/>
      <c r="B38" s="13"/>
      <c r="C38" s="24"/>
      <c r="D38" s="24"/>
      <c r="E38" s="24"/>
      <c r="F38" s="24"/>
      <c r="G38" s="2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x14ac:dyDescent="0.25">
      <c r="A39" s="13"/>
      <c r="B39" s="13"/>
      <c r="C39" s="24"/>
      <c r="D39" s="24"/>
      <c r="E39" s="24"/>
      <c r="F39" s="24"/>
      <c r="G39" s="24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x14ac:dyDescent="0.25">
      <c r="A40" s="13"/>
      <c r="B40" s="13"/>
      <c r="C40" s="24"/>
      <c r="D40" s="24"/>
      <c r="E40" s="24"/>
      <c r="F40" s="24"/>
      <c r="G40" s="2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x14ac:dyDescent="0.25">
      <c r="A41" s="13"/>
      <c r="B41" s="13"/>
      <c r="C41" s="24"/>
      <c r="D41" s="24"/>
      <c r="E41" s="24"/>
      <c r="F41" s="24"/>
      <c r="G41" s="2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x14ac:dyDescent="0.25">
      <c r="A42" s="13"/>
      <c r="B42" s="13"/>
      <c r="C42" s="24"/>
      <c r="D42" s="24"/>
      <c r="E42" s="24"/>
      <c r="F42" s="24"/>
      <c r="G42" s="2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x14ac:dyDescent="0.25">
      <c r="A43" s="13"/>
      <c r="B43" s="13"/>
      <c r="C43" s="24"/>
      <c r="D43" s="24"/>
      <c r="E43" s="24"/>
      <c r="F43" s="24"/>
      <c r="G43" s="2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x14ac:dyDescent="0.25">
      <c r="A44" s="13"/>
      <c r="B44" s="13"/>
      <c r="C44" s="24"/>
      <c r="D44" s="24"/>
      <c r="E44" s="24"/>
      <c r="F44" s="24"/>
      <c r="G44" s="2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x14ac:dyDescent="0.25">
      <c r="A45" s="13"/>
      <c r="B45" s="13"/>
      <c r="C45" s="24"/>
      <c r="D45" s="24"/>
      <c r="E45" s="24"/>
      <c r="F45" s="24"/>
      <c r="G45" s="2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x14ac:dyDescent="0.25">
      <c r="A46" s="13"/>
      <c r="B46" s="13"/>
      <c r="C46" s="24"/>
      <c r="D46" s="24"/>
      <c r="E46" s="24"/>
      <c r="F46" s="24"/>
      <c r="G46" s="2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x14ac:dyDescent="0.25">
      <c r="A47" s="13"/>
      <c r="B47" s="13"/>
      <c r="C47" s="24"/>
      <c r="D47" s="24"/>
      <c r="E47" s="24"/>
      <c r="F47" s="24"/>
      <c r="G47" s="2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x14ac:dyDescent="0.25">
      <c r="A48" s="13"/>
      <c r="B48" s="13"/>
      <c r="C48" s="24"/>
      <c r="D48" s="24"/>
      <c r="E48" s="24"/>
      <c r="F48" s="24"/>
      <c r="G48" s="2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x14ac:dyDescent="0.25">
      <c r="A49" s="13"/>
      <c r="B49" s="13"/>
      <c r="C49" s="24"/>
      <c r="D49" s="24"/>
      <c r="E49" s="24"/>
      <c r="F49" s="24"/>
      <c r="G49" s="2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x14ac:dyDescent="0.25">
      <c r="A50" s="13"/>
      <c r="B50" s="13"/>
      <c r="C50" s="24"/>
      <c r="D50" s="24"/>
      <c r="E50" s="24"/>
      <c r="F50" s="24"/>
      <c r="G50" s="24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5">
      <c r="A51" s="13"/>
      <c r="B51" s="13"/>
      <c r="C51" s="24"/>
      <c r="D51" s="24"/>
      <c r="E51" s="24"/>
      <c r="F51" s="24"/>
      <c r="G51" s="2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x14ac:dyDescent="0.25">
      <c r="A52" s="13"/>
      <c r="B52" s="13"/>
      <c r="C52" s="24"/>
      <c r="D52" s="24"/>
      <c r="E52" s="24"/>
      <c r="F52" s="24"/>
      <c r="G52" s="2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</sheetData>
  <mergeCells count="2">
    <mergeCell ref="G3:H3"/>
    <mergeCell ref="C3:E3"/>
  </mergeCells>
  <phoneticPr fontId="0" type="noConversion"/>
  <hyperlinks>
    <hyperlink ref="A1" location="'Main Menu'!A1" display="'Main Menu'!A1"/>
  </hyperlink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67"/>
  <sheetViews>
    <sheetView showGridLines="0" showRowColHeaders="0" workbookViewId="0"/>
  </sheetViews>
  <sheetFormatPr defaultRowHeight="13.2" x14ac:dyDescent="0.25"/>
  <cols>
    <col min="1" max="1" width="5.44140625" style="14" customWidth="1"/>
    <col min="2" max="2" width="15.6640625" customWidth="1"/>
    <col min="3" max="3" width="13" customWidth="1"/>
    <col min="4" max="6" width="9.109375" style="3" customWidth="1"/>
    <col min="7" max="7" width="1" style="3" customWidth="1"/>
    <col min="8" max="9" width="8.6640625" customWidth="1"/>
    <col min="10" max="10" width="9" customWidth="1"/>
    <col min="12" max="12" width="11.109375" bestFit="1" customWidth="1"/>
  </cols>
  <sheetData>
    <row r="1" spans="1:20" s="14" customFormat="1" ht="25.5" customHeight="1" x14ac:dyDescent="0.25">
      <c r="A1" s="103" t="s">
        <v>120</v>
      </c>
      <c r="B1" s="123" t="s">
        <v>94</v>
      </c>
      <c r="C1" s="104"/>
      <c r="D1" s="37"/>
      <c r="E1" s="37"/>
      <c r="F1" s="37"/>
      <c r="G1" s="37"/>
      <c r="H1" s="105"/>
      <c r="I1" s="99"/>
      <c r="J1" s="100"/>
      <c r="K1" s="13"/>
      <c r="L1" s="13"/>
      <c r="M1" s="13"/>
      <c r="N1" s="13"/>
      <c r="O1" s="13"/>
      <c r="P1" s="13"/>
      <c r="Q1" s="13"/>
      <c r="R1" s="13"/>
      <c r="S1" s="13"/>
    </row>
    <row r="2" spans="1:20" s="14" customFormat="1" ht="15.75" customHeight="1" x14ac:dyDescent="0.25">
      <c r="A2" s="13"/>
      <c r="B2" s="67" t="s">
        <v>138</v>
      </c>
      <c r="C2" s="106"/>
      <c r="D2" s="44"/>
      <c r="E2" s="44"/>
      <c r="F2" s="44"/>
      <c r="G2" s="44"/>
      <c r="H2" s="107"/>
      <c r="I2" s="101"/>
      <c r="J2" s="102"/>
      <c r="K2" s="13"/>
      <c r="L2" s="13"/>
      <c r="M2" s="13"/>
      <c r="N2" s="13"/>
      <c r="O2" s="13"/>
      <c r="P2" s="13"/>
      <c r="Q2" s="13"/>
      <c r="R2" s="13"/>
      <c r="S2" s="13"/>
    </row>
    <row r="3" spans="1:20" s="2" customFormat="1" ht="17.25" customHeight="1" x14ac:dyDescent="0.2">
      <c r="A3" s="13"/>
      <c r="B3" s="118"/>
      <c r="C3" s="119"/>
      <c r="D3" s="223" t="s">
        <v>136</v>
      </c>
      <c r="E3" s="224"/>
      <c r="F3" s="225"/>
      <c r="G3" s="8"/>
      <c r="H3" s="221" t="s">
        <v>96</v>
      </c>
      <c r="I3" s="222"/>
      <c r="J3" s="114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s="2" customFormat="1" ht="26.25" customHeight="1" x14ac:dyDescent="0.2">
      <c r="A4" s="13"/>
      <c r="B4" s="120" t="s">
        <v>19</v>
      </c>
      <c r="C4" s="121" t="s">
        <v>95</v>
      </c>
      <c r="D4" s="113" t="s">
        <v>0</v>
      </c>
      <c r="E4" s="113" t="s">
        <v>1</v>
      </c>
      <c r="F4" s="113" t="s">
        <v>2</v>
      </c>
      <c r="G4" s="8"/>
      <c r="H4" s="115" t="s">
        <v>92</v>
      </c>
      <c r="I4" s="116" t="s">
        <v>93</v>
      </c>
      <c r="J4" s="117" t="s">
        <v>31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s="14" customFormat="1" x14ac:dyDescent="0.25">
      <c r="A5" s="13"/>
      <c r="B5" s="110" t="s">
        <v>3</v>
      </c>
      <c r="C5" s="33" t="s">
        <v>13</v>
      </c>
      <c r="D5" s="34">
        <v>617612989</v>
      </c>
      <c r="E5" s="34">
        <v>747515036</v>
      </c>
      <c r="F5" s="35">
        <v>933193237</v>
      </c>
      <c r="G5" s="15"/>
      <c r="H5" s="36">
        <v>514924741</v>
      </c>
      <c r="I5" s="37">
        <v>593167463</v>
      </c>
      <c r="J5" s="143">
        <f>(I5-H5)/H5</f>
        <v>0.1519498205661087</v>
      </c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s="14" customFormat="1" x14ac:dyDescent="0.25">
      <c r="A6" s="13"/>
      <c r="B6" s="18"/>
      <c r="C6" s="33" t="s">
        <v>14</v>
      </c>
      <c r="D6" s="34">
        <v>4542725975</v>
      </c>
      <c r="E6" s="34">
        <v>5807081500</v>
      </c>
      <c r="F6" s="35">
        <v>6272491248</v>
      </c>
      <c r="G6" s="15"/>
      <c r="H6" s="38">
        <v>3389338856</v>
      </c>
      <c r="I6" s="34">
        <v>3084454974</v>
      </c>
      <c r="J6" s="144">
        <f>(I6-H6)/H6</f>
        <v>-8.9953791861288004E-2</v>
      </c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s="14" customFormat="1" x14ac:dyDescent="0.25">
      <c r="A7" s="13"/>
      <c r="B7" s="18"/>
      <c r="C7" s="33" t="s">
        <v>15</v>
      </c>
      <c r="D7" s="34">
        <v>69103453</v>
      </c>
      <c r="E7" s="34">
        <v>78976640</v>
      </c>
      <c r="F7" s="35">
        <v>90215656</v>
      </c>
      <c r="G7" s="15"/>
      <c r="H7" s="38">
        <v>46772999</v>
      </c>
      <c r="I7" s="34">
        <v>44484885</v>
      </c>
      <c r="J7" s="144">
        <f>(I7-H7)/H7</f>
        <v>-4.8919548648142061E-2</v>
      </c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s="14" customFormat="1" ht="20.25" customHeight="1" x14ac:dyDescent="0.25">
      <c r="A8" s="13"/>
      <c r="B8" s="40"/>
      <c r="C8" s="41" t="s">
        <v>11</v>
      </c>
      <c r="D8" s="46">
        <v>5229442417</v>
      </c>
      <c r="E8" s="46">
        <v>6633573176</v>
      </c>
      <c r="F8" s="47">
        <v>7295900141</v>
      </c>
      <c r="G8" s="17"/>
      <c r="H8" s="48">
        <v>3951036596</v>
      </c>
      <c r="I8" s="46">
        <v>3722107322</v>
      </c>
      <c r="J8" s="22">
        <f>(I8-H8)/H8</f>
        <v>-5.7941572657607444E-2</v>
      </c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s="14" customFormat="1" x14ac:dyDescent="0.25">
      <c r="A9" s="13"/>
      <c r="B9" s="87" t="s">
        <v>4</v>
      </c>
      <c r="C9" s="42" t="s">
        <v>13</v>
      </c>
      <c r="D9" s="37">
        <v>0</v>
      </c>
      <c r="E9" s="37">
        <v>0</v>
      </c>
      <c r="F9" s="43">
        <v>0</v>
      </c>
      <c r="G9" s="15"/>
      <c r="H9" s="36">
        <v>0</v>
      </c>
      <c r="I9" s="37">
        <v>0</v>
      </c>
      <c r="J9" s="143">
        <v>0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s="14" customFormat="1" x14ac:dyDescent="0.25">
      <c r="A10" s="13"/>
      <c r="B10" s="18"/>
      <c r="C10" s="33" t="s">
        <v>14</v>
      </c>
      <c r="D10" s="34">
        <v>81388081</v>
      </c>
      <c r="E10" s="34">
        <v>81668140</v>
      </c>
      <c r="F10" s="35">
        <v>98177258</v>
      </c>
      <c r="G10" s="15"/>
      <c r="H10" s="38">
        <v>50482936</v>
      </c>
      <c r="I10" s="34">
        <v>52006601</v>
      </c>
      <c r="J10" s="144">
        <f>(I10-H10)/H10</f>
        <v>3.0181782612643607E-2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s="14" customFormat="1" x14ac:dyDescent="0.25">
      <c r="A11" s="13"/>
      <c r="B11" s="18"/>
      <c r="C11" s="33" t="s">
        <v>15</v>
      </c>
      <c r="D11" s="34">
        <v>2297463959</v>
      </c>
      <c r="E11" s="34">
        <v>2881198188</v>
      </c>
      <c r="F11" s="35">
        <v>3054288062</v>
      </c>
      <c r="G11" s="15"/>
      <c r="H11" s="38">
        <v>1533693353</v>
      </c>
      <c r="I11" s="34">
        <v>1241059920</v>
      </c>
      <c r="J11" s="144">
        <f>(I11-H11)/H11</f>
        <v>-0.19080309139215523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s="14" customFormat="1" ht="21" customHeight="1" x14ac:dyDescent="0.25">
      <c r="A12" s="13"/>
      <c r="B12" s="40"/>
      <c r="C12" s="41" t="s">
        <v>11</v>
      </c>
      <c r="D12" s="46">
        <v>2378852040</v>
      </c>
      <c r="E12" s="46">
        <v>2962866328</v>
      </c>
      <c r="F12" s="47">
        <v>3152465320</v>
      </c>
      <c r="G12" s="17"/>
      <c r="H12" s="48">
        <v>1584176289</v>
      </c>
      <c r="I12" s="46">
        <v>1293066521</v>
      </c>
      <c r="J12" s="22">
        <f>(I12-H12)/H12</f>
        <v>-0.18376096777951459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14" customFormat="1" x14ac:dyDescent="0.25">
      <c r="A13" s="13"/>
      <c r="B13" s="110" t="s">
        <v>12</v>
      </c>
      <c r="C13" s="33" t="s">
        <v>13</v>
      </c>
      <c r="D13" s="34">
        <v>3353558447</v>
      </c>
      <c r="E13" s="34">
        <v>4059077630</v>
      </c>
      <c r="F13" s="35">
        <v>4362539453</v>
      </c>
      <c r="G13" s="15"/>
      <c r="H13" s="36">
        <v>2119613594</v>
      </c>
      <c r="I13" s="37">
        <v>1732280548</v>
      </c>
      <c r="J13" s="143">
        <f>(I13-H13)/H13</f>
        <v>-0.18273757400708573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s="14" customFormat="1" x14ac:dyDescent="0.25">
      <c r="A14" s="13"/>
      <c r="B14" s="18"/>
      <c r="C14" s="33" t="s">
        <v>14</v>
      </c>
      <c r="D14" s="34">
        <v>0</v>
      </c>
      <c r="E14" s="34">
        <v>0</v>
      </c>
      <c r="F14" s="35">
        <v>0</v>
      </c>
      <c r="G14" s="15"/>
      <c r="H14" s="38">
        <v>0</v>
      </c>
      <c r="I14" s="34">
        <v>0</v>
      </c>
      <c r="J14" s="144">
        <v>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14" customFormat="1" x14ac:dyDescent="0.25">
      <c r="A15" s="13"/>
      <c r="B15" s="18"/>
      <c r="C15" s="33" t="s">
        <v>15</v>
      </c>
      <c r="D15" s="34">
        <v>0</v>
      </c>
      <c r="E15" s="34">
        <v>0</v>
      </c>
      <c r="F15" s="35">
        <v>0</v>
      </c>
      <c r="G15" s="15"/>
      <c r="H15" s="38">
        <v>0</v>
      </c>
      <c r="I15" s="34">
        <v>0</v>
      </c>
      <c r="J15" s="144">
        <v>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s="14" customFormat="1" ht="20.25" customHeight="1" x14ac:dyDescent="0.25">
      <c r="A16" s="13"/>
      <c r="B16" s="40"/>
      <c r="C16" s="41" t="s">
        <v>11</v>
      </c>
      <c r="D16" s="46">
        <v>3353558447</v>
      </c>
      <c r="E16" s="46">
        <v>4059077630</v>
      </c>
      <c r="F16" s="47">
        <v>4362539453</v>
      </c>
      <c r="G16" s="17"/>
      <c r="H16" s="48">
        <v>2119613594</v>
      </c>
      <c r="I16" s="46">
        <v>1732280548</v>
      </c>
      <c r="J16" s="22">
        <f>(I16-H16)/H16</f>
        <v>-0.18273757400708573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x14ac:dyDescent="0.25">
      <c r="A17" s="13"/>
      <c r="B17" s="87" t="s">
        <v>89</v>
      </c>
      <c r="C17" s="42" t="s">
        <v>13</v>
      </c>
      <c r="D17" s="37">
        <v>849272044</v>
      </c>
      <c r="E17" s="37">
        <v>770366802</v>
      </c>
      <c r="F17" s="43">
        <v>813235668</v>
      </c>
      <c r="G17" s="15"/>
      <c r="H17" s="36">
        <v>124326816</v>
      </c>
      <c r="I17" s="37">
        <v>228633564</v>
      </c>
      <c r="J17" s="143">
        <f>(I17-H17)/H17</f>
        <v>0.83897224553711724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4" customFormat="1" x14ac:dyDescent="0.25">
      <c r="A18" s="13"/>
      <c r="B18" s="18"/>
      <c r="C18" s="33" t="s">
        <v>14</v>
      </c>
      <c r="D18" s="34">
        <v>309361749</v>
      </c>
      <c r="E18" s="34">
        <v>350298891</v>
      </c>
      <c r="F18" s="35">
        <v>409197069</v>
      </c>
      <c r="G18" s="15"/>
      <c r="H18" s="38">
        <v>331272454</v>
      </c>
      <c r="I18" s="34">
        <v>216862736</v>
      </c>
      <c r="J18" s="144">
        <f>(I18-H18)/H18</f>
        <v>-0.34536441716943961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s="14" customFormat="1" x14ac:dyDescent="0.25">
      <c r="A19" s="13"/>
      <c r="B19" s="18"/>
      <c r="C19" s="33" t="s">
        <v>15</v>
      </c>
      <c r="D19" s="34">
        <v>353848700</v>
      </c>
      <c r="E19" s="34">
        <v>368848207</v>
      </c>
      <c r="F19" s="35">
        <v>354235475</v>
      </c>
      <c r="G19" s="15"/>
      <c r="H19" s="38">
        <v>160905287</v>
      </c>
      <c r="I19" s="34">
        <v>191084221</v>
      </c>
      <c r="J19" s="144">
        <f t="shared" ref="J19:J28" si="0">(I19-H19)/H19</f>
        <v>0.1875571310469121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s="14" customFormat="1" ht="21" customHeight="1" x14ac:dyDescent="0.25">
      <c r="A20" s="13"/>
      <c r="B20" s="40"/>
      <c r="C20" s="41" t="s">
        <v>11</v>
      </c>
      <c r="D20" s="46">
        <v>1512482493</v>
      </c>
      <c r="E20" s="46">
        <v>1489513900</v>
      </c>
      <c r="F20" s="47">
        <v>1576668212</v>
      </c>
      <c r="G20" s="17"/>
      <c r="H20" s="48">
        <v>616504557</v>
      </c>
      <c r="I20" s="46">
        <v>636580521</v>
      </c>
      <c r="J20" s="22">
        <f t="shared" si="0"/>
        <v>3.2564177785955925E-2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s="14" customFormat="1" x14ac:dyDescent="0.25">
      <c r="A21" s="13"/>
      <c r="B21" s="110" t="s">
        <v>5</v>
      </c>
      <c r="C21" s="33" t="s">
        <v>13</v>
      </c>
      <c r="D21" s="34">
        <v>651350005</v>
      </c>
      <c r="E21" s="34">
        <v>725471440</v>
      </c>
      <c r="F21" s="35">
        <v>854967998</v>
      </c>
      <c r="G21" s="15"/>
      <c r="H21" s="36">
        <v>434611111</v>
      </c>
      <c r="I21" s="37">
        <v>425843458</v>
      </c>
      <c r="J21" s="143">
        <f t="shared" si="0"/>
        <v>-2.0173559253527689E-2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s="14" customFormat="1" x14ac:dyDescent="0.25">
      <c r="A22" s="13"/>
      <c r="B22" s="88"/>
      <c r="C22" s="33" t="s">
        <v>14</v>
      </c>
      <c r="D22" s="34">
        <v>359970347</v>
      </c>
      <c r="E22" s="34">
        <v>421218777</v>
      </c>
      <c r="F22" s="35">
        <v>503642581</v>
      </c>
      <c r="G22" s="15"/>
      <c r="H22" s="38">
        <v>350671016</v>
      </c>
      <c r="I22" s="34">
        <v>189424368</v>
      </c>
      <c r="J22" s="144">
        <f t="shared" si="0"/>
        <v>-0.45982314090081516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s="14" customFormat="1" x14ac:dyDescent="0.25">
      <c r="A23" s="13"/>
      <c r="B23" s="88"/>
      <c r="C23" s="33" t="s">
        <v>15</v>
      </c>
      <c r="D23" s="34">
        <v>257722892</v>
      </c>
      <c r="E23" s="34">
        <v>268190786</v>
      </c>
      <c r="F23" s="35">
        <v>284124061</v>
      </c>
      <c r="G23" s="15"/>
      <c r="H23" s="38">
        <v>131078625</v>
      </c>
      <c r="I23" s="34">
        <v>152295953</v>
      </c>
      <c r="J23" s="144">
        <f t="shared" si="0"/>
        <v>0.16186718467637268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s="14" customFormat="1" ht="20.25" customHeight="1" x14ac:dyDescent="0.25">
      <c r="A24" s="13"/>
      <c r="B24" s="89"/>
      <c r="C24" s="41" t="s">
        <v>11</v>
      </c>
      <c r="D24" s="46">
        <v>1269043244</v>
      </c>
      <c r="E24" s="46">
        <v>1414881003</v>
      </c>
      <c r="F24" s="47">
        <v>1642734640</v>
      </c>
      <c r="G24" s="17"/>
      <c r="H24" s="48">
        <v>916360752</v>
      </c>
      <c r="I24" s="46">
        <v>767563779</v>
      </c>
      <c r="J24" s="22">
        <f t="shared" si="0"/>
        <v>-0.16237816021173285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s="14" customFormat="1" x14ac:dyDescent="0.25">
      <c r="A25" s="13"/>
      <c r="B25" s="87" t="s">
        <v>6</v>
      </c>
      <c r="C25" s="42" t="s">
        <v>13</v>
      </c>
      <c r="D25" s="37">
        <v>215216908</v>
      </c>
      <c r="E25" s="37">
        <v>318683246</v>
      </c>
      <c r="F25" s="43">
        <v>384879305</v>
      </c>
      <c r="G25" s="15"/>
      <c r="H25" s="36">
        <v>212797557</v>
      </c>
      <c r="I25" s="37">
        <v>175263550</v>
      </c>
      <c r="J25" s="143">
        <f t="shared" si="0"/>
        <v>-0.17638363677267216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s="14" customFormat="1" x14ac:dyDescent="0.25">
      <c r="A26" s="13"/>
      <c r="B26" s="88"/>
      <c r="C26" s="33" t="s">
        <v>14</v>
      </c>
      <c r="D26" s="34">
        <v>1172104483</v>
      </c>
      <c r="E26" s="34">
        <v>1236085609</v>
      </c>
      <c r="F26" s="35">
        <v>1165237044</v>
      </c>
      <c r="G26" s="15"/>
      <c r="H26" s="38">
        <v>604372598</v>
      </c>
      <c r="I26" s="34">
        <v>630551730</v>
      </c>
      <c r="J26" s="144">
        <f t="shared" si="0"/>
        <v>4.3316212691694535E-2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s="14" customFormat="1" x14ac:dyDescent="0.25">
      <c r="A27" s="13"/>
      <c r="B27" s="88"/>
      <c r="C27" s="33" t="s">
        <v>15</v>
      </c>
      <c r="D27" s="34">
        <v>150473521</v>
      </c>
      <c r="E27" s="34">
        <v>163513737</v>
      </c>
      <c r="F27" s="35">
        <v>115049305</v>
      </c>
      <c r="G27" s="15"/>
      <c r="H27" s="38">
        <v>75356574</v>
      </c>
      <c r="I27" s="34">
        <v>49079803</v>
      </c>
      <c r="J27" s="144">
        <f t="shared" si="0"/>
        <v>-0.34869911946899285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s="14" customFormat="1" ht="21" customHeight="1" x14ac:dyDescent="0.25">
      <c r="A28" s="13"/>
      <c r="B28" s="89"/>
      <c r="C28" s="41" t="s">
        <v>11</v>
      </c>
      <c r="D28" s="46">
        <v>1537794912</v>
      </c>
      <c r="E28" s="46">
        <v>1718282592</v>
      </c>
      <c r="F28" s="47">
        <v>1665165654</v>
      </c>
      <c r="G28" s="17"/>
      <c r="H28" s="48">
        <v>892526729</v>
      </c>
      <c r="I28" s="46">
        <v>854895083</v>
      </c>
      <c r="J28" s="22">
        <f t="shared" si="0"/>
        <v>-4.216304652541112E-2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s="14" customFormat="1" x14ac:dyDescent="0.25">
      <c r="A29" s="13"/>
      <c r="B29" s="110" t="s">
        <v>7</v>
      </c>
      <c r="C29" s="33" t="s">
        <v>13</v>
      </c>
      <c r="D29" s="34">
        <v>0</v>
      </c>
      <c r="E29" s="34">
        <v>0</v>
      </c>
      <c r="F29" s="35">
        <v>0</v>
      </c>
      <c r="G29" s="15"/>
      <c r="H29" s="36">
        <v>0</v>
      </c>
      <c r="I29" s="37">
        <v>0</v>
      </c>
      <c r="J29" s="143"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s="14" customFormat="1" x14ac:dyDescent="0.25">
      <c r="A30" s="13"/>
      <c r="B30" s="88"/>
      <c r="C30" s="33" t="s">
        <v>14</v>
      </c>
      <c r="D30" s="34">
        <v>0</v>
      </c>
      <c r="E30" s="34">
        <v>0</v>
      </c>
      <c r="F30" s="35">
        <v>0</v>
      </c>
      <c r="G30" s="15"/>
      <c r="H30" s="38">
        <v>0</v>
      </c>
      <c r="I30" s="34">
        <v>0</v>
      </c>
      <c r="J30" s="144">
        <v>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s="14" customFormat="1" x14ac:dyDescent="0.25">
      <c r="A31" s="13"/>
      <c r="B31" s="88"/>
      <c r="C31" s="33" t="s">
        <v>15</v>
      </c>
      <c r="D31" s="34">
        <v>246627973</v>
      </c>
      <c r="E31" s="34">
        <v>280772774</v>
      </c>
      <c r="F31" s="35">
        <v>313091548</v>
      </c>
      <c r="G31" s="15"/>
      <c r="H31" s="38">
        <v>183297752</v>
      </c>
      <c r="I31" s="34">
        <v>188824296</v>
      </c>
      <c r="J31" s="144">
        <f t="shared" ref="J31:J36" si="1">(I31-H31)/H31</f>
        <v>3.0150637090191917E-2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s="14" customFormat="1" ht="20.25" customHeight="1" x14ac:dyDescent="0.25">
      <c r="A32" s="13"/>
      <c r="B32" s="89"/>
      <c r="C32" s="41" t="s">
        <v>11</v>
      </c>
      <c r="D32" s="46">
        <v>246627973</v>
      </c>
      <c r="E32" s="46">
        <v>280772774</v>
      </c>
      <c r="F32" s="47">
        <v>313091548</v>
      </c>
      <c r="G32" s="17"/>
      <c r="H32" s="48">
        <v>183297752</v>
      </c>
      <c r="I32" s="46">
        <v>188824296</v>
      </c>
      <c r="J32" s="22">
        <f t="shared" si="1"/>
        <v>3.0150637090191917E-2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s="14" customFormat="1" x14ac:dyDescent="0.25">
      <c r="A33" s="13"/>
      <c r="B33" s="87" t="s">
        <v>16</v>
      </c>
      <c r="C33" s="42" t="s">
        <v>13</v>
      </c>
      <c r="D33" s="37">
        <v>25025570</v>
      </c>
      <c r="E33" s="37">
        <v>16199181</v>
      </c>
      <c r="F33" s="43">
        <v>2331320</v>
      </c>
      <c r="G33" s="15"/>
      <c r="H33" s="36">
        <v>1272658</v>
      </c>
      <c r="I33" s="37">
        <v>7351898</v>
      </c>
      <c r="J33" s="143">
        <f t="shared" si="1"/>
        <v>4.7768057089964469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s="14" customFormat="1" x14ac:dyDescent="0.25">
      <c r="A34" s="13"/>
      <c r="B34" s="88"/>
      <c r="C34" s="33" t="s">
        <v>14</v>
      </c>
      <c r="D34" s="34">
        <v>1149707646</v>
      </c>
      <c r="E34" s="34">
        <v>1359406095</v>
      </c>
      <c r="F34" s="35">
        <v>1511405640</v>
      </c>
      <c r="G34" s="15"/>
      <c r="H34" s="38">
        <v>389046034</v>
      </c>
      <c r="I34" s="34">
        <v>416136619</v>
      </c>
      <c r="J34" s="144">
        <f t="shared" si="1"/>
        <v>6.9633366317776169E-2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s="14" customFormat="1" x14ac:dyDescent="0.25">
      <c r="A35" s="13"/>
      <c r="B35" s="18"/>
      <c r="C35" s="33" t="s">
        <v>15</v>
      </c>
      <c r="D35" s="34">
        <v>637751848</v>
      </c>
      <c r="E35" s="34">
        <v>770812864</v>
      </c>
      <c r="F35" s="35">
        <v>829345574</v>
      </c>
      <c r="G35" s="15"/>
      <c r="H35" s="38">
        <v>435488394</v>
      </c>
      <c r="I35" s="34">
        <v>457815950</v>
      </c>
      <c r="J35" s="144">
        <f t="shared" si="1"/>
        <v>5.1270151644959794E-2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s="14" customFormat="1" ht="21" customHeight="1" x14ac:dyDescent="0.25">
      <c r="A36" s="13"/>
      <c r="B36" s="40"/>
      <c r="C36" s="41" t="s">
        <v>11</v>
      </c>
      <c r="D36" s="46">
        <v>1812485064</v>
      </c>
      <c r="E36" s="46">
        <v>2146418140</v>
      </c>
      <c r="F36" s="47">
        <v>2343082534</v>
      </c>
      <c r="G36" s="17"/>
      <c r="H36" s="48">
        <v>825807086</v>
      </c>
      <c r="I36" s="46">
        <v>881304467</v>
      </c>
      <c r="J36" s="22">
        <f t="shared" si="1"/>
        <v>6.7203808178512042E-2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s="14" customFormat="1" x14ac:dyDescent="0.25">
      <c r="A37" s="13"/>
      <c r="B37" s="110" t="s">
        <v>17</v>
      </c>
      <c r="C37" s="33" t="s">
        <v>13</v>
      </c>
      <c r="D37" s="34">
        <v>0</v>
      </c>
      <c r="E37" s="34">
        <v>0</v>
      </c>
      <c r="F37" s="35">
        <v>0</v>
      </c>
      <c r="G37" s="15"/>
      <c r="H37" s="36">
        <v>0</v>
      </c>
      <c r="I37" s="37">
        <v>0</v>
      </c>
      <c r="J37" s="143">
        <v>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s="14" customFormat="1" x14ac:dyDescent="0.25">
      <c r="A38" s="13"/>
      <c r="B38" s="88"/>
      <c r="C38" s="33" t="s">
        <v>14</v>
      </c>
      <c r="D38" s="34">
        <v>0</v>
      </c>
      <c r="E38" s="34">
        <v>0</v>
      </c>
      <c r="F38" s="35">
        <v>0</v>
      </c>
      <c r="G38" s="15"/>
      <c r="H38" s="38">
        <v>0</v>
      </c>
      <c r="I38" s="34">
        <v>0</v>
      </c>
      <c r="J38" s="144">
        <v>0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s="14" customFormat="1" x14ac:dyDescent="0.25">
      <c r="A39" s="13"/>
      <c r="B39" s="88"/>
      <c r="C39" s="33" t="s">
        <v>15</v>
      </c>
      <c r="D39" s="34">
        <v>1514982389</v>
      </c>
      <c r="E39" s="34">
        <v>1930874841</v>
      </c>
      <c r="F39" s="35">
        <v>2287421879</v>
      </c>
      <c r="G39" s="15"/>
      <c r="H39" s="38">
        <v>1137344775</v>
      </c>
      <c r="I39" s="34">
        <v>1360992570</v>
      </c>
      <c r="J39" s="144">
        <f t="shared" ref="J39:J44" si="2">(I39-H39)/H39</f>
        <v>0.19664027998897696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s="14" customFormat="1" ht="20.25" customHeight="1" x14ac:dyDescent="0.25">
      <c r="A40" s="13"/>
      <c r="B40" s="89"/>
      <c r="C40" s="41" t="s">
        <v>11</v>
      </c>
      <c r="D40" s="46">
        <v>1514982389</v>
      </c>
      <c r="E40" s="46">
        <v>1930874841</v>
      </c>
      <c r="F40" s="47">
        <v>2287421879</v>
      </c>
      <c r="G40" s="17"/>
      <c r="H40" s="48">
        <v>1137344775</v>
      </c>
      <c r="I40" s="46">
        <v>1360992570</v>
      </c>
      <c r="J40" s="22">
        <f t="shared" si="2"/>
        <v>0.19664027998897696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s="14" customFormat="1" x14ac:dyDescent="0.25">
      <c r="A41" s="13"/>
      <c r="B41" s="87" t="s">
        <v>18</v>
      </c>
      <c r="C41" s="42" t="s">
        <v>13</v>
      </c>
      <c r="D41" s="37">
        <v>5712035963</v>
      </c>
      <c r="E41" s="37">
        <v>6637313335</v>
      </c>
      <c r="F41" s="43">
        <v>7351146981</v>
      </c>
      <c r="G41" s="15"/>
      <c r="H41" s="36">
        <v>3407546477</v>
      </c>
      <c r="I41" s="37">
        <v>3162540481</v>
      </c>
      <c r="J41" s="143">
        <f t="shared" si="2"/>
        <v>-7.1900999048354286E-2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s="14" customFormat="1" x14ac:dyDescent="0.25">
      <c r="A42" s="13"/>
      <c r="B42" s="18"/>
      <c r="C42" s="33" t="s">
        <v>14</v>
      </c>
      <c r="D42" s="34">
        <v>7615258281</v>
      </c>
      <c r="E42" s="34">
        <v>9255759012</v>
      </c>
      <c r="F42" s="35">
        <v>9960150840</v>
      </c>
      <c r="G42" s="15"/>
      <c r="H42" s="38">
        <v>4987204356</v>
      </c>
      <c r="I42" s="34">
        <v>4589437028</v>
      </c>
      <c r="J42" s="144">
        <f t="shared" si="2"/>
        <v>-7.9757575508501988E-2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s="14" customFormat="1" x14ac:dyDescent="0.25">
      <c r="A43" s="13"/>
      <c r="B43" s="18"/>
      <c r="C43" s="33" t="s">
        <v>15</v>
      </c>
      <c r="D43" s="34">
        <v>5527974735</v>
      </c>
      <c r="E43" s="34">
        <v>6743188037</v>
      </c>
      <c r="F43" s="35">
        <v>7327771560</v>
      </c>
      <c r="G43" s="15"/>
      <c r="H43" s="38">
        <v>3703627734</v>
      </c>
      <c r="I43" s="34">
        <v>3685637598</v>
      </c>
      <c r="J43" s="144">
        <f t="shared" si="2"/>
        <v>-4.8574363548601722E-3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s="14" customFormat="1" ht="21" customHeight="1" x14ac:dyDescent="0.25">
      <c r="A44" s="13"/>
      <c r="B44" s="40"/>
      <c r="C44" s="41" t="s">
        <v>11</v>
      </c>
      <c r="D44" s="46">
        <v>18855268979</v>
      </c>
      <c r="E44" s="46">
        <v>22636260384</v>
      </c>
      <c r="F44" s="47">
        <v>24639069381</v>
      </c>
      <c r="G44" s="65"/>
      <c r="H44" s="48">
        <f>SUM(H40,H36,H32,H28,H24,H20,H16,H12,H8)</f>
        <v>12226668130</v>
      </c>
      <c r="I44" s="46">
        <v>11437615107</v>
      </c>
      <c r="J44" s="22">
        <f t="shared" si="2"/>
        <v>-6.4535408552059886E-2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s="14" customFormat="1" x14ac:dyDescent="0.25">
      <c r="A45" s="13"/>
      <c r="B45" s="125" t="s">
        <v>91</v>
      </c>
      <c r="C45" s="125"/>
      <c r="D45" s="127"/>
      <c r="E45" s="127"/>
      <c r="F45" s="127"/>
      <c r="G45" s="127"/>
      <c r="H45" s="130"/>
      <c r="I45" s="130"/>
      <c r="J45" s="129"/>
      <c r="K45" s="13"/>
      <c r="L45" s="13"/>
      <c r="M45" s="13"/>
      <c r="N45" s="13"/>
      <c r="O45" s="13"/>
      <c r="P45" s="13"/>
      <c r="Q45" s="13"/>
      <c r="R45" s="13"/>
      <c r="S45" s="13"/>
    </row>
    <row r="46" spans="1:20" s="14" customFormat="1" x14ac:dyDescent="0.25">
      <c r="A46" s="13"/>
      <c r="B46" s="12"/>
      <c r="C46" s="12"/>
      <c r="D46" s="11"/>
      <c r="E46" s="11"/>
      <c r="F46" s="11"/>
      <c r="G46" s="11"/>
      <c r="H46" s="3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20" s="14" customFormat="1" x14ac:dyDescent="0.25">
      <c r="A47" s="13"/>
      <c r="B47" s="13"/>
      <c r="C47" s="12"/>
      <c r="D47" s="11"/>
      <c r="E47" s="11"/>
      <c r="F47" s="11"/>
      <c r="G47" s="11"/>
      <c r="H47" s="3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20" s="14" customFormat="1" x14ac:dyDescent="0.25">
      <c r="A48" s="13"/>
      <c r="B48" s="13"/>
      <c r="C48" s="13"/>
      <c r="D48" s="24"/>
      <c r="E48" s="24"/>
      <c r="F48" s="24"/>
      <c r="G48" s="2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s="14" customFormat="1" x14ac:dyDescent="0.25">
      <c r="A49" s="13"/>
      <c r="B49" s="13"/>
      <c r="C49" s="13"/>
      <c r="D49" s="24"/>
      <c r="E49" s="24"/>
      <c r="F49" s="24"/>
      <c r="G49" s="2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s="14" customFormat="1" x14ac:dyDescent="0.25">
      <c r="A50" s="13"/>
      <c r="B50" s="13"/>
      <c r="C50" s="13"/>
      <c r="D50" s="24"/>
      <c r="E50" s="24"/>
      <c r="F50" s="24"/>
      <c r="G50" s="24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s="14" customFormat="1" x14ac:dyDescent="0.25">
      <c r="A51" s="13"/>
      <c r="B51" s="13"/>
      <c r="C51" s="13"/>
      <c r="D51" s="24"/>
      <c r="E51" s="24"/>
      <c r="F51" s="24"/>
      <c r="G51" s="2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s="14" customFormat="1" x14ac:dyDescent="0.25">
      <c r="A52" s="13"/>
      <c r="B52" s="13"/>
      <c r="C52" s="13"/>
      <c r="D52" s="24"/>
      <c r="E52" s="24"/>
      <c r="F52" s="24"/>
      <c r="G52" s="2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s="14" customFormat="1" x14ac:dyDescent="0.25">
      <c r="A53" s="13"/>
      <c r="B53" s="13"/>
      <c r="C53" s="13"/>
      <c r="D53" s="24"/>
      <c r="E53" s="24"/>
      <c r="F53" s="24"/>
      <c r="G53" s="2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s="14" customFormat="1" x14ac:dyDescent="0.25">
      <c r="A54" s="13"/>
      <c r="B54" s="13"/>
      <c r="C54" s="13"/>
      <c r="D54" s="24"/>
      <c r="E54" s="24"/>
      <c r="F54" s="24"/>
      <c r="G54" s="24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s="14" customFormat="1" x14ac:dyDescent="0.25">
      <c r="A55" s="13"/>
      <c r="B55" s="13"/>
      <c r="C55" s="13"/>
      <c r="D55" s="24"/>
      <c r="E55" s="24"/>
      <c r="F55" s="24"/>
      <c r="G55" s="24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s="14" customFormat="1" x14ac:dyDescent="0.25">
      <c r="A56" s="13"/>
      <c r="B56" s="13"/>
      <c r="C56" s="13"/>
      <c r="D56" s="24"/>
      <c r="E56" s="24"/>
      <c r="F56" s="24"/>
      <c r="G56" s="24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s="14" customFormat="1" x14ac:dyDescent="0.25">
      <c r="A57" s="13"/>
      <c r="B57" s="13"/>
      <c r="C57" s="13"/>
      <c r="D57" s="24"/>
      <c r="E57" s="24"/>
      <c r="F57" s="24"/>
      <c r="G57" s="24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s="14" customFormat="1" x14ac:dyDescent="0.25">
      <c r="A58" s="13"/>
      <c r="B58" s="13"/>
      <c r="C58" s="13"/>
      <c r="D58" s="24"/>
      <c r="E58" s="24"/>
      <c r="F58" s="24"/>
      <c r="G58" s="24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s="14" customFormat="1" x14ac:dyDescent="0.25">
      <c r="A59" s="13"/>
      <c r="B59" s="13"/>
      <c r="C59" s="13"/>
      <c r="D59" s="24"/>
      <c r="E59" s="24"/>
      <c r="F59" s="24"/>
      <c r="G59" s="24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s="14" customFormat="1" x14ac:dyDescent="0.25">
      <c r="A60" s="13"/>
      <c r="B60" s="13"/>
      <c r="C60" s="13"/>
      <c r="D60" s="24"/>
      <c r="E60" s="24"/>
      <c r="F60" s="24"/>
      <c r="G60" s="2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x14ac:dyDescent="0.25">
      <c r="A61" s="13"/>
      <c r="B61" s="7"/>
      <c r="C61" s="7"/>
      <c r="D61" s="9"/>
      <c r="E61" s="9"/>
      <c r="F61" s="9"/>
      <c r="G61" s="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x14ac:dyDescent="0.25">
      <c r="A62" s="13"/>
      <c r="B62" s="7"/>
      <c r="C62" s="7"/>
      <c r="D62" s="9"/>
      <c r="E62" s="9"/>
      <c r="F62" s="9"/>
      <c r="G62" s="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x14ac:dyDescent="0.25">
      <c r="A63" s="13"/>
      <c r="B63" s="7"/>
      <c r="C63" s="7"/>
      <c r="D63" s="9"/>
      <c r="E63" s="9"/>
      <c r="F63" s="9"/>
      <c r="G63" s="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5">
      <c r="A64" s="13"/>
      <c r="B64" s="7"/>
      <c r="C64" s="7"/>
      <c r="D64" s="9"/>
      <c r="E64" s="9"/>
      <c r="F64" s="9"/>
      <c r="G64" s="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x14ac:dyDescent="0.25">
      <c r="A65" s="13"/>
      <c r="B65" s="7"/>
      <c r="C65" s="7"/>
      <c r="D65" s="9"/>
      <c r="E65" s="9"/>
      <c r="F65" s="9"/>
      <c r="G65" s="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x14ac:dyDescent="0.25">
      <c r="A66" s="13"/>
      <c r="B66" s="7"/>
      <c r="C66" s="7"/>
      <c r="D66" s="9"/>
      <c r="E66" s="9"/>
      <c r="F66" s="9"/>
      <c r="G66" s="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x14ac:dyDescent="0.25">
      <c r="A67" s="13"/>
      <c r="B67" s="7"/>
      <c r="C67" s="7"/>
      <c r="D67" s="9"/>
      <c r="E67" s="9"/>
      <c r="F67" s="9"/>
      <c r="G67" s="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</sheetData>
  <mergeCells count="2">
    <mergeCell ref="H3:I3"/>
    <mergeCell ref="D3:F3"/>
  </mergeCells>
  <phoneticPr fontId="0" type="noConversion"/>
  <hyperlinks>
    <hyperlink ref="A1" location="'Main Menu'!A1" display="'Main Menu'!A1"/>
  </hyperlinks>
  <pageMargins left="0.75" right="0.75" top="0.5" bottom="0.5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R290"/>
  <sheetViews>
    <sheetView showGridLines="0" showRowColHeaders="0" workbookViewId="0"/>
  </sheetViews>
  <sheetFormatPr defaultRowHeight="13.2" x14ac:dyDescent="0.25"/>
  <cols>
    <col min="1" max="1" width="5.44140625" style="14" customWidth="1"/>
    <col min="2" max="2" width="18.88671875" customWidth="1"/>
    <col min="3" max="5" width="8.6640625" style="3" customWidth="1"/>
    <col min="6" max="6" width="1.5546875" style="3" customWidth="1"/>
    <col min="7" max="8" width="9.33203125" style="3" customWidth="1"/>
    <col min="9" max="9" width="9.109375" style="1" customWidth="1"/>
    <col min="11" max="11" width="9.109375" style="2" customWidth="1"/>
    <col min="12" max="12" width="10" style="2" customWidth="1"/>
    <col min="13" max="13" width="11.33203125" style="2" customWidth="1"/>
    <col min="15" max="15" width="9.5546875" style="218" bestFit="1" customWidth="1"/>
    <col min="16" max="16" width="11.109375" style="219" customWidth="1"/>
    <col min="17" max="18" width="11.109375" bestFit="1" customWidth="1"/>
  </cols>
  <sheetData>
    <row r="1" spans="1:44" s="14" customFormat="1" ht="26.25" customHeight="1" x14ac:dyDescent="0.25">
      <c r="A1" s="103" t="s">
        <v>120</v>
      </c>
      <c r="B1" s="123" t="s">
        <v>131</v>
      </c>
      <c r="C1" s="63"/>
      <c r="D1" s="63"/>
      <c r="E1" s="63"/>
      <c r="F1" s="63"/>
      <c r="G1" s="63"/>
      <c r="H1" s="63"/>
      <c r="I1" s="64"/>
      <c r="J1" s="13"/>
      <c r="K1" s="12"/>
      <c r="L1" s="12"/>
      <c r="M1" s="12"/>
      <c r="N1" s="13"/>
      <c r="O1" s="212"/>
      <c r="P1" s="2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5">
      <c r="A2" s="13"/>
      <c r="B2" s="67" t="s">
        <v>138</v>
      </c>
      <c r="C2" s="68"/>
      <c r="D2" s="68"/>
      <c r="E2" s="68"/>
      <c r="F2" s="68"/>
      <c r="G2" s="68"/>
      <c r="H2" s="68"/>
      <c r="I2" s="69"/>
      <c r="J2" s="13"/>
      <c r="K2" s="12"/>
      <c r="L2" s="12"/>
      <c r="M2" s="12"/>
      <c r="N2" s="13"/>
      <c r="O2" s="212"/>
      <c r="P2" s="2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5" customHeight="1" x14ac:dyDescent="0.25">
      <c r="A3" s="13"/>
      <c r="B3" s="111"/>
      <c r="C3" s="223" t="s">
        <v>136</v>
      </c>
      <c r="D3" s="224"/>
      <c r="E3" s="225"/>
      <c r="F3" s="66"/>
      <c r="G3" s="221" t="s">
        <v>96</v>
      </c>
      <c r="H3" s="226"/>
      <c r="I3" s="114"/>
      <c r="J3" s="53"/>
      <c r="K3" s="6"/>
      <c r="L3" s="6"/>
      <c r="M3" s="6"/>
      <c r="N3" s="7"/>
      <c r="O3" s="214"/>
      <c r="P3" s="21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5" customHeight="1" x14ac:dyDescent="0.25">
      <c r="A4" s="13"/>
      <c r="B4" s="112" t="s">
        <v>97</v>
      </c>
      <c r="C4" s="113" t="s">
        <v>0</v>
      </c>
      <c r="D4" s="113" t="s">
        <v>1</v>
      </c>
      <c r="E4" s="113" t="s">
        <v>2</v>
      </c>
      <c r="F4" s="17"/>
      <c r="G4" s="115" t="s">
        <v>92</v>
      </c>
      <c r="H4" s="116" t="s">
        <v>93</v>
      </c>
      <c r="I4" s="122" t="s">
        <v>31</v>
      </c>
      <c r="J4" s="53"/>
      <c r="K4" s="6"/>
      <c r="L4" s="6"/>
      <c r="M4" s="6"/>
      <c r="N4" s="7"/>
      <c r="O4" s="214"/>
      <c r="P4" s="21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14" customFormat="1" x14ac:dyDescent="0.25">
      <c r="A5" s="13"/>
      <c r="B5" s="42" t="s">
        <v>67</v>
      </c>
      <c r="C5" s="37">
        <f t="shared" ref="C5:E20" si="0">SUM(C36,C66,C96,C127,C157,C187,C217,C247)</f>
        <v>129808450</v>
      </c>
      <c r="D5" s="37">
        <f t="shared" si="0"/>
        <v>156613937</v>
      </c>
      <c r="E5" s="43">
        <f t="shared" si="0"/>
        <v>151219008</v>
      </c>
      <c r="F5" s="15"/>
      <c r="G5" s="36">
        <f t="shared" ref="G5:H20" si="1">SUM(G36,G66,G96,G127,G157,G187,G217,G247)</f>
        <v>39407332</v>
      </c>
      <c r="H5" s="37">
        <f t="shared" si="1"/>
        <v>40202771</v>
      </c>
      <c r="I5" s="60">
        <f t="shared" ref="I5:I29" si="2">(H5-G5)/G5</f>
        <v>2.0185050842822853E-2</v>
      </c>
      <c r="J5" s="54"/>
      <c r="K5" s="12"/>
      <c r="L5" s="12"/>
      <c r="M5" s="12"/>
      <c r="N5" s="13"/>
      <c r="O5" s="212"/>
      <c r="P5" s="2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4" s="14" customFormat="1" x14ac:dyDescent="0.25">
      <c r="A6" s="13"/>
      <c r="B6" s="33" t="s">
        <v>68</v>
      </c>
      <c r="C6" s="34">
        <f t="shared" si="0"/>
        <v>620858227</v>
      </c>
      <c r="D6" s="34">
        <f t="shared" si="0"/>
        <v>401211051</v>
      </c>
      <c r="E6" s="35">
        <f t="shared" si="0"/>
        <v>579673665</v>
      </c>
      <c r="F6" s="15"/>
      <c r="G6" s="38">
        <f t="shared" si="1"/>
        <v>163395315</v>
      </c>
      <c r="H6" s="34">
        <f t="shared" si="1"/>
        <v>220638300</v>
      </c>
      <c r="I6" s="61">
        <f t="shared" si="2"/>
        <v>0.35033431038093105</v>
      </c>
      <c r="J6" s="54"/>
      <c r="K6" s="12"/>
      <c r="L6" s="12"/>
      <c r="M6" s="12"/>
      <c r="N6" s="13"/>
      <c r="O6" s="212"/>
      <c r="P6" s="2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4" s="14" customFormat="1" x14ac:dyDescent="0.25">
      <c r="A7" s="13"/>
      <c r="B7" s="33" t="s">
        <v>69</v>
      </c>
      <c r="C7" s="34">
        <f t="shared" si="0"/>
        <v>705196478</v>
      </c>
      <c r="D7" s="34">
        <f t="shared" si="0"/>
        <v>886112015</v>
      </c>
      <c r="E7" s="35">
        <f t="shared" si="0"/>
        <v>906098892</v>
      </c>
      <c r="F7" s="15"/>
      <c r="G7" s="38">
        <f t="shared" si="1"/>
        <v>428766680</v>
      </c>
      <c r="H7" s="34">
        <f t="shared" si="1"/>
        <v>377431212</v>
      </c>
      <c r="I7" s="61">
        <f t="shared" si="2"/>
        <v>-0.1197282120896148</v>
      </c>
      <c r="J7" s="54"/>
      <c r="K7" s="12"/>
      <c r="L7" s="12"/>
      <c r="M7" s="12"/>
      <c r="N7" s="13"/>
      <c r="O7" s="212"/>
      <c r="P7" s="2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s="14" customFormat="1" x14ac:dyDescent="0.25">
      <c r="A8" s="13"/>
      <c r="B8" s="33" t="s">
        <v>70</v>
      </c>
      <c r="C8" s="34">
        <f t="shared" si="0"/>
        <v>97204863</v>
      </c>
      <c r="D8" s="34">
        <f t="shared" si="0"/>
        <v>128345969</v>
      </c>
      <c r="E8" s="35">
        <f t="shared" si="0"/>
        <v>214784856</v>
      </c>
      <c r="F8" s="15"/>
      <c r="G8" s="38">
        <f t="shared" si="1"/>
        <v>126355290</v>
      </c>
      <c r="H8" s="34">
        <f t="shared" si="1"/>
        <v>30656158</v>
      </c>
      <c r="I8" s="61">
        <f t="shared" si="2"/>
        <v>-0.757381285738017</v>
      </c>
      <c r="J8" s="54"/>
      <c r="K8" s="12"/>
      <c r="L8" s="12"/>
      <c r="M8" s="12"/>
      <c r="N8" s="13"/>
      <c r="O8" s="212"/>
      <c r="P8" s="2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s="14" customFormat="1" x14ac:dyDescent="0.25">
      <c r="A9" s="13"/>
      <c r="B9" s="33" t="s">
        <v>71</v>
      </c>
      <c r="C9" s="34">
        <f t="shared" si="0"/>
        <v>316486131</v>
      </c>
      <c r="D9" s="34">
        <f t="shared" si="0"/>
        <v>465883535</v>
      </c>
      <c r="E9" s="35">
        <f t="shared" si="0"/>
        <v>602193010</v>
      </c>
      <c r="F9" s="15"/>
      <c r="G9" s="38">
        <f t="shared" si="1"/>
        <v>282346050</v>
      </c>
      <c r="H9" s="34">
        <f t="shared" si="1"/>
        <v>352143565</v>
      </c>
      <c r="I9" s="61">
        <f t="shared" si="2"/>
        <v>0.24720556565250337</v>
      </c>
      <c r="J9" s="54"/>
      <c r="K9" s="12"/>
      <c r="L9" s="12"/>
      <c r="M9" s="12"/>
      <c r="N9" s="13"/>
      <c r="O9" s="212"/>
      <c r="P9" s="2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s="14" customFormat="1" x14ac:dyDescent="0.25">
      <c r="A10" s="13"/>
      <c r="B10" s="33" t="s">
        <v>72</v>
      </c>
      <c r="C10" s="34">
        <f t="shared" si="0"/>
        <v>3749926022</v>
      </c>
      <c r="D10" s="34">
        <f t="shared" si="0"/>
        <v>4259879635</v>
      </c>
      <c r="E10" s="35">
        <f t="shared" si="0"/>
        <v>4123764200</v>
      </c>
      <c r="F10" s="15"/>
      <c r="G10" s="38">
        <f t="shared" si="1"/>
        <v>2236023140</v>
      </c>
      <c r="H10" s="34">
        <f t="shared" si="1"/>
        <v>2117202458</v>
      </c>
      <c r="I10" s="61">
        <f t="shared" si="2"/>
        <v>-5.3139289962804231E-2</v>
      </c>
      <c r="J10" s="54"/>
      <c r="K10" s="12"/>
      <c r="L10" s="12"/>
      <c r="M10" s="12"/>
      <c r="N10" s="13"/>
      <c r="O10" s="212"/>
      <c r="P10" s="2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s="14" customFormat="1" x14ac:dyDescent="0.25">
      <c r="A11" s="13"/>
      <c r="B11" s="33" t="s">
        <v>73</v>
      </c>
      <c r="C11" s="34">
        <f t="shared" si="0"/>
        <v>582247597</v>
      </c>
      <c r="D11" s="34">
        <f t="shared" si="0"/>
        <v>669904802</v>
      </c>
      <c r="E11" s="35">
        <f t="shared" si="0"/>
        <v>791773804</v>
      </c>
      <c r="F11" s="15"/>
      <c r="G11" s="38">
        <f t="shared" si="1"/>
        <v>362625778</v>
      </c>
      <c r="H11" s="34">
        <f t="shared" si="1"/>
        <v>383666029</v>
      </c>
      <c r="I11" s="61">
        <f t="shared" si="2"/>
        <v>5.8021939631660711E-2</v>
      </c>
      <c r="J11" s="54"/>
      <c r="K11" s="12"/>
      <c r="L11" s="12"/>
      <c r="M11" s="12"/>
      <c r="N11" s="13"/>
      <c r="O11" s="212"/>
      <c r="P11" s="2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s="14" customFormat="1" x14ac:dyDescent="0.25">
      <c r="A12" s="13"/>
      <c r="B12" s="33" t="s">
        <v>74</v>
      </c>
      <c r="C12" s="34">
        <f t="shared" si="0"/>
        <v>643608639</v>
      </c>
      <c r="D12" s="34">
        <f t="shared" si="0"/>
        <v>790973764</v>
      </c>
      <c r="E12" s="35">
        <f t="shared" si="0"/>
        <v>860281950</v>
      </c>
      <c r="F12" s="15"/>
      <c r="G12" s="38">
        <f t="shared" si="1"/>
        <v>362457994</v>
      </c>
      <c r="H12" s="34">
        <f t="shared" si="1"/>
        <v>367732363</v>
      </c>
      <c r="I12" s="61">
        <f t="shared" si="2"/>
        <v>1.4551669675686612E-2</v>
      </c>
      <c r="J12" s="54"/>
      <c r="K12" s="12"/>
      <c r="L12" s="12"/>
      <c r="M12" s="12"/>
      <c r="N12" s="13"/>
      <c r="O12" s="212"/>
      <c r="P12" s="2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s="14" customFormat="1" x14ac:dyDescent="0.25">
      <c r="A13" s="13"/>
      <c r="B13" s="33" t="s">
        <v>75</v>
      </c>
      <c r="C13" s="34">
        <f t="shared" si="0"/>
        <v>86961742</v>
      </c>
      <c r="D13" s="34">
        <f t="shared" si="0"/>
        <v>162687915</v>
      </c>
      <c r="E13" s="35">
        <f t="shared" si="0"/>
        <v>229091430</v>
      </c>
      <c r="F13" s="15"/>
      <c r="G13" s="38">
        <f t="shared" si="1"/>
        <v>53580032</v>
      </c>
      <c r="H13" s="34">
        <f t="shared" si="1"/>
        <v>23088433</v>
      </c>
      <c r="I13" s="61">
        <f t="shared" si="2"/>
        <v>-0.56908512111377607</v>
      </c>
      <c r="J13" s="54"/>
      <c r="K13" s="12"/>
      <c r="L13" s="12"/>
      <c r="M13" s="12"/>
      <c r="N13" s="13"/>
      <c r="O13" s="212"/>
      <c r="P13" s="2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4" s="14" customFormat="1" x14ac:dyDescent="0.25">
      <c r="A14" s="13"/>
      <c r="B14" s="33" t="s">
        <v>76</v>
      </c>
      <c r="C14" s="34">
        <f t="shared" si="0"/>
        <v>550660470</v>
      </c>
      <c r="D14" s="34">
        <f t="shared" si="0"/>
        <v>623646050</v>
      </c>
      <c r="E14" s="35">
        <f t="shared" si="0"/>
        <v>588278043</v>
      </c>
      <c r="F14" s="15"/>
      <c r="G14" s="38">
        <f t="shared" si="1"/>
        <v>329031392</v>
      </c>
      <c r="H14" s="34">
        <f t="shared" si="1"/>
        <v>272516669</v>
      </c>
      <c r="I14" s="61">
        <f t="shared" si="2"/>
        <v>-0.17176088474865037</v>
      </c>
      <c r="J14" s="54"/>
      <c r="K14" s="12"/>
      <c r="L14" s="12"/>
      <c r="M14" s="12"/>
      <c r="N14" s="13"/>
      <c r="O14" s="212"/>
      <c r="P14" s="2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s="14" customFormat="1" x14ac:dyDescent="0.25">
      <c r="A15" s="13"/>
      <c r="B15" s="33" t="s">
        <v>77</v>
      </c>
      <c r="C15" s="34">
        <f t="shared" si="0"/>
        <v>495436747</v>
      </c>
      <c r="D15" s="34">
        <f t="shared" si="0"/>
        <v>548678614</v>
      </c>
      <c r="E15" s="35">
        <f t="shared" si="0"/>
        <v>604905444</v>
      </c>
      <c r="F15" s="15"/>
      <c r="G15" s="38">
        <f t="shared" si="1"/>
        <v>310146775</v>
      </c>
      <c r="H15" s="34">
        <f t="shared" si="1"/>
        <v>301778001</v>
      </c>
      <c r="I15" s="61">
        <f t="shared" si="2"/>
        <v>-2.6983269453632074E-2</v>
      </c>
      <c r="J15" s="54"/>
      <c r="K15" s="12"/>
      <c r="L15" s="12"/>
      <c r="M15" s="12"/>
      <c r="N15" s="13"/>
      <c r="O15" s="212"/>
      <c r="P15" s="2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spans="1:44" s="14" customFormat="1" x14ac:dyDescent="0.25">
      <c r="A16" s="13"/>
      <c r="B16" s="33" t="s">
        <v>78</v>
      </c>
      <c r="C16" s="34">
        <f t="shared" si="0"/>
        <v>96363590</v>
      </c>
      <c r="D16" s="34">
        <f t="shared" si="0"/>
        <v>124629324</v>
      </c>
      <c r="E16" s="35">
        <f t="shared" si="0"/>
        <v>114069940</v>
      </c>
      <c r="F16" s="15"/>
      <c r="G16" s="38">
        <f t="shared" si="1"/>
        <v>51776490</v>
      </c>
      <c r="H16" s="34">
        <f t="shared" si="1"/>
        <v>51297141</v>
      </c>
      <c r="I16" s="61">
        <f t="shared" si="2"/>
        <v>-9.2580435637873489E-3</v>
      </c>
      <c r="J16" s="54"/>
      <c r="K16" s="12"/>
      <c r="L16" s="12"/>
      <c r="M16" s="12"/>
      <c r="N16" s="13"/>
      <c r="O16" s="212"/>
      <c r="P16" s="2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s="14" customFormat="1" x14ac:dyDescent="0.25">
      <c r="A17" s="13"/>
      <c r="B17" s="33" t="s">
        <v>79</v>
      </c>
      <c r="C17" s="34">
        <f t="shared" si="0"/>
        <v>682888282</v>
      </c>
      <c r="D17" s="34">
        <f t="shared" si="0"/>
        <v>682667802</v>
      </c>
      <c r="E17" s="35">
        <f t="shared" si="0"/>
        <v>686783552</v>
      </c>
      <c r="F17" s="15"/>
      <c r="G17" s="38">
        <f t="shared" si="1"/>
        <v>313073048</v>
      </c>
      <c r="H17" s="34">
        <f t="shared" si="1"/>
        <v>305573634</v>
      </c>
      <c r="I17" s="61">
        <f t="shared" si="2"/>
        <v>-2.3954198701895284E-2</v>
      </c>
      <c r="J17" s="54"/>
      <c r="K17" s="12"/>
      <c r="L17" s="12"/>
      <c r="M17" s="12"/>
      <c r="N17" s="13"/>
      <c r="O17" s="212"/>
      <c r="P17" s="2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 s="14" customFormat="1" x14ac:dyDescent="0.25">
      <c r="A18" s="13"/>
      <c r="B18" s="33" t="s">
        <v>80</v>
      </c>
      <c r="C18" s="34">
        <f t="shared" si="0"/>
        <v>216498171</v>
      </c>
      <c r="D18" s="34">
        <f t="shared" si="0"/>
        <v>258641550</v>
      </c>
      <c r="E18" s="35">
        <f t="shared" si="0"/>
        <v>275816760</v>
      </c>
      <c r="F18" s="15"/>
      <c r="G18" s="38">
        <f t="shared" si="1"/>
        <v>161108391</v>
      </c>
      <c r="H18" s="34">
        <f t="shared" si="1"/>
        <v>124490614</v>
      </c>
      <c r="I18" s="61">
        <f t="shared" si="2"/>
        <v>-0.22728659117450933</v>
      </c>
      <c r="J18" s="54"/>
      <c r="K18" s="12"/>
      <c r="L18" s="12"/>
      <c r="M18" s="12"/>
      <c r="N18" s="13"/>
      <c r="O18" s="212"/>
      <c r="P18" s="2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s="14" customFormat="1" x14ac:dyDescent="0.25">
      <c r="A19" s="13"/>
      <c r="B19" s="33" t="s">
        <v>81</v>
      </c>
      <c r="C19" s="34">
        <f t="shared" si="0"/>
        <v>109597812</v>
      </c>
      <c r="D19" s="34">
        <f t="shared" si="0"/>
        <v>119373260</v>
      </c>
      <c r="E19" s="35">
        <f t="shared" si="0"/>
        <v>134394679</v>
      </c>
      <c r="F19" s="15"/>
      <c r="G19" s="38">
        <f t="shared" si="1"/>
        <v>100201221</v>
      </c>
      <c r="H19" s="34">
        <f t="shared" si="1"/>
        <v>59774619</v>
      </c>
      <c r="I19" s="61">
        <f t="shared" si="2"/>
        <v>-0.40345418545348866</v>
      </c>
      <c r="J19" s="54"/>
      <c r="K19" s="12"/>
      <c r="L19" s="12"/>
      <c r="M19" s="12"/>
      <c r="N19" s="13"/>
      <c r="O19" s="212"/>
      <c r="P19" s="2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s="14" customFormat="1" x14ac:dyDescent="0.25">
      <c r="A20" s="13"/>
      <c r="B20" s="33" t="s">
        <v>82</v>
      </c>
      <c r="C20" s="34">
        <f t="shared" si="0"/>
        <v>35342864</v>
      </c>
      <c r="D20" s="34">
        <f t="shared" si="0"/>
        <v>39570074</v>
      </c>
      <c r="E20" s="35">
        <f t="shared" si="0"/>
        <v>44673340</v>
      </c>
      <c r="F20" s="15"/>
      <c r="G20" s="38">
        <f t="shared" si="1"/>
        <v>25712994</v>
      </c>
      <c r="H20" s="34">
        <f t="shared" si="1"/>
        <v>22811545</v>
      </c>
      <c r="I20" s="61">
        <f t="shared" si="2"/>
        <v>-0.11283979609686838</v>
      </c>
      <c r="J20" s="54"/>
      <c r="K20" s="12"/>
      <c r="L20" s="12"/>
      <c r="M20" s="12"/>
      <c r="N20" s="13"/>
      <c r="O20" s="212"/>
      <c r="P20" s="2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s="14" customFormat="1" ht="18.75" customHeight="1" x14ac:dyDescent="0.25">
      <c r="A21" s="13"/>
      <c r="B21" s="41" t="s">
        <v>9</v>
      </c>
      <c r="C21" s="46">
        <f>SUM(C5:C20)</f>
        <v>9119086085</v>
      </c>
      <c r="D21" s="46">
        <f>SUM(D5:D20)</f>
        <v>10318819297</v>
      </c>
      <c r="E21" s="47">
        <f>SUM(E5:E20)</f>
        <v>10907802573</v>
      </c>
      <c r="F21" s="17"/>
      <c r="G21" s="48">
        <f>SUM(G5:G20)</f>
        <v>5346007922</v>
      </c>
      <c r="H21" s="46">
        <f>SUM(H5:H20)</f>
        <v>5051003512</v>
      </c>
      <c r="I21" s="56">
        <f t="shared" si="2"/>
        <v>-5.5182187214125121E-2</v>
      </c>
      <c r="J21" s="54"/>
      <c r="K21" s="12"/>
      <c r="L21" s="12"/>
      <c r="M21" s="12"/>
      <c r="N21" s="13"/>
      <c r="O21" s="212"/>
      <c r="P21" s="2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s="14" customFormat="1" x14ac:dyDescent="0.25">
      <c r="A22" s="13"/>
      <c r="B22" s="33" t="s">
        <v>83</v>
      </c>
      <c r="C22" s="34">
        <f t="shared" ref="C22:E26" si="3">SUM(C53,C83,C113,C144,C174,C204,C234,C264)</f>
        <v>489910198</v>
      </c>
      <c r="D22" s="34">
        <f t="shared" si="3"/>
        <v>517849075</v>
      </c>
      <c r="E22" s="35">
        <f t="shared" si="3"/>
        <v>677670598</v>
      </c>
      <c r="F22" s="15"/>
      <c r="G22" s="38">
        <f t="shared" ref="G22:H27" si="4">SUM(G53,G83,G113,G144,G174,G204,G234,G264)</f>
        <v>283927562</v>
      </c>
      <c r="H22" s="34">
        <f t="shared" si="4"/>
        <v>315591052</v>
      </c>
      <c r="I22" s="61">
        <f t="shared" si="2"/>
        <v>0.11151960653964267</v>
      </c>
      <c r="J22" s="54"/>
      <c r="K22" s="12"/>
      <c r="L22" s="12"/>
      <c r="M22" s="12"/>
      <c r="N22" s="13"/>
      <c r="O22" s="212"/>
      <c r="P22" s="2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 s="14" customFormat="1" x14ac:dyDescent="0.25">
      <c r="A23" s="13"/>
      <c r="B23" s="33" t="s">
        <v>84</v>
      </c>
      <c r="C23" s="34">
        <f t="shared" si="3"/>
        <v>113467051</v>
      </c>
      <c r="D23" s="34">
        <f t="shared" si="3"/>
        <v>165476147</v>
      </c>
      <c r="E23" s="35">
        <f t="shared" si="3"/>
        <v>164622842</v>
      </c>
      <c r="F23" s="15"/>
      <c r="G23" s="38">
        <f t="shared" si="4"/>
        <v>83630207</v>
      </c>
      <c r="H23" s="34">
        <f t="shared" si="4"/>
        <v>81305633</v>
      </c>
      <c r="I23" s="61">
        <f t="shared" si="2"/>
        <v>-2.7795865673272815E-2</v>
      </c>
      <c r="J23" s="54"/>
      <c r="K23" s="12"/>
      <c r="L23" s="12"/>
      <c r="M23" s="12"/>
      <c r="N23" s="13"/>
      <c r="O23" s="212"/>
      <c r="P23" s="2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spans="1:44" s="14" customFormat="1" x14ac:dyDescent="0.25">
      <c r="A24" s="13"/>
      <c r="B24" s="33" t="s">
        <v>85</v>
      </c>
      <c r="C24" s="34">
        <f t="shared" si="3"/>
        <v>699947864</v>
      </c>
      <c r="D24" s="34">
        <f t="shared" si="3"/>
        <v>773766750</v>
      </c>
      <c r="E24" s="35">
        <f t="shared" si="3"/>
        <v>871104536</v>
      </c>
      <c r="F24" s="15"/>
      <c r="G24" s="38">
        <f t="shared" si="4"/>
        <v>451539300</v>
      </c>
      <c r="H24" s="34">
        <f t="shared" si="4"/>
        <v>519848936</v>
      </c>
      <c r="I24" s="61">
        <f t="shared" si="2"/>
        <v>0.15128170681931782</v>
      </c>
      <c r="J24" s="54"/>
      <c r="K24" s="12"/>
      <c r="L24" s="12"/>
      <c r="M24" s="12"/>
      <c r="N24" s="13"/>
      <c r="O24" s="212"/>
      <c r="P24" s="2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 spans="1:44" s="14" customFormat="1" x14ac:dyDescent="0.25">
      <c r="A25" s="13"/>
      <c r="B25" s="33" t="s">
        <v>86</v>
      </c>
      <c r="C25" s="34">
        <f t="shared" si="3"/>
        <v>98867733</v>
      </c>
      <c r="D25" s="34">
        <f t="shared" si="3"/>
        <v>113789805</v>
      </c>
      <c r="E25" s="35">
        <f t="shared" si="3"/>
        <v>97823642</v>
      </c>
      <c r="F25" s="15"/>
      <c r="G25" s="38">
        <f t="shared" si="4"/>
        <v>52432620</v>
      </c>
      <c r="H25" s="34">
        <f t="shared" si="4"/>
        <v>49128485</v>
      </c>
      <c r="I25" s="61">
        <f t="shared" si="2"/>
        <v>-6.3016782300789095E-2</v>
      </c>
      <c r="J25" s="54"/>
      <c r="K25" s="12"/>
      <c r="L25" s="12"/>
      <c r="M25" s="12"/>
      <c r="N25" s="13"/>
      <c r="O25" s="212"/>
      <c r="P25" s="2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spans="1:44" s="14" customFormat="1" x14ac:dyDescent="0.25">
      <c r="A26" s="13"/>
      <c r="B26" s="33" t="s">
        <v>87</v>
      </c>
      <c r="C26" s="34">
        <f t="shared" si="3"/>
        <v>288177532</v>
      </c>
      <c r="D26" s="34">
        <f t="shared" si="3"/>
        <v>398399635</v>
      </c>
      <c r="E26" s="35">
        <f t="shared" si="3"/>
        <v>621889176</v>
      </c>
      <c r="F26" s="15"/>
      <c r="G26" s="38">
        <f t="shared" si="4"/>
        <v>330466232</v>
      </c>
      <c r="H26" s="34">
        <f t="shared" si="4"/>
        <v>259087686</v>
      </c>
      <c r="I26" s="61">
        <f t="shared" si="2"/>
        <v>-0.21599346344106954</v>
      </c>
      <c r="J26" s="54"/>
      <c r="K26" s="12"/>
      <c r="L26" s="12"/>
      <c r="M26" s="12"/>
      <c r="N26" s="13"/>
      <c r="O26" s="212"/>
      <c r="P26" s="2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s="14" customFormat="1" x14ac:dyDescent="0.25">
      <c r="A27" s="13"/>
      <c r="B27" s="33" t="s">
        <v>141</v>
      </c>
      <c r="C27" s="34"/>
      <c r="D27" s="34"/>
      <c r="E27" s="35"/>
      <c r="F27" s="15"/>
      <c r="G27" s="38">
        <f t="shared" si="4"/>
        <v>562531000</v>
      </c>
      <c r="H27" s="34">
        <f t="shared" si="4"/>
        <v>622806014</v>
      </c>
      <c r="I27" s="61">
        <f t="shared" si="2"/>
        <v>0.1071496753067831</v>
      </c>
      <c r="J27" s="54"/>
      <c r="K27" s="12"/>
      <c r="L27" s="12"/>
      <c r="M27" s="12"/>
      <c r="N27" s="13"/>
      <c r="O27" s="212"/>
      <c r="P27" s="2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 s="14" customFormat="1" x14ac:dyDescent="0.25">
      <c r="A28" s="13"/>
      <c r="B28" s="33" t="s">
        <v>88</v>
      </c>
      <c r="C28" s="34">
        <f t="shared" ref="C28:E29" si="5">SUM(C59,C89,C119,C150,C180,C210,C240,C270)</f>
        <v>2048020345</v>
      </c>
      <c r="D28" s="34">
        <f t="shared" si="5"/>
        <v>2756594862</v>
      </c>
      <c r="E28" s="35">
        <f t="shared" si="5"/>
        <v>3278168434</v>
      </c>
      <c r="F28" s="15"/>
      <c r="G28" s="38">
        <f>SUM(G59,G89,G119,G150,G180,G210,G240,G270)</f>
        <v>1654104394</v>
      </c>
      <c r="H28" s="34">
        <f>SUM(H59,H89,H119,H150,H180,H210,H240,H270)</f>
        <v>1521477712</v>
      </c>
      <c r="I28" s="61">
        <f t="shared" si="2"/>
        <v>-8.018035770963558E-2</v>
      </c>
      <c r="J28" s="54"/>
      <c r="K28" s="12"/>
      <c r="L28" s="12"/>
      <c r="M28" s="12"/>
      <c r="N28" s="13"/>
      <c r="O28" s="212"/>
      <c r="P28" s="2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s="59" customFormat="1" ht="18" customHeight="1" x14ac:dyDescent="0.25">
      <c r="A29" s="13"/>
      <c r="B29" s="41" t="s">
        <v>10</v>
      </c>
      <c r="C29" s="46">
        <f t="shared" si="5"/>
        <v>15501710532</v>
      </c>
      <c r="D29" s="46">
        <f t="shared" si="5"/>
        <v>18577182754</v>
      </c>
      <c r="E29" s="47">
        <f t="shared" si="5"/>
        <v>20276529928</v>
      </c>
      <c r="F29" s="65"/>
      <c r="G29" s="48">
        <f>SUM(G60,G90,G120,G151,G181,G211,G241,G271)</f>
        <v>10107054536</v>
      </c>
      <c r="H29" s="46">
        <f>SUM(H60,H90,H120,H151,H181,H211,H241,H271)</f>
        <v>9705334559</v>
      </c>
      <c r="I29" s="56">
        <f t="shared" si="2"/>
        <v>-3.9746493458517142E-2</v>
      </c>
      <c r="J29" s="58"/>
      <c r="K29" s="210"/>
      <c r="L29" s="210"/>
      <c r="M29" s="210"/>
      <c r="N29" s="10"/>
      <c r="O29" s="216"/>
      <c r="P29" s="217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spans="1:44" s="50" customFormat="1" ht="18" customHeight="1" x14ac:dyDescent="0.25">
      <c r="A30" s="13"/>
      <c r="B30" s="125" t="s">
        <v>106</v>
      </c>
      <c r="C30" s="125"/>
      <c r="D30" s="125"/>
      <c r="E30" s="125"/>
      <c r="F30" s="125"/>
      <c r="G30" s="125"/>
      <c r="H30" s="125"/>
      <c r="I30" s="125"/>
      <c r="J30" s="12"/>
      <c r="K30" s="12"/>
      <c r="L30" s="12"/>
      <c r="M30" s="12"/>
      <c r="N30" s="12"/>
      <c r="O30" s="213"/>
      <c r="P30" s="2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spans="1:44" ht="11.25" customHeight="1" x14ac:dyDescent="0.25">
      <c r="A31" s="13"/>
      <c r="B31" s="135"/>
      <c r="C31" s="135"/>
      <c r="D31" s="135"/>
      <c r="E31" s="135"/>
      <c r="F31" s="135"/>
      <c r="G31" s="135"/>
      <c r="H31" s="135"/>
      <c r="I31" s="135"/>
      <c r="J31" s="58"/>
      <c r="K31" s="210"/>
      <c r="L31" s="210"/>
      <c r="M31" s="210"/>
      <c r="N31" s="10"/>
      <c r="O31" s="216"/>
      <c r="P31" s="217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spans="1:44" s="14" customFormat="1" ht="15.75" customHeight="1" x14ac:dyDescent="0.25">
      <c r="A32" s="13"/>
      <c r="B32" s="62" t="s">
        <v>98</v>
      </c>
      <c r="C32" s="63"/>
      <c r="D32" s="63"/>
      <c r="E32" s="63"/>
      <c r="F32" s="63"/>
      <c r="G32" s="63"/>
      <c r="H32" s="63"/>
      <c r="I32" s="64"/>
      <c r="J32" s="13"/>
      <c r="K32" s="12"/>
      <c r="L32" s="12"/>
      <c r="M32" s="12"/>
      <c r="N32" s="13"/>
      <c r="O32" s="212"/>
      <c r="P32" s="2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 spans="1:44" s="14" customFormat="1" ht="15.75" customHeight="1" x14ac:dyDescent="0.25">
      <c r="A33" s="13"/>
      <c r="B33" s="67" t="s">
        <v>138</v>
      </c>
      <c r="C33" s="68"/>
      <c r="D33" s="68"/>
      <c r="E33" s="68"/>
      <c r="F33" s="68"/>
      <c r="G33" s="68"/>
      <c r="H33" s="68"/>
      <c r="I33" s="69"/>
      <c r="J33" s="13"/>
      <c r="K33" s="12"/>
      <c r="L33" s="12"/>
      <c r="M33" s="12"/>
      <c r="N33" s="13"/>
      <c r="O33" s="212"/>
      <c r="P33" s="2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spans="1:44" ht="15" customHeight="1" x14ac:dyDescent="0.25">
      <c r="A34" s="13"/>
      <c r="B34" s="111"/>
      <c r="C34" s="223" t="s">
        <v>136</v>
      </c>
      <c r="D34" s="224"/>
      <c r="E34" s="225"/>
      <c r="F34" s="66"/>
      <c r="G34" s="221" t="s">
        <v>96</v>
      </c>
      <c r="H34" s="226"/>
      <c r="I34" s="114"/>
      <c r="J34" s="53"/>
      <c r="K34" s="6"/>
      <c r="L34" s="6"/>
      <c r="M34" s="6"/>
      <c r="N34" s="7"/>
      <c r="O34" s="214"/>
      <c r="P34" s="215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ht="15" customHeight="1" x14ac:dyDescent="0.25">
      <c r="A35" s="13"/>
      <c r="B35" s="112" t="s">
        <v>97</v>
      </c>
      <c r="C35" s="113" t="s">
        <v>0</v>
      </c>
      <c r="D35" s="113" t="s">
        <v>1</v>
      </c>
      <c r="E35" s="113" t="s">
        <v>2</v>
      </c>
      <c r="F35" s="17"/>
      <c r="G35" s="115" t="s">
        <v>92</v>
      </c>
      <c r="H35" s="116" t="s">
        <v>93</v>
      </c>
      <c r="I35" s="122" t="s">
        <v>31</v>
      </c>
      <c r="J35" s="53"/>
      <c r="K35" s="6"/>
      <c r="L35" s="6"/>
      <c r="M35" s="6"/>
      <c r="N35" s="7"/>
      <c r="O35" s="214"/>
      <c r="P35" s="215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14" customFormat="1" x14ac:dyDescent="0.25">
      <c r="A36" s="13"/>
      <c r="B36" s="42" t="s">
        <v>67</v>
      </c>
      <c r="C36" s="37">
        <v>6182173</v>
      </c>
      <c r="D36" s="37">
        <v>5690474</v>
      </c>
      <c r="E36" s="43">
        <v>2058600</v>
      </c>
      <c r="F36" s="15"/>
      <c r="G36" s="36">
        <v>669088</v>
      </c>
      <c r="H36" s="37">
        <v>831431</v>
      </c>
      <c r="I36" s="60">
        <f t="shared" ref="I36:I60" si="6">(H36-G36)/G36</f>
        <v>0.24263325601415658</v>
      </c>
      <c r="J36" s="54"/>
      <c r="K36" s="12"/>
      <c r="L36" s="12"/>
      <c r="M36" s="12"/>
      <c r="N36" s="13"/>
      <c r="O36" s="212"/>
      <c r="P36" s="2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spans="1:44" s="14" customFormat="1" x14ac:dyDescent="0.25">
      <c r="A37" s="13"/>
      <c r="B37" s="33" t="s">
        <v>68</v>
      </c>
      <c r="C37" s="34">
        <v>99564466</v>
      </c>
      <c r="D37" s="34">
        <v>125039783</v>
      </c>
      <c r="E37" s="35">
        <v>146864938</v>
      </c>
      <c r="F37" s="15"/>
      <c r="G37" s="38">
        <v>79002161</v>
      </c>
      <c r="H37" s="34">
        <v>84106448</v>
      </c>
      <c r="I37" s="61">
        <f t="shared" si="6"/>
        <v>6.4609460493112336E-2</v>
      </c>
      <c r="J37" s="54"/>
      <c r="K37" s="12"/>
      <c r="L37" s="12"/>
      <c r="M37" s="12"/>
      <c r="N37" s="13"/>
      <c r="O37" s="212"/>
      <c r="P37" s="2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spans="1:44" s="14" customFormat="1" x14ac:dyDescent="0.25">
      <c r="A38" s="13"/>
      <c r="B38" s="33" t="s">
        <v>69</v>
      </c>
      <c r="C38" s="34">
        <v>50074429</v>
      </c>
      <c r="D38" s="34">
        <v>59896242</v>
      </c>
      <c r="E38" s="35">
        <v>52073070</v>
      </c>
      <c r="F38" s="15"/>
      <c r="G38" s="38">
        <v>27818849</v>
      </c>
      <c r="H38" s="34">
        <v>23544411</v>
      </c>
      <c r="I38" s="61">
        <f t="shared" si="6"/>
        <v>-0.15365258282253158</v>
      </c>
      <c r="J38" s="54"/>
      <c r="K38" s="12"/>
      <c r="L38" s="12"/>
      <c r="M38" s="12"/>
      <c r="N38" s="13"/>
      <c r="O38" s="212"/>
      <c r="P38" s="2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spans="1:44" s="14" customFormat="1" x14ac:dyDescent="0.25">
      <c r="A39" s="13"/>
      <c r="B39" s="33" t="s">
        <v>70</v>
      </c>
      <c r="C39" s="34">
        <v>581884</v>
      </c>
      <c r="D39" s="34">
        <v>1279440</v>
      </c>
      <c r="E39" s="35">
        <v>718663</v>
      </c>
      <c r="F39" s="15"/>
      <c r="G39" s="38">
        <v>368549</v>
      </c>
      <c r="H39" s="34">
        <v>941337</v>
      </c>
      <c r="I39" s="61">
        <f t="shared" si="6"/>
        <v>1.5541705444866218</v>
      </c>
      <c r="J39" s="54"/>
      <c r="K39" s="12"/>
      <c r="L39" s="12"/>
      <c r="M39" s="12"/>
      <c r="N39" s="13"/>
      <c r="O39" s="212"/>
      <c r="P39" s="2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spans="1:44" s="14" customFormat="1" x14ac:dyDescent="0.25">
      <c r="A40" s="13"/>
      <c r="B40" s="33" t="s">
        <v>71</v>
      </c>
      <c r="C40" s="34">
        <v>161512442</v>
      </c>
      <c r="D40" s="34">
        <v>199143332</v>
      </c>
      <c r="E40" s="35">
        <v>280012151</v>
      </c>
      <c r="F40" s="15"/>
      <c r="G40" s="38">
        <v>149768125</v>
      </c>
      <c r="H40" s="34">
        <v>206068809</v>
      </c>
      <c r="I40" s="61">
        <f t="shared" si="6"/>
        <v>0.37591900145641804</v>
      </c>
      <c r="J40" s="54"/>
      <c r="K40" s="12"/>
      <c r="L40" s="12"/>
      <c r="M40" s="12"/>
      <c r="N40" s="13"/>
      <c r="O40" s="212"/>
      <c r="P40" s="2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spans="1:44" s="14" customFormat="1" x14ac:dyDescent="0.25">
      <c r="A41" s="13"/>
      <c r="B41" s="33" t="s">
        <v>72</v>
      </c>
      <c r="C41" s="34">
        <v>1692038886</v>
      </c>
      <c r="D41" s="34">
        <v>1972201800</v>
      </c>
      <c r="E41" s="35">
        <v>1663879517</v>
      </c>
      <c r="F41" s="15"/>
      <c r="G41" s="38">
        <v>1007961555</v>
      </c>
      <c r="H41" s="34">
        <v>870032822</v>
      </c>
      <c r="I41" s="61">
        <f t="shared" si="6"/>
        <v>-0.13683927954970465</v>
      </c>
      <c r="J41" s="54"/>
      <c r="K41" s="12"/>
      <c r="L41" s="12"/>
      <c r="M41" s="12"/>
      <c r="N41" s="13"/>
      <c r="O41" s="212"/>
      <c r="P41" s="2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spans="1:44" s="14" customFormat="1" x14ac:dyDescent="0.25">
      <c r="A42" s="13"/>
      <c r="B42" s="33" t="s">
        <v>73</v>
      </c>
      <c r="C42" s="34">
        <v>232696314</v>
      </c>
      <c r="D42" s="34">
        <v>247229673</v>
      </c>
      <c r="E42" s="35">
        <v>383669683</v>
      </c>
      <c r="F42" s="15"/>
      <c r="G42" s="38">
        <v>215156267</v>
      </c>
      <c r="H42" s="34">
        <v>230243791</v>
      </c>
      <c r="I42" s="61">
        <f t="shared" si="6"/>
        <v>7.0123562796337233E-2</v>
      </c>
      <c r="J42" s="54"/>
      <c r="K42" s="12"/>
      <c r="L42" s="12"/>
      <c r="M42" s="12"/>
      <c r="N42" s="13"/>
      <c r="O42" s="212"/>
      <c r="P42" s="2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spans="1:44" s="14" customFormat="1" x14ac:dyDescent="0.25">
      <c r="A43" s="13"/>
      <c r="B43" s="33" t="s">
        <v>74</v>
      </c>
      <c r="C43" s="34">
        <v>73506117</v>
      </c>
      <c r="D43" s="34">
        <v>94287187</v>
      </c>
      <c r="E43" s="35">
        <v>112844763</v>
      </c>
      <c r="F43" s="15"/>
      <c r="G43" s="38">
        <v>55853877</v>
      </c>
      <c r="H43" s="34">
        <v>61650914</v>
      </c>
      <c r="I43" s="61">
        <f t="shared" si="6"/>
        <v>0.10378933945802903</v>
      </c>
      <c r="J43" s="54"/>
      <c r="K43" s="12"/>
      <c r="L43" s="12"/>
      <c r="M43" s="12"/>
      <c r="N43" s="13"/>
      <c r="O43" s="212"/>
      <c r="P43" s="2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spans="1:44" s="14" customFormat="1" x14ac:dyDescent="0.25">
      <c r="A44" s="13"/>
      <c r="B44" s="33" t="s">
        <v>75</v>
      </c>
      <c r="C44" s="34">
        <v>33866752</v>
      </c>
      <c r="D44" s="34">
        <v>29912275</v>
      </c>
      <c r="E44" s="35">
        <v>36793309</v>
      </c>
      <c r="F44" s="15"/>
      <c r="G44" s="38">
        <v>21088478</v>
      </c>
      <c r="H44" s="34">
        <v>18034346</v>
      </c>
      <c r="I44" s="61">
        <f t="shared" si="6"/>
        <v>-0.14482467629954138</v>
      </c>
      <c r="J44" s="54"/>
      <c r="K44" s="12"/>
      <c r="L44" s="12"/>
      <c r="M44" s="12"/>
      <c r="N44" s="13"/>
      <c r="O44" s="212"/>
      <c r="P44" s="2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spans="1:44" s="14" customFormat="1" x14ac:dyDescent="0.25">
      <c r="A45" s="13"/>
      <c r="B45" s="33" t="s">
        <v>76</v>
      </c>
      <c r="C45" s="34">
        <v>173549179</v>
      </c>
      <c r="D45" s="34">
        <v>151204549</v>
      </c>
      <c r="E45" s="35">
        <v>127777406</v>
      </c>
      <c r="F45" s="15"/>
      <c r="G45" s="38">
        <v>64757864</v>
      </c>
      <c r="H45" s="34">
        <v>58280890</v>
      </c>
      <c r="I45" s="61">
        <f t="shared" si="6"/>
        <v>-0.10001833908542752</v>
      </c>
      <c r="J45" s="54"/>
      <c r="K45" s="12"/>
      <c r="L45" s="12"/>
      <c r="M45" s="12"/>
      <c r="N45" s="13"/>
      <c r="O45" s="212"/>
      <c r="P45" s="2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spans="1:44" s="14" customFormat="1" x14ac:dyDescent="0.25">
      <c r="A46" s="13"/>
      <c r="B46" s="33" t="s">
        <v>77</v>
      </c>
      <c r="C46" s="34">
        <v>142788038</v>
      </c>
      <c r="D46" s="34">
        <v>156056262</v>
      </c>
      <c r="E46" s="35">
        <v>178297351</v>
      </c>
      <c r="F46" s="15"/>
      <c r="G46" s="38">
        <v>88748664</v>
      </c>
      <c r="H46" s="34">
        <v>92414564</v>
      </c>
      <c r="I46" s="61">
        <f t="shared" si="6"/>
        <v>4.1306537301789695E-2</v>
      </c>
      <c r="J46" s="54"/>
      <c r="K46" s="12"/>
      <c r="L46" s="12"/>
      <c r="M46" s="12"/>
      <c r="N46" s="13"/>
      <c r="O46" s="212"/>
      <c r="P46" s="2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spans="1:44" s="14" customFormat="1" x14ac:dyDescent="0.25">
      <c r="A47" s="13"/>
      <c r="B47" s="33" t="s">
        <v>78</v>
      </c>
      <c r="C47" s="34">
        <v>8805200</v>
      </c>
      <c r="D47" s="34">
        <v>5698913</v>
      </c>
      <c r="E47" s="35">
        <v>4284307</v>
      </c>
      <c r="F47" s="15"/>
      <c r="G47" s="38">
        <v>1776036</v>
      </c>
      <c r="H47" s="34">
        <v>3143830</v>
      </c>
      <c r="I47" s="61">
        <f t="shared" si="6"/>
        <v>0.77013866836032607</v>
      </c>
      <c r="J47" s="54"/>
      <c r="K47" s="12"/>
      <c r="L47" s="12"/>
      <c r="M47" s="12"/>
      <c r="N47" s="13"/>
      <c r="O47" s="212"/>
      <c r="P47" s="2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spans="1:44" s="14" customFormat="1" x14ac:dyDescent="0.25">
      <c r="A48" s="13"/>
      <c r="B48" s="33" t="s">
        <v>79</v>
      </c>
      <c r="C48" s="34">
        <v>188579338</v>
      </c>
      <c r="D48" s="34">
        <v>215122263</v>
      </c>
      <c r="E48" s="35">
        <v>217771642</v>
      </c>
      <c r="F48" s="15"/>
      <c r="G48" s="38">
        <v>110062883</v>
      </c>
      <c r="H48" s="34">
        <v>136844313</v>
      </c>
      <c r="I48" s="61">
        <f t="shared" si="6"/>
        <v>0.24332844343174256</v>
      </c>
      <c r="J48" s="54"/>
      <c r="K48" s="12"/>
      <c r="L48" s="12"/>
      <c r="M48" s="12"/>
      <c r="N48" s="13"/>
      <c r="O48" s="212"/>
      <c r="P48" s="2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spans="1:44" s="14" customFormat="1" x14ac:dyDescent="0.25">
      <c r="A49" s="13"/>
      <c r="B49" s="33" t="s">
        <v>80</v>
      </c>
      <c r="C49" s="34">
        <v>5440058</v>
      </c>
      <c r="D49" s="34">
        <v>5997119</v>
      </c>
      <c r="E49" s="35">
        <v>6779522</v>
      </c>
      <c r="F49" s="15"/>
      <c r="G49" s="38">
        <v>3356641</v>
      </c>
      <c r="H49" s="34">
        <v>4285422</v>
      </c>
      <c r="I49" s="61">
        <f t="shared" si="6"/>
        <v>0.27669953384946439</v>
      </c>
      <c r="J49" s="54"/>
      <c r="K49" s="12"/>
      <c r="L49" s="12"/>
      <c r="M49" s="12"/>
      <c r="N49" s="13"/>
      <c r="O49" s="212"/>
      <c r="P49" s="2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spans="1:44" s="14" customFormat="1" x14ac:dyDescent="0.25">
      <c r="A50" s="13"/>
      <c r="B50" s="33" t="s">
        <v>81</v>
      </c>
      <c r="C50" s="34">
        <v>1462470</v>
      </c>
      <c r="D50" s="34">
        <v>2394933</v>
      </c>
      <c r="E50" s="35">
        <v>4607617</v>
      </c>
      <c r="F50" s="15"/>
      <c r="G50" s="38">
        <v>1347936</v>
      </c>
      <c r="H50" s="34">
        <v>3710594</v>
      </c>
      <c r="I50" s="61">
        <f t="shared" si="6"/>
        <v>1.7527968686940627</v>
      </c>
      <c r="J50" s="54"/>
      <c r="K50" s="12"/>
      <c r="L50" s="12"/>
      <c r="M50" s="12"/>
      <c r="N50" s="13"/>
      <c r="O50" s="212"/>
      <c r="P50" s="2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spans="1:44" s="14" customFormat="1" x14ac:dyDescent="0.25">
      <c r="A51" s="13"/>
      <c r="B51" s="33" t="s">
        <v>82</v>
      </c>
      <c r="C51" s="34">
        <v>13608460</v>
      </c>
      <c r="D51" s="34">
        <v>15768001</v>
      </c>
      <c r="E51" s="35">
        <v>20521405</v>
      </c>
      <c r="F51" s="15"/>
      <c r="G51" s="38">
        <v>10881303</v>
      </c>
      <c r="H51" s="34">
        <v>11233849</v>
      </c>
      <c r="I51" s="61">
        <f t="shared" si="6"/>
        <v>3.2399244833086628E-2</v>
      </c>
      <c r="J51" s="54"/>
      <c r="K51" s="12"/>
      <c r="L51" s="12"/>
      <c r="M51" s="12"/>
      <c r="N51" s="13"/>
      <c r="O51" s="212"/>
      <c r="P51" s="2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spans="1:44" s="14" customFormat="1" ht="18.75" customHeight="1" x14ac:dyDescent="0.25">
      <c r="A52" s="13"/>
      <c r="B52" s="41" t="s">
        <v>9</v>
      </c>
      <c r="C52" s="46">
        <v>2884256206</v>
      </c>
      <c r="D52" s="46">
        <v>3286922246</v>
      </c>
      <c r="E52" s="47">
        <v>3238953944</v>
      </c>
      <c r="F52" s="17"/>
      <c r="G52" s="48">
        <v>1838618276</v>
      </c>
      <c r="H52" s="46">
        <v>1805367771</v>
      </c>
      <c r="I52" s="56">
        <f t="shared" si="6"/>
        <v>-1.8084506955047801E-2</v>
      </c>
      <c r="J52" s="54"/>
      <c r="K52" s="12"/>
      <c r="L52" s="12"/>
      <c r="M52" s="12"/>
      <c r="N52" s="13"/>
      <c r="O52" s="212"/>
      <c r="P52" s="2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spans="1:44" s="14" customFormat="1" x14ac:dyDescent="0.25">
      <c r="A53" s="13"/>
      <c r="B53" s="33" t="s">
        <v>83</v>
      </c>
      <c r="C53" s="34">
        <v>139695510</v>
      </c>
      <c r="D53" s="34">
        <v>208362856</v>
      </c>
      <c r="E53" s="35">
        <v>292991579</v>
      </c>
      <c r="F53" s="15"/>
      <c r="G53" s="38">
        <v>124028599</v>
      </c>
      <c r="H53" s="34">
        <v>175792340</v>
      </c>
      <c r="I53" s="61">
        <f t="shared" si="6"/>
        <v>0.41735326704770725</v>
      </c>
      <c r="J53" s="54"/>
      <c r="K53" s="12"/>
      <c r="L53" s="12"/>
      <c r="M53" s="12"/>
      <c r="N53" s="13"/>
      <c r="O53" s="212"/>
      <c r="P53" s="2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spans="1:44" s="14" customFormat="1" x14ac:dyDescent="0.25">
      <c r="A54" s="13"/>
      <c r="B54" s="33" t="s">
        <v>84</v>
      </c>
      <c r="C54" s="34">
        <v>52799514</v>
      </c>
      <c r="D54" s="34">
        <v>93280355</v>
      </c>
      <c r="E54" s="35">
        <v>103417943</v>
      </c>
      <c r="F54" s="15"/>
      <c r="G54" s="38">
        <v>47936517</v>
      </c>
      <c r="H54" s="34">
        <v>47701646</v>
      </c>
      <c r="I54" s="61">
        <f t="shared" si="6"/>
        <v>-4.8996258948058322E-3</v>
      </c>
      <c r="J54" s="54"/>
      <c r="K54" s="12"/>
      <c r="L54" s="12"/>
      <c r="M54" s="12"/>
      <c r="N54" s="13"/>
      <c r="O54" s="212"/>
      <c r="P54" s="2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spans="1:44" s="14" customFormat="1" x14ac:dyDescent="0.25">
      <c r="A55" s="13"/>
      <c r="B55" s="33" t="s">
        <v>85</v>
      </c>
      <c r="C55" s="34">
        <v>37188177</v>
      </c>
      <c r="D55" s="34">
        <v>55971969</v>
      </c>
      <c r="E55" s="35">
        <v>69529541</v>
      </c>
      <c r="F55" s="15"/>
      <c r="G55" s="38">
        <v>35597500</v>
      </c>
      <c r="H55" s="34">
        <v>54943801</v>
      </c>
      <c r="I55" s="61">
        <f t="shared" si="6"/>
        <v>0.5434735866282745</v>
      </c>
      <c r="J55" s="54"/>
      <c r="K55" s="12"/>
      <c r="L55" s="12"/>
      <c r="M55" s="12"/>
      <c r="N55" s="13"/>
      <c r="O55" s="212"/>
      <c r="P55" s="2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spans="1:44" s="14" customFormat="1" x14ac:dyDescent="0.25">
      <c r="A56" s="13"/>
      <c r="B56" s="33" t="s">
        <v>86</v>
      </c>
      <c r="C56" s="34">
        <v>38060191</v>
      </c>
      <c r="D56" s="34">
        <v>42764936</v>
      </c>
      <c r="E56" s="35">
        <v>41183642</v>
      </c>
      <c r="F56" s="15"/>
      <c r="G56" s="38">
        <v>20667095</v>
      </c>
      <c r="H56" s="34">
        <v>19298064</v>
      </c>
      <c r="I56" s="61">
        <f t="shared" si="6"/>
        <v>-6.6242062563703311E-2</v>
      </c>
      <c r="J56" s="54"/>
      <c r="K56" s="12"/>
      <c r="L56" s="12"/>
      <c r="M56" s="12"/>
      <c r="N56" s="13"/>
      <c r="O56" s="212"/>
      <c r="P56" s="2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spans="1:44" s="14" customFormat="1" x14ac:dyDescent="0.25">
      <c r="A57" s="13"/>
      <c r="B57" s="33" t="s">
        <v>87</v>
      </c>
      <c r="C57" s="34">
        <v>64337011</v>
      </c>
      <c r="D57" s="34">
        <v>143647751</v>
      </c>
      <c r="E57" s="35">
        <v>288699105</v>
      </c>
      <c r="F57" s="15"/>
      <c r="G57" s="38">
        <v>169321715</v>
      </c>
      <c r="H57" s="34">
        <v>147798811</v>
      </c>
      <c r="I57" s="61">
        <f t="shared" si="6"/>
        <v>-0.12711248524738838</v>
      </c>
      <c r="J57" s="54"/>
      <c r="K57" s="12"/>
      <c r="L57" s="12"/>
      <c r="M57" s="12"/>
      <c r="N57" s="13"/>
      <c r="O57" s="212"/>
      <c r="P57" s="2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spans="1:44" s="14" customFormat="1" x14ac:dyDescent="0.25">
      <c r="A58" s="13"/>
      <c r="B58" s="33" t="s">
        <v>141</v>
      </c>
      <c r="C58" s="34"/>
      <c r="D58" s="34"/>
      <c r="E58" s="35"/>
      <c r="F58" s="15"/>
      <c r="G58" s="38">
        <v>53095000</v>
      </c>
      <c r="H58" s="34">
        <v>60716784</v>
      </c>
      <c r="I58" s="61">
        <f t="shared" si="6"/>
        <v>0.14354993878896319</v>
      </c>
      <c r="J58" s="54"/>
      <c r="K58" s="12"/>
      <c r="L58" s="12"/>
      <c r="M58" s="12"/>
      <c r="N58" s="13"/>
      <c r="O58" s="212"/>
      <c r="P58" s="2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spans="1:44" s="14" customFormat="1" x14ac:dyDescent="0.25">
      <c r="A59" s="13"/>
      <c r="B59" s="33" t="s">
        <v>88</v>
      </c>
      <c r="C59" s="34">
        <v>1173624994</v>
      </c>
      <c r="D59" s="34">
        <v>1756300350</v>
      </c>
      <c r="E59" s="35">
        <v>2130897441</v>
      </c>
      <c r="F59" s="15"/>
      <c r="G59" s="38">
        <v>1105616540</v>
      </c>
      <c r="H59" s="34">
        <v>884876445</v>
      </c>
      <c r="I59" s="61">
        <f t="shared" si="6"/>
        <v>-0.19965339429527709</v>
      </c>
      <c r="J59" s="54"/>
      <c r="K59" s="12"/>
      <c r="L59" s="12"/>
      <c r="M59" s="12"/>
      <c r="N59" s="13"/>
      <c r="O59" s="212"/>
      <c r="P59" s="2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spans="1:44" s="59" customFormat="1" ht="18" customHeight="1" x14ac:dyDescent="0.25">
      <c r="A60" s="13"/>
      <c r="B60" s="41" t="s">
        <v>10</v>
      </c>
      <c r="C60" s="46">
        <v>5229442417</v>
      </c>
      <c r="D60" s="46">
        <v>6633573176</v>
      </c>
      <c r="E60" s="47">
        <v>7295900141</v>
      </c>
      <c r="F60" s="65"/>
      <c r="G60" s="48">
        <v>3951036596</v>
      </c>
      <c r="H60" s="46">
        <v>3722107322</v>
      </c>
      <c r="I60" s="56">
        <f t="shared" si="6"/>
        <v>-5.7941572657607444E-2</v>
      </c>
      <c r="J60" s="58"/>
      <c r="K60" s="210"/>
      <c r="L60" s="210"/>
      <c r="M60" s="210"/>
      <c r="N60" s="10"/>
      <c r="O60" s="216"/>
      <c r="P60" s="21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spans="1:44" ht="16.5" customHeight="1" x14ac:dyDescent="0.25">
      <c r="A61" s="13"/>
      <c r="B61" s="131"/>
      <c r="C61" s="132"/>
      <c r="D61" s="132"/>
      <c r="E61" s="132"/>
      <c r="F61" s="132"/>
      <c r="G61" s="133"/>
      <c r="H61" s="133"/>
      <c r="I61" s="134"/>
      <c r="J61" s="7"/>
      <c r="K61" s="6"/>
      <c r="L61" s="6"/>
      <c r="M61" s="6"/>
      <c r="N61" s="7"/>
      <c r="O61" s="214"/>
      <c r="P61" s="215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" customHeight="1" x14ac:dyDescent="0.25">
      <c r="A62" s="13"/>
      <c r="B62" s="70" t="s">
        <v>99</v>
      </c>
      <c r="C62" s="71"/>
      <c r="D62" s="71"/>
      <c r="E62" s="71"/>
      <c r="F62" s="71"/>
      <c r="G62" s="71"/>
      <c r="H62" s="71"/>
      <c r="I62" s="72"/>
      <c r="J62" s="7"/>
      <c r="K62" s="6"/>
      <c r="L62" s="6"/>
      <c r="M62" s="6"/>
      <c r="N62" s="7"/>
      <c r="O62" s="214"/>
      <c r="P62" s="215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5" customHeight="1" x14ac:dyDescent="0.25">
      <c r="A63" s="13"/>
      <c r="B63" s="67" t="s">
        <v>138</v>
      </c>
      <c r="C63" s="73"/>
      <c r="D63" s="73"/>
      <c r="E63" s="73"/>
      <c r="F63" s="73"/>
      <c r="G63" s="73"/>
      <c r="H63" s="73"/>
      <c r="I63" s="74"/>
      <c r="J63" s="7"/>
      <c r="K63" s="6"/>
      <c r="L63" s="6"/>
      <c r="M63" s="6"/>
      <c r="N63" s="7"/>
      <c r="O63" s="214"/>
      <c r="P63" s="215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" customHeight="1" x14ac:dyDescent="0.25">
      <c r="A64" s="13"/>
      <c r="B64" s="111"/>
      <c r="C64" s="223" t="s">
        <v>136</v>
      </c>
      <c r="D64" s="224"/>
      <c r="E64" s="225"/>
      <c r="F64" s="66"/>
      <c r="G64" s="221" t="s">
        <v>96</v>
      </c>
      <c r="H64" s="226"/>
      <c r="I64" s="114"/>
      <c r="J64" s="53"/>
      <c r="K64" s="6"/>
      <c r="L64" s="6"/>
      <c r="M64" s="6"/>
      <c r="N64" s="7"/>
      <c r="O64" s="214"/>
      <c r="P64" s="215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ht="15" customHeight="1" x14ac:dyDescent="0.25">
      <c r="A65" s="13"/>
      <c r="B65" s="112" t="s">
        <v>97</v>
      </c>
      <c r="C65" s="113" t="s">
        <v>0</v>
      </c>
      <c r="D65" s="113" t="s">
        <v>1</v>
      </c>
      <c r="E65" s="113" t="s">
        <v>2</v>
      </c>
      <c r="F65" s="17"/>
      <c r="G65" s="115" t="s">
        <v>92</v>
      </c>
      <c r="H65" s="116" t="s">
        <v>93</v>
      </c>
      <c r="I65" s="122" t="s">
        <v>31</v>
      </c>
      <c r="J65" s="53"/>
      <c r="K65" s="6"/>
      <c r="L65" s="6"/>
      <c r="M65" s="6"/>
      <c r="N65" s="7"/>
      <c r="O65" s="214"/>
      <c r="P65" s="215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x14ac:dyDescent="0.25">
      <c r="A66" s="13"/>
      <c r="B66" s="42" t="s">
        <v>67</v>
      </c>
      <c r="C66" s="37">
        <v>40359313</v>
      </c>
      <c r="D66" s="37">
        <v>55400634</v>
      </c>
      <c r="E66" s="43">
        <v>34351498</v>
      </c>
      <c r="F66" s="15"/>
      <c r="G66" s="36">
        <v>19923793</v>
      </c>
      <c r="H66" s="37">
        <v>16225391</v>
      </c>
      <c r="I66" s="60">
        <f t="shared" ref="I66:I90" si="7">(H66-G66)/G66</f>
        <v>-0.18562740538410533</v>
      </c>
      <c r="J66" s="7"/>
      <c r="K66" s="6"/>
      <c r="L66" s="6"/>
      <c r="M66" s="6"/>
      <c r="N66" s="7"/>
      <c r="O66" s="214"/>
      <c r="P66" s="215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5">
      <c r="A67" s="13"/>
      <c r="B67" s="33" t="s">
        <v>68</v>
      </c>
      <c r="C67" s="34">
        <v>30165753</v>
      </c>
      <c r="D67" s="34">
        <v>62577422</v>
      </c>
      <c r="E67" s="35">
        <v>93200951</v>
      </c>
      <c r="F67" s="15"/>
      <c r="G67" s="38">
        <v>26352740</v>
      </c>
      <c r="H67" s="34">
        <v>46031906</v>
      </c>
      <c r="I67" s="61">
        <f t="shared" si="7"/>
        <v>0.74675976767501218</v>
      </c>
      <c r="J67" s="7"/>
      <c r="K67" s="6"/>
      <c r="L67" s="6"/>
      <c r="M67" s="6"/>
      <c r="N67" s="7"/>
      <c r="O67" s="214"/>
      <c r="P67" s="215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x14ac:dyDescent="0.25">
      <c r="A68" s="13"/>
      <c r="B68" s="33" t="s">
        <v>69</v>
      </c>
      <c r="C68" s="34">
        <v>69228770</v>
      </c>
      <c r="D68" s="34">
        <v>73047424</v>
      </c>
      <c r="E68" s="35">
        <v>74945137</v>
      </c>
      <c r="F68" s="15"/>
      <c r="G68" s="38">
        <v>40793742</v>
      </c>
      <c r="H68" s="34">
        <v>34265608</v>
      </c>
      <c r="I68" s="61">
        <f t="shared" si="7"/>
        <v>-0.16002782975878996</v>
      </c>
      <c r="J68" s="7"/>
      <c r="K68" s="6"/>
      <c r="L68" s="6"/>
      <c r="M68" s="6"/>
      <c r="N68" s="7"/>
      <c r="O68" s="214"/>
      <c r="P68" s="215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5">
      <c r="A69" s="13"/>
      <c r="B69" s="33" t="s">
        <v>70</v>
      </c>
      <c r="C69" s="34">
        <v>7244005</v>
      </c>
      <c r="D69" s="34">
        <v>3037964</v>
      </c>
      <c r="E69" s="35">
        <v>2364023</v>
      </c>
      <c r="F69" s="15"/>
      <c r="G69" s="38">
        <v>1021899</v>
      </c>
      <c r="H69" s="34">
        <v>962366</v>
      </c>
      <c r="I69" s="61">
        <f t="shared" si="7"/>
        <v>-5.8257225029087999E-2</v>
      </c>
      <c r="J69" s="7"/>
      <c r="K69" s="6"/>
      <c r="L69" s="6"/>
      <c r="M69" s="6"/>
      <c r="N69" s="7"/>
      <c r="O69" s="214"/>
      <c r="P69" s="215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x14ac:dyDescent="0.25">
      <c r="A70" s="13"/>
      <c r="B70" s="33" t="s">
        <v>71</v>
      </c>
      <c r="C70" s="34">
        <v>64826633</v>
      </c>
      <c r="D70" s="34">
        <v>113140527</v>
      </c>
      <c r="E70" s="35">
        <v>149882050</v>
      </c>
      <c r="F70" s="15"/>
      <c r="G70" s="38">
        <v>57820801</v>
      </c>
      <c r="H70" s="34">
        <v>72792797</v>
      </c>
      <c r="I70" s="61">
        <f t="shared" si="7"/>
        <v>0.25893788638452103</v>
      </c>
      <c r="J70" s="7"/>
      <c r="K70" s="6"/>
      <c r="L70" s="6"/>
      <c r="M70" s="6"/>
      <c r="N70" s="7"/>
      <c r="O70" s="214"/>
      <c r="P70" s="215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5">
      <c r="A71" s="13"/>
      <c r="B71" s="33" t="s">
        <v>72</v>
      </c>
      <c r="C71" s="34">
        <v>426410969</v>
      </c>
      <c r="D71" s="34">
        <v>453352797</v>
      </c>
      <c r="E71" s="35">
        <v>551182195</v>
      </c>
      <c r="F71" s="15"/>
      <c r="G71" s="38">
        <v>281722756</v>
      </c>
      <c r="H71" s="34">
        <v>173423022</v>
      </c>
      <c r="I71" s="61">
        <f t="shared" si="7"/>
        <v>-0.38441954614415313</v>
      </c>
      <c r="J71" s="7"/>
      <c r="K71" s="6"/>
      <c r="L71" s="6"/>
      <c r="M71" s="6"/>
      <c r="N71" s="7"/>
      <c r="O71" s="214"/>
      <c r="P71" s="2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x14ac:dyDescent="0.25">
      <c r="A72" s="13"/>
      <c r="B72" s="33" t="s">
        <v>73</v>
      </c>
      <c r="C72" s="34">
        <v>63385187</v>
      </c>
      <c r="D72" s="34">
        <v>83611177</v>
      </c>
      <c r="E72" s="35">
        <v>88023461</v>
      </c>
      <c r="F72" s="15"/>
      <c r="G72" s="38">
        <v>46448952</v>
      </c>
      <c r="H72" s="34">
        <v>39083967</v>
      </c>
      <c r="I72" s="61">
        <f t="shared" si="7"/>
        <v>-0.15856084331030762</v>
      </c>
      <c r="J72" s="7"/>
      <c r="K72" s="6"/>
      <c r="L72" s="6"/>
      <c r="M72" s="6"/>
      <c r="N72" s="7"/>
      <c r="O72" s="214"/>
      <c r="P72" s="215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5">
      <c r="A73" s="13"/>
      <c r="B73" s="33" t="s">
        <v>74</v>
      </c>
      <c r="C73" s="34">
        <v>170761071</v>
      </c>
      <c r="D73" s="34">
        <v>195379629</v>
      </c>
      <c r="E73" s="35">
        <v>208374173</v>
      </c>
      <c r="F73" s="15"/>
      <c r="G73" s="38">
        <v>109909935</v>
      </c>
      <c r="H73" s="34">
        <v>83229676</v>
      </c>
      <c r="I73" s="61">
        <f t="shared" si="7"/>
        <v>-0.24274656335662467</v>
      </c>
      <c r="J73" s="7"/>
      <c r="K73" s="6"/>
      <c r="L73" s="6"/>
      <c r="M73" s="6"/>
      <c r="N73" s="7"/>
      <c r="O73" s="214"/>
      <c r="P73" s="215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x14ac:dyDescent="0.25">
      <c r="A74" s="13"/>
      <c r="B74" s="33" t="s">
        <v>75</v>
      </c>
      <c r="C74" s="34">
        <v>659201</v>
      </c>
      <c r="D74" s="34">
        <v>1122500</v>
      </c>
      <c r="E74" s="35">
        <v>2406827</v>
      </c>
      <c r="F74" s="15"/>
      <c r="G74" s="38">
        <v>1195839</v>
      </c>
      <c r="H74" s="34">
        <v>1407508</v>
      </c>
      <c r="I74" s="61">
        <f t="shared" si="7"/>
        <v>0.17700459677264246</v>
      </c>
      <c r="J74" s="7"/>
      <c r="K74" s="6"/>
      <c r="L74" s="6"/>
      <c r="M74" s="6"/>
      <c r="N74" s="7"/>
      <c r="O74" s="214"/>
      <c r="P74" s="215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5">
      <c r="A75" s="13"/>
      <c r="B75" s="33" t="s">
        <v>76</v>
      </c>
      <c r="C75" s="34">
        <v>263888635</v>
      </c>
      <c r="D75" s="34">
        <v>367908701</v>
      </c>
      <c r="E75" s="35">
        <v>337852675</v>
      </c>
      <c r="F75" s="15"/>
      <c r="G75" s="38">
        <v>177838863</v>
      </c>
      <c r="H75" s="34">
        <v>149486968</v>
      </c>
      <c r="I75" s="61">
        <f t="shared" si="7"/>
        <v>-0.15942463037452057</v>
      </c>
      <c r="J75" s="7"/>
      <c r="K75" s="6"/>
      <c r="L75" s="6"/>
      <c r="M75" s="6"/>
      <c r="N75" s="7"/>
      <c r="O75" s="214"/>
      <c r="P75" s="215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x14ac:dyDescent="0.25">
      <c r="A76" s="13"/>
      <c r="B76" s="33" t="s">
        <v>77</v>
      </c>
      <c r="C76" s="34">
        <v>115201482</v>
      </c>
      <c r="D76" s="34">
        <v>149353414</v>
      </c>
      <c r="E76" s="35">
        <v>157367445</v>
      </c>
      <c r="F76" s="15"/>
      <c r="G76" s="38">
        <v>89231633</v>
      </c>
      <c r="H76" s="34">
        <v>71782698</v>
      </c>
      <c r="I76" s="61">
        <f t="shared" si="7"/>
        <v>-0.19554651655876343</v>
      </c>
      <c r="J76" s="7"/>
      <c r="K76" s="6"/>
      <c r="L76" s="6"/>
      <c r="M76" s="6"/>
      <c r="N76" s="7"/>
      <c r="O76" s="214"/>
      <c r="P76" s="215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x14ac:dyDescent="0.25">
      <c r="A77" s="13"/>
      <c r="B77" s="33" t="s">
        <v>78</v>
      </c>
      <c r="C77" s="34">
        <v>52095814</v>
      </c>
      <c r="D77" s="34">
        <v>80969841</v>
      </c>
      <c r="E77" s="35">
        <v>72295479</v>
      </c>
      <c r="F77" s="15"/>
      <c r="G77" s="38">
        <v>31054025</v>
      </c>
      <c r="H77" s="34">
        <v>30349340</v>
      </c>
      <c r="I77" s="61">
        <f t="shared" si="7"/>
        <v>-2.2692227497079685E-2</v>
      </c>
      <c r="J77" s="7"/>
      <c r="K77" s="6"/>
      <c r="L77" s="6"/>
      <c r="M77" s="6"/>
      <c r="N77" s="7"/>
      <c r="O77" s="214"/>
      <c r="P77" s="215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x14ac:dyDescent="0.25">
      <c r="A78" s="13"/>
      <c r="B78" s="33" t="s">
        <v>79</v>
      </c>
      <c r="C78" s="34">
        <v>122728767</v>
      </c>
      <c r="D78" s="34">
        <v>127788841</v>
      </c>
      <c r="E78" s="35">
        <v>152231339</v>
      </c>
      <c r="F78" s="15"/>
      <c r="G78" s="38">
        <v>86050169</v>
      </c>
      <c r="H78" s="34">
        <v>72178108</v>
      </c>
      <c r="I78" s="61">
        <f t="shared" si="7"/>
        <v>-0.16120899193120702</v>
      </c>
      <c r="J78" s="7"/>
      <c r="K78" s="6"/>
      <c r="L78" s="6"/>
      <c r="M78" s="6"/>
      <c r="N78" s="7"/>
      <c r="O78" s="214"/>
      <c r="P78" s="215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5">
      <c r="A79" s="13"/>
      <c r="B79" s="33" t="s">
        <v>80</v>
      </c>
      <c r="C79" s="34">
        <v>130868475</v>
      </c>
      <c r="D79" s="34">
        <v>134094705</v>
      </c>
      <c r="E79" s="35">
        <v>146403792</v>
      </c>
      <c r="F79" s="15"/>
      <c r="G79" s="38">
        <v>68653920</v>
      </c>
      <c r="H79" s="34">
        <v>63993377</v>
      </c>
      <c r="I79" s="61">
        <f t="shared" si="7"/>
        <v>-6.7884586925262239E-2</v>
      </c>
      <c r="J79" s="7"/>
      <c r="K79" s="6"/>
      <c r="L79" s="6"/>
      <c r="M79" s="6"/>
      <c r="N79" s="7"/>
      <c r="O79" s="214"/>
      <c r="P79" s="215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x14ac:dyDescent="0.25">
      <c r="A80" s="13"/>
      <c r="B80" s="33" t="s">
        <v>81</v>
      </c>
      <c r="C80" s="34">
        <v>40260143</v>
      </c>
      <c r="D80" s="34">
        <v>44854240</v>
      </c>
      <c r="E80" s="35">
        <v>56086813</v>
      </c>
      <c r="F80" s="15"/>
      <c r="G80" s="38">
        <v>34700179</v>
      </c>
      <c r="H80" s="34">
        <v>16582985</v>
      </c>
      <c r="I80" s="61">
        <f t="shared" si="7"/>
        <v>-0.52210664388791772</v>
      </c>
      <c r="J80" s="7"/>
      <c r="K80" s="6"/>
      <c r="L80" s="6"/>
      <c r="M80" s="6"/>
      <c r="N80" s="7"/>
      <c r="O80" s="214"/>
      <c r="P80" s="215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5">
      <c r="A81" s="13"/>
      <c r="B81" s="33" t="s">
        <v>82</v>
      </c>
      <c r="C81" s="34">
        <v>5998638</v>
      </c>
      <c r="D81" s="34">
        <v>5832871</v>
      </c>
      <c r="E81" s="35">
        <v>7226717</v>
      </c>
      <c r="F81" s="15"/>
      <c r="G81" s="38">
        <v>5321471</v>
      </c>
      <c r="H81" s="34">
        <v>2259319</v>
      </c>
      <c r="I81" s="61">
        <f t="shared" si="7"/>
        <v>-0.57543337171244568</v>
      </c>
      <c r="J81" s="7"/>
      <c r="K81" s="6"/>
      <c r="L81" s="6"/>
      <c r="M81" s="6"/>
      <c r="N81" s="7"/>
      <c r="O81" s="214"/>
      <c r="P81" s="215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17.25" customHeight="1" x14ac:dyDescent="0.25">
      <c r="A82" s="13"/>
      <c r="B82" s="41" t="s">
        <v>9</v>
      </c>
      <c r="C82" s="46">
        <v>1604082856</v>
      </c>
      <c r="D82" s="46">
        <v>1951472687</v>
      </c>
      <c r="E82" s="47">
        <v>2134194575</v>
      </c>
      <c r="F82" s="17"/>
      <c r="G82" s="48">
        <v>1078040717</v>
      </c>
      <c r="H82" s="46">
        <v>874055036</v>
      </c>
      <c r="I82" s="56">
        <f t="shared" si="7"/>
        <v>-0.18921890220218834</v>
      </c>
      <c r="J82" s="7"/>
      <c r="K82" s="6"/>
      <c r="L82" s="6"/>
      <c r="M82" s="6"/>
      <c r="N82" s="7"/>
      <c r="O82" s="214"/>
      <c r="P82" s="215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5">
      <c r="A83" s="13"/>
      <c r="B83" s="33" t="s">
        <v>83</v>
      </c>
      <c r="C83" s="34">
        <v>6943832</v>
      </c>
      <c r="D83" s="34">
        <v>29482366</v>
      </c>
      <c r="E83" s="35">
        <v>15566647</v>
      </c>
      <c r="F83" s="15"/>
      <c r="G83" s="38">
        <v>7677553</v>
      </c>
      <c r="H83" s="34">
        <v>2599516</v>
      </c>
      <c r="I83" s="61">
        <f t="shared" si="7"/>
        <v>-0.66141347379822713</v>
      </c>
      <c r="J83" s="7"/>
      <c r="K83" s="6"/>
      <c r="L83" s="6"/>
      <c r="M83" s="6"/>
      <c r="N83" s="7"/>
      <c r="O83" s="214"/>
      <c r="P83" s="215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x14ac:dyDescent="0.25">
      <c r="A84" s="13"/>
      <c r="B84" s="33" t="s">
        <v>84</v>
      </c>
      <c r="C84" s="34">
        <v>19287270</v>
      </c>
      <c r="D84" s="34">
        <v>59750731</v>
      </c>
      <c r="E84" s="35">
        <v>53392497</v>
      </c>
      <c r="F84" s="15"/>
      <c r="G84" s="38">
        <v>30419422</v>
      </c>
      <c r="H84" s="34">
        <v>31685780</v>
      </c>
      <c r="I84" s="61">
        <f t="shared" si="7"/>
        <v>4.1629916571064365E-2</v>
      </c>
      <c r="J84" s="7"/>
      <c r="K84" s="6"/>
      <c r="L84" s="6"/>
      <c r="M84" s="6"/>
      <c r="N84" s="7"/>
      <c r="O84" s="214"/>
      <c r="P84" s="215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x14ac:dyDescent="0.25">
      <c r="A85" s="13"/>
      <c r="B85" s="33" t="s">
        <v>85</v>
      </c>
      <c r="C85" s="34">
        <v>34602875</v>
      </c>
      <c r="D85" s="34">
        <v>32419545</v>
      </c>
      <c r="E85" s="35">
        <v>38570126</v>
      </c>
      <c r="F85" s="15"/>
      <c r="G85" s="38">
        <v>20279650</v>
      </c>
      <c r="H85" s="34">
        <v>21361334</v>
      </c>
      <c r="I85" s="61">
        <f t="shared" si="7"/>
        <v>5.333839587961331E-2</v>
      </c>
      <c r="J85" s="7"/>
      <c r="K85" s="6"/>
      <c r="L85" s="6"/>
      <c r="M85" s="6"/>
      <c r="N85" s="7"/>
      <c r="O85" s="214"/>
      <c r="P85" s="215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x14ac:dyDescent="0.25">
      <c r="A86" s="13"/>
      <c r="B86" s="33" t="s">
        <v>86</v>
      </c>
      <c r="C86" s="34">
        <v>11194235</v>
      </c>
      <c r="D86" s="34">
        <v>11231801</v>
      </c>
      <c r="E86" s="35">
        <v>10578273</v>
      </c>
      <c r="F86" s="15"/>
      <c r="G86" s="38">
        <v>5016923</v>
      </c>
      <c r="H86" s="34">
        <v>6531468</v>
      </c>
      <c r="I86" s="61">
        <f t="shared" si="7"/>
        <v>0.301887232472972</v>
      </c>
      <c r="J86" s="7"/>
      <c r="K86" s="6"/>
      <c r="L86" s="6"/>
      <c r="M86" s="6"/>
      <c r="N86" s="7"/>
      <c r="O86" s="214"/>
      <c r="P86" s="215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x14ac:dyDescent="0.25">
      <c r="A87" s="13"/>
      <c r="B87" s="33" t="s">
        <v>87</v>
      </c>
      <c r="C87" s="34">
        <v>127332518</v>
      </c>
      <c r="D87" s="34">
        <v>182138182</v>
      </c>
      <c r="E87" s="35">
        <v>219977077</v>
      </c>
      <c r="F87" s="15"/>
      <c r="G87" s="38">
        <v>107640810</v>
      </c>
      <c r="H87" s="34">
        <v>82275088</v>
      </c>
      <c r="I87" s="61">
        <f t="shared" si="7"/>
        <v>-0.2356515340232018</v>
      </c>
      <c r="J87" s="7"/>
      <c r="K87" s="6"/>
      <c r="L87" s="6"/>
      <c r="M87" s="6"/>
      <c r="N87" s="7"/>
      <c r="O87" s="214"/>
      <c r="P87" s="215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s="14" customFormat="1" x14ac:dyDescent="0.25">
      <c r="A88" s="13"/>
      <c r="B88" s="33" t="s">
        <v>141</v>
      </c>
      <c r="C88" s="34"/>
      <c r="D88" s="34"/>
      <c r="E88" s="35"/>
      <c r="F88" s="15"/>
      <c r="G88" s="38">
        <v>12133000</v>
      </c>
      <c r="H88" s="34">
        <v>8116458.9999999991</v>
      </c>
      <c r="I88" s="61">
        <f t="shared" si="7"/>
        <v>-0.33104269348059018</v>
      </c>
      <c r="J88" s="54"/>
      <c r="K88" s="12"/>
      <c r="L88" s="12"/>
      <c r="M88" s="12"/>
      <c r="N88" s="13"/>
      <c r="O88" s="212"/>
      <c r="P88" s="2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1:44" x14ac:dyDescent="0.25">
      <c r="A89" s="13"/>
      <c r="B89" s="33" t="s">
        <v>88</v>
      </c>
      <c r="C89" s="34">
        <v>53525822</v>
      </c>
      <c r="D89" s="34">
        <v>74841605</v>
      </c>
      <c r="E89" s="35">
        <v>81533609</v>
      </c>
      <c r="F89" s="15"/>
      <c r="G89" s="38">
        <v>37685733</v>
      </c>
      <c r="H89" s="34">
        <v>28004540</v>
      </c>
      <c r="I89" s="61">
        <f t="shared" si="7"/>
        <v>-0.25689278751722833</v>
      </c>
      <c r="J89" s="7"/>
      <c r="K89" s="6"/>
      <c r="L89" s="6"/>
      <c r="M89" s="6"/>
      <c r="N89" s="7"/>
      <c r="O89" s="214"/>
      <c r="P89" s="215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ht="19.5" customHeight="1" x14ac:dyDescent="0.25">
      <c r="A90" s="13"/>
      <c r="B90" s="41" t="s">
        <v>10</v>
      </c>
      <c r="C90" s="46">
        <v>2378852040</v>
      </c>
      <c r="D90" s="46">
        <v>2962866328</v>
      </c>
      <c r="E90" s="47">
        <v>3152465320</v>
      </c>
      <c r="F90" s="65"/>
      <c r="G90" s="48">
        <v>1584176289</v>
      </c>
      <c r="H90" s="46">
        <v>1293066521</v>
      </c>
      <c r="I90" s="56">
        <f t="shared" si="7"/>
        <v>-0.18376096777951459</v>
      </c>
      <c r="J90" s="7"/>
      <c r="K90" s="6"/>
      <c r="L90" s="6"/>
      <c r="M90" s="6"/>
      <c r="N90" s="7"/>
      <c r="O90" s="214"/>
      <c r="P90" s="215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ht="16.5" customHeight="1" x14ac:dyDescent="0.25">
      <c r="A91" s="13"/>
      <c r="B91" s="136"/>
      <c r="C91" s="137"/>
      <c r="D91" s="137"/>
      <c r="E91" s="137"/>
      <c r="F91" s="132"/>
      <c r="G91" s="133"/>
      <c r="H91" s="133"/>
      <c r="I91" s="134"/>
      <c r="J91" s="7"/>
      <c r="K91" s="6"/>
      <c r="L91" s="6"/>
      <c r="M91" s="6"/>
      <c r="N91" s="6"/>
      <c r="O91" s="6"/>
      <c r="P91" s="6"/>
      <c r="Q91" s="6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5.75" customHeight="1" x14ac:dyDescent="0.25">
      <c r="A92" s="13"/>
      <c r="B92" s="70" t="s">
        <v>101</v>
      </c>
      <c r="C92" s="71"/>
      <c r="D92" s="71"/>
      <c r="E92" s="71"/>
      <c r="F92" s="71"/>
      <c r="G92" s="71"/>
      <c r="H92" s="71"/>
      <c r="I92" s="72"/>
      <c r="J92" s="7"/>
      <c r="K92" s="6"/>
      <c r="L92" s="6"/>
      <c r="M92" s="6"/>
      <c r="N92" s="6"/>
      <c r="O92" s="6"/>
      <c r="P92" s="6"/>
      <c r="Q92" s="6"/>
      <c r="R92" s="211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5.75" customHeight="1" x14ac:dyDescent="0.25">
      <c r="A93" s="13"/>
      <c r="B93" s="67" t="s">
        <v>138</v>
      </c>
      <c r="C93" s="73"/>
      <c r="D93" s="73"/>
      <c r="E93" s="73"/>
      <c r="F93" s="73"/>
      <c r="G93" s="73"/>
      <c r="H93" s="73"/>
      <c r="I93" s="74"/>
      <c r="J93" s="7"/>
      <c r="K93" s="6"/>
      <c r="L93" s="6"/>
      <c r="M93" s="6"/>
      <c r="N93" s="6"/>
      <c r="O93" s="6"/>
      <c r="P93" s="6"/>
      <c r="Q93" s="6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ht="15" customHeight="1" x14ac:dyDescent="0.25">
      <c r="A94" s="13"/>
      <c r="B94" s="111"/>
      <c r="C94" s="223" t="s">
        <v>136</v>
      </c>
      <c r="D94" s="224"/>
      <c r="E94" s="225"/>
      <c r="F94" s="66"/>
      <c r="G94" s="221" t="s">
        <v>96</v>
      </c>
      <c r="H94" s="226"/>
      <c r="I94" s="114"/>
      <c r="J94" s="53"/>
      <c r="K94" s="6"/>
      <c r="L94" s="6"/>
      <c r="M94" s="6"/>
      <c r="N94" s="6"/>
      <c r="O94" s="6"/>
      <c r="P94" s="6"/>
      <c r="Q94" s="6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15" customHeight="1" x14ac:dyDescent="0.25">
      <c r="A95" s="13"/>
      <c r="B95" s="112" t="s">
        <v>97</v>
      </c>
      <c r="C95" s="113" t="s">
        <v>0</v>
      </c>
      <c r="D95" s="113" t="s">
        <v>1</v>
      </c>
      <c r="E95" s="113" t="s">
        <v>2</v>
      </c>
      <c r="F95" s="17"/>
      <c r="G95" s="115" t="s">
        <v>92</v>
      </c>
      <c r="H95" s="116" t="s">
        <v>93</v>
      </c>
      <c r="I95" s="122" t="s">
        <v>31</v>
      </c>
      <c r="J95" s="53"/>
      <c r="K95" s="6"/>
      <c r="L95" s="6"/>
      <c r="M95" s="6"/>
      <c r="N95" s="6"/>
      <c r="O95" s="6"/>
      <c r="P95" s="6"/>
      <c r="Q95" s="6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x14ac:dyDescent="0.25">
      <c r="A96" s="13"/>
      <c r="B96" s="42" t="s">
        <v>67</v>
      </c>
      <c r="C96" s="37">
        <v>34834985</v>
      </c>
      <c r="D96" s="37">
        <v>58867908</v>
      </c>
      <c r="E96" s="43">
        <v>67914223</v>
      </c>
      <c r="F96" s="15"/>
      <c r="G96" s="205">
        <v>12538</v>
      </c>
      <c r="H96" s="206">
        <v>39350</v>
      </c>
      <c r="I96" s="60">
        <f t="shared" ref="I96:I120" si="8">(H96-G96)/G96</f>
        <v>2.1384590843834741</v>
      </c>
      <c r="J96" s="7"/>
      <c r="K96" s="6"/>
      <c r="L96" s="6"/>
      <c r="M96" s="6"/>
      <c r="N96" s="6"/>
      <c r="O96" s="6"/>
      <c r="P96" s="6"/>
      <c r="Q96" s="6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x14ac:dyDescent="0.25">
      <c r="A97" s="13"/>
      <c r="B97" s="33" t="s">
        <v>68</v>
      </c>
      <c r="C97" s="34">
        <v>407737254</v>
      </c>
      <c r="D97" s="34">
        <v>111844795</v>
      </c>
      <c r="E97" s="35">
        <v>146929952</v>
      </c>
      <c r="F97" s="15"/>
      <c r="G97" s="38">
        <v>1872087</v>
      </c>
      <c r="H97" s="34">
        <v>30321447</v>
      </c>
      <c r="I97" s="61">
        <f t="shared" si="8"/>
        <v>15.196601439997179</v>
      </c>
      <c r="J97" s="7"/>
      <c r="K97" s="6"/>
      <c r="L97" s="6"/>
      <c r="M97" s="6"/>
      <c r="N97" s="6"/>
      <c r="O97" s="6"/>
      <c r="P97" s="6"/>
      <c r="Q97" s="6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x14ac:dyDescent="0.25">
      <c r="A98" s="13"/>
      <c r="B98" s="33" t="s">
        <v>69</v>
      </c>
      <c r="C98" s="34">
        <v>27021548</v>
      </c>
      <c r="D98" s="34">
        <v>43198885</v>
      </c>
      <c r="E98" s="35">
        <v>22929668</v>
      </c>
      <c r="F98" s="15"/>
      <c r="G98" s="38">
        <v>11216968</v>
      </c>
      <c r="H98" s="34">
        <v>12456861</v>
      </c>
      <c r="I98" s="61">
        <f t="shared" si="8"/>
        <v>0.11053726818156208</v>
      </c>
      <c r="J98" s="7"/>
      <c r="K98" s="6"/>
      <c r="L98" s="6"/>
      <c r="M98" s="6"/>
      <c r="N98" s="6"/>
      <c r="O98" s="6"/>
      <c r="P98" s="6"/>
      <c r="Q98" s="6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x14ac:dyDescent="0.25">
      <c r="A99" s="13"/>
      <c r="B99" s="33" t="s">
        <v>70</v>
      </c>
      <c r="C99" s="34">
        <v>3084766</v>
      </c>
      <c r="D99" s="34">
        <v>2563898</v>
      </c>
      <c r="E99" s="35">
        <v>11949134</v>
      </c>
      <c r="F99" s="15"/>
      <c r="G99" s="203">
        <v>15294</v>
      </c>
      <c r="H99" s="204">
        <v>42652</v>
      </c>
      <c r="I99" s="61">
        <f t="shared" si="8"/>
        <v>1.7888060677389825</v>
      </c>
      <c r="J99" s="7"/>
      <c r="K99" s="6"/>
      <c r="L99" s="6"/>
      <c r="M99" s="6"/>
      <c r="N99" s="6"/>
      <c r="O99" s="6"/>
      <c r="P99" s="6"/>
      <c r="Q99" s="6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x14ac:dyDescent="0.25">
      <c r="A100" s="13"/>
      <c r="B100" s="33" t="s">
        <v>71</v>
      </c>
      <c r="C100" s="34">
        <v>33283785</v>
      </c>
      <c r="D100" s="34">
        <v>34645865</v>
      </c>
      <c r="E100" s="35">
        <v>45251246</v>
      </c>
      <c r="F100" s="15"/>
      <c r="G100" s="38">
        <v>27450422</v>
      </c>
      <c r="H100" s="34">
        <v>21048972</v>
      </c>
      <c r="I100" s="61">
        <f t="shared" si="8"/>
        <v>-0.23320042220115961</v>
      </c>
      <c r="J100" s="7"/>
      <c r="K100" s="6"/>
      <c r="L100" s="6"/>
      <c r="M100" s="6"/>
      <c r="N100" s="6"/>
      <c r="O100" s="6"/>
      <c r="P100" s="6"/>
      <c r="Q100" s="6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x14ac:dyDescent="0.25">
      <c r="A101" s="13"/>
      <c r="B101" s="33" t="s">
        <v>72</v>
      </c>
      <c r="C101" s="34">
        <v>301596697</v>
      </c>
      <c r="D101" s="34">
        <v>323458710</v>
      </c>
      <c r="E101" s="35">
        <v>372870646</v>
      </c>
      <c r="F101" s="15"/>
      <c r="G101" s="38">
        <v>115889810</v>
      </c>
      <c r="H101" s="34">
        <v>197100825</v>
      </c>
      <c r="I101" s="61">
        <f t="shared" si="8"/>
        <v>0.70076061907427412</v>
      </c>
      <c r="J101" s="7"/>
      <c r="K101" s="6"/>
      <c r="L101" s="6"/>
      <c r="M101" s="6"/>
      <c r="N101" s="6"/>
      <c r="O101" s="6"/>
      <c r="P101" s="6"/>
      <c r="Q101" s="6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x14ac:dyDescent="0.25">
      <c r="A102" s="13"/>
      <c r="B102" s="33" t="s">
        <v>73</v>
      </c>
      <c r="C102" s="34">
        <v>50400397</v>
      </c>
      <c r="D102" s="34">
        <v>56828390</v>
      </c>
      <c r="E102" s="35">
        <v>72091263</v>
      </c>
      <c r="F102" s="15"/>
      <c r="G102" s="38">
        <v>49769122</v>
      </c>
      <c r="H102" s="34">
        <v>31904778</v>
      </c>
      <c r="I102" s="61">
        <f t="shared" si="8"/>
        <v>-0.35894432696642709</v>
      </c>
      <c r="J102" s="7"/>
      <c r="K102" s="6"/>
      <c r="L102" s="6"/>
      <c r="M102" s="6"/>
      <c r="N102" s="6"/>
      <c r="O102" s="6"/>
      <c r="P102" s="6"/>
      <c r="Q102" s="6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x14ac:dyDescent="0.25">
      <c r="A103" s="13"/>
      <c r="B103" s="33" t="s">
        <v>74</v>
      </c>
      <c r="C103" s="34">
        <v>28566470</v>
      </c>
      <c r="D103" s="34">
        <v>23762239</v>
      </c>
      <c r="E103" s="35">
        <v>31943209</v>
      </c>
      <c r="F103" s="15"/>
      <c r="G103" s="38">
        <v>14458805</v>
      </c>
      <c r="H103" s="34">
        <v>11218628</v>
      </c>
      <c r="I103" s="61">
        <f t="shared" si="8"/>
        <v>-0.22409715049065257</v>
      </c>
      <c r="J103" s="7"/>
      <c r="K103" s="6"/>
      <c r="L103" s="6"/>
      <c r="M103" s="6"/>
      <c r="N103" s="6"/>
      <c r="O103" s="6"/>
      <c r="P103" s="6"/>
      <c r="Q103" s="6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x14ac:dyDescent="0.25">
      <c r="A104" s="13"/>
      <c r="B104" s="33" t="s">
        <v>75</v>
      </c>
      <c r="C104" s="34">
        <v>22320035</v>
      </c>
      <c r="D104" s="34">
        <v>92979797</v>
      </c>
      <c r="E104" s="35">
        <v>136419354</v>
      </c>
      <c r="F104" s="15"/>
      <c r="G104" s="203">
        <v>90394</v>
      </c>
      <c r="H104" s="204">
        <v>1325837</v>
      </c>
      <c r="I104" s="61">
        <f t="shared" si="8"/>
        <v>13.667311989733832</v>
      </c>
      <c r="J104" s="7"/>
      <c r="K104" s="6"/>
      <c r="L104" s="6"/>
      <c r="M104" s="6"/>
      <c r="N104" s="6"/>
      <c r="O104" s="6"/>
      <c r="P104" s="6"/>
      <c r="Q104" s="6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x14ac:dyDescent="0.25">
      <c r="A105" s="13"/>
      <c r="B105" s="33" t="s">
        <v>76</v>
      </c>
      <c r="C105" s="34">
        <v>37230176</v>
      </c>
      <c r="D105" s="34">
        <v>48020451</v>
      </c>
      <c r="E105" s="35">
        <v>56747979</v>
      </c>
      <c r="F105" s="15"/>
      <c r="G105" s="38">
        <v>49416420</v>
      </c>
      <c r="H105" s="34">
        <v>30163695</v>
      </c>
      <c r="I105" s="61">
        <f t="shared" si="8"/>
        <v>-0.38960177608980984</v>
      </c>
      <c r="J105" s="7"/>
      <c r="K105" s="6"/>
      <c r="L105" s="6"/>
      <c r="M105" s="6"/>
      <c r="N105" s="6"/>
      <c r="O105" s="6"/>
      <c r="P105" s="6"/>
      <c r="Q105" s="6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x14ac:dyDescent="0.25">
      <c r="A106" s="13"/>
      <c r="B106" s="33" t="s">
        <v>77</v>
      </c>
      <c r="C106" s="34">
        <v>24282993</v>
      </c>
      <c r="D106" s="34">
        <v>14890200</v>
      </c>
      <c r="E106" s="35">
        <v>19581892</v>
      </c>
      <c r="F106" s="15"/>
      <c r="G106" s="38">
        <v>11239431</v>
      </c>
      <c r="H106" s="34">
        <v>14234884</v>
      </c>
      <c r="I106" s="61">
        <f t="shared" si="8"/>
        <v>0.26651286884540687</v>
      </c>
      <c r="J106" s="7"/>
      <c r="K106" s="6"/>
      <c r="L106" s="6"/>
      <c r="M106" s="6"/>
      <c r="N106" s="6"/>
      <c r="O106" s="6"/>
      <c r="P106" s="6"/>
      <c r="Q106" s="6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x14ac:dyDescent="0.25">
      <c r="A107" s="13"/>
      <c r="B107" s="33" t="s">
        <v>78</v>
      </c>
      <c r="C107" s="34">
        <v>6563601</v>
      </c>
      <c r="D107" s="34">
        <v>9678238</v>
      </c>
      <c r="E107" s="35">
        <v>7514138</v>
      </c>
      <c r="F107" s="15"/>
      <c r="G107" s="38">
        <v>3831067</v>
      </c>
      <c r="H107" s="34">
        <v>4380833</v>
      </c>
      <c r="I107" s="61">
        <f t="shared" si="8"/>
        <v>0.14350205830386156</v>
      </c>
      <c r="J107" s="7"/>
      <c r="K107" s="6"/>
      <c r="L107" s="6"/>
      <c r="M107" s="6"/>
      <c r="N107" s="6"/>
      <c r="O107" s="6"/>
      <c r="P107" s="6"/>
      <c r="Q107" s="6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x14ac:dyDescent="0.25">
      <c r="A108" s="13"/>
      <c r="B108" s="33" t="s">
        <v>79</v>
      </c>
      <c r="C108" s="34">
        <v>23329742</v>
      </c>
      <c r="D108" s="34">
        <v>25422348</v>
      </c>
      <c r="E108" s="35">
        <v>12548130</v>
      </c>
      <c r="F108" s="15"/>
      <c r="G108" s="38">
        <v>4675527</v>
      </c>
      <c r="H108" s="34">
        <v>9742668</v>
      </c>
      <c r="I108" s="61">
        <f t="shared" si="8"/>
        <v>1.0837582586946883</v>
      </c>
      <c r="J108" s="7"/>
      <c r="K108" s="6"/>
      <c r="L108" s="6"/>
      <c r="M108" s="6"/>
      <c r="N108" s="6"/>
      <c r="O108" s="6"/>
      <c r="P108" s="6"/>
      <c r="Q108" s="6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x14ac:dyDescent="0.25">
      <c r="A109" s="13"/>
      <c r="B109" s="33" t="s">
        <v>80</v>
      </c>
      <c r="C109" s="34">
        <v>41414632</v>
      </c>
      <c r="D109" s="34">
        <v>53970321</v>
      </c>
      <c r="E109" s="35">
        <v>49212842</v>
      </c>
      <c r="F109" s="15"/>
      <c r="G109" s="38">
        <v>53603426</v>
      </c>
      <c r="H109" s="34">
        <v>22918720</v>
      </c>
      <c r="I109" s="61">
        <f t="shared" si="8"/>
        <v>-0.57243926908701692</v>
      </c>
      <c r="J109" s="7"/>
      <c r="K109" s="6"/>
      <c r="L109" s="6"/>
      <c r="M109" s="6"/>
      <c r="N109" s="6"/>
      <c r="O109" s="6"/>
      <c r="P109" s="6"/>
      <c r="Q109" s="6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x14ac:dyDescent="0.25">
      <c r="A110" s="13"/>
      <c r="B110" s="33" t="s">
        <v>81</v>
      </c>
      <c r="C110" s="34">
        <v>57115894</v>
      </c>
      <c r="D110" s="34">
        <v>57526328</v>
      </c>
      <c r="E110" s="35">
        <v>55464099</v>
      </c>
      <c r="F110" s="15"/>
      <c r="G110" s="38">
        <v>55629925</v>
      </c>
      <c r="H110" s="34">
        <v>26210252</v>
      </c>
      <c r="I110" s="61">
        <f t="shared" si="8"/>
        <v>-0.52884617406908241</v>
      </c>
      <c r="J110" s="7"/>
      <c r="K110" s="6"/>
      <c r="L110" s="6"/>
      <c r="M110" s="6"/>
      <c r="N110" s="6"/>
      <c r="O110" s="6"/>
      <c r="P110" s="6"/>
      <c r="Q110" s="6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x14ac:dyDescent="0.25">
      <c r="A111" s="13"/>
      <c r="B111" s="33" t="s">
        <v>82</v>
      </c>
      <c r="C111" s="34">
        <v>5952600</v>
      </c>
      <c r="D111" s="34">
        <v>8603174</v>
      </c>
      <c r="E111" s="35">
        <v>5732151</v>
      </c>
      <c r="F111" s="15"/>
      <c r="G111" s="38">
        <v>4133562</v>
      </c>
      <c r="H111" s="34">
        <v>3235776</v>
      </c>
      <c r="I111" s="61">
        <f t="shared" si="8"/>
        <v>-0.2171942745748098</v>
      </c>
      <c r="J111" s="7"/>
      <c r="K111" s="6"/>
      <c r="L111" s="6"/>
      <c r="M111" s="6"/>
      <c r="N111" s="6"/>
      <c r="O111" s="6"/>
      <c r="P111" s="6"/>
      <c r="Q111" s="6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ht="17.25" customHeight="1" x14ac:dyDescent="0.25">
      <c r="A112" s="13"/>
      <c r="B112" s="41" t="s">
        <v>9</v>
      </c>
      <c r="C112" s="46">
        <v>1104735575</v>
      </c>
      <c r="D112" s="46">
        <v>966261547</v>
      </c>
      <c r="E112" s="47">
        <v>1115099926</v>
      </c>
      <c r="F112" s="17"/>
      <c r="G112" s="48">
        <v>403304798</v>
      </c>
      <c r="H112" s="46">
        <v>416346178</v>
      </c>
      <c r="I112" s="56">
        <f t="shared" si="8"/>
        <v>3.2336287752272166E-2</v>
      </c>
      <c r="J112" s="7"/>
      <c r="K112" s="6"/>
      <c r="L112" s="6"/>
      <c r="M112" s="6"/>
      <c r="N112" s="6"/>
      <c r="O112" s="6"/>
      <c r="P112" s="6"/>
      <c r="Q112" s="6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x14ac:dyDescent="0.25">
      <c r="A113" s="13"/>
      <c r="B113" s="33" t="s">
        <v>83</v>
      </c>
      <c r="C113" s="34">
        <v>4780176</v>
      </c>
      <c r="D113" s="34">
        <v>2595202</v>
      </c>
      <c r="E113" s="35">
        <v>3174991</v>
      </c>
      <c r="F113" s="15"/>
      <c r="G113" s="38">
        <v>1678110</v>
      </c>
      <c r="H113" s="34">
        <v>1979753</v>
      </c>
      <c r="I113" s="61">
        <f t="shared" si="8"/>
        <v>0.17975162534041272</v>
      </c>
      <c r="J113" s="7"/>
      <c r="K113" s="6"/>
      <c r="L113" s="6"/>
      <c r="M113" s="6"/>
      <c r="N113" s="6"/>
      <c r="O113" s="6"/>
      <c r="P113" s="6"/>
      <c r="Q113" s="6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x14ac:dyDescent="0.25">
      <c r="A114" s="13"/>
      <c r="B114" s="33" t="s">
        <v>84</v>
      </c>
      <c r="C114" s="34">
        <v>36011032</v>
      </c>
      <c r="D114" s="34">
        <v>5547346</v>
      </c>
      <c r="E114" s="35">
        <v>5013567</v>
      </c>
      <c r="F114" s="15"/>
      <c r="G114" s="38">
        <v>3032959</v>
      </c>
      <c r="H114" s="34">
        <v>1122088</v>
      </c>
      <c r="I114" s="61">
        <f t="shared" si="8"/>
        <v>-0.63003522302807258</v>
      </c>
      <c r="J114" s="7"/>
      <c r="K114" s="6"/>
      <c r="L114" s="6"/>
      <c r="M114" s="6"/>
      <c r="N114" s="6"/>
      <c r="O114" s="6"/>
      <c r="P114" s="6"/>
      <c r="Q114" s="6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x14ac:dyDescent="0.25">
      <c r="A115" s="13"/>
      <c r="B115" s="33" t="s">
        <v>85</v>
      </c>
      <c r="C115" s="34">
        <v>119132034</v>
      </c>
      <c r="D115" s="34">
        <v>128671760</v>
      </c>
      <c r="E115" s="35">
        <v>132078200</v>
      </c>
      <c r="F115" s="15"/>
      <c r="G115" s="38">
        <v>60400494</v>
      </c>
      <c r="H115" s="34">
        <v>83092731</v>
      </c>
      <c r="I115" s="61">
        <f t="shared" si="8"/>
        <v>0.37569621533227859</v>
      </c>
      <c r="J115" s="7"/>
      <c r="K115" s="6"/>
      <c r="L115" s="6"/>
      <c r="M115" s="6"/>
      <c r="N115" s="6"/>
      <c r="O115" s="6"/>
      <c r="P115" s="6"/>
      <c r="Q115" s="6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x14ac:dyDescent="0.25">
      <c r="A116" s="13"/>
      <c r="B116" s="33" t="s">
        <v>86</v>
      </c>
      <c r="C116" s="34">
        <v>8134740</v>
      </c>
      <c r="D116" s="34">
        <v>12590921</v>
      </c>
      <c r="E116" s="35">
        <v>12271409</v>
      </c>
      <c r="F116" s="15"/>
      <c r="G116" s="38">
        <v>8748383</v>
      </c>
      <c r="H116" s="34">
        <v>6788154</v>
      </c>
      <c r="I116" s="61">
        <f t="shared" si="8"/>
        <v>-0.22406757911719227</v>
      </c>
      <c r="J116" s="7"/>
      <c r="K116" s="6"/>
      <c r="L116" s="6"/>
      <c r="M116" s="6"/>
      <c r="N116" s="6"/>
      <c r="O116" s="6"/>
      <c r="P116" s="6"/>
      <c r="Q116" s="6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x14ac:dyDescent="0.25">
      <c r="A117" s="13"/>
      <c r="B117" s="33" t="s">
        <v>87</v>
      </c>
      <c r="C117" s="34">
        <v>2055003</v>
      </c>
      <c r="D117" s="34">
        <v>5155950</v>
      </c>
      <c r="E117" s="35">
        <v>3936332</v>
      </c>
      <c r="F117" s="15"/>
      <c r="G117" s="38">
        <v>2992614</v>
      </c>
      <c r="H117" s="34">
        <v>788022</v>
      </c>
      <c r="I117" s="61">
        <f t="shared" si="8"/>
        <v>-0.73667770049862757</v>
      </c>
      <c r="J117" s="7"/>
      <c r="K117" s="6"/>
      <c r="L117" s="6"/>
      <c r="M117" s="6"/>
      <c r="N117" s="6"/>
      <c r="O117" s="6"/>
      <c r="P117" s="6"/>
      <c r="Q117" s="6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s="14" customFormat="1" x14ac:dyDescent="0.25">
      <c r="A118" s="13"/>
      <c r="B118" s="33" t="s">
        <v>141</v>
      </c>
      <c r="C118" s="34"/>
      <c r="D118" s="34"/>
      <c r="E118" s="35"/>
      <c r="F118" s="15"/>
      <c r="G118" s="38">
        <v>4150000</v>
      </c>
      <c r="H118" s="34">
        <v>5221858</v>
      </c>
      <c r="I118" s="61">
        <f t="shared" si="8"/>
        <v>0.25827903614457831</v>
      </c>
      <c r="J118" s="54"/>
      <c r="K118" s="12"/>
      <c r="L118" s="12"/>
      <c r="M118" s="12"/>
      <c r="N118" s="13"/>
      <c r="O118" s="23"/>
      <c r="P118" s="32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1:44" x14ac:dyDescent="0.25">
      <c r="A119" s="13"/>
      <c r="B119" s="33" t="s">
        <v>88</v>
      </c>
      <c r="C119" s="34">
        <v>114319256</v>
      </c>
      <c r="D119" s="34">
        <v>135527605</v>
      </c>
      <c r="E119" s="35">
        <v>139263073</v>
      </c>
      <c r="F119" s="15"/>
      <c r="G119" s="38">
        <v>72053679</v>
      </c>
      <c r="H119" s="34">
        <v>56036411</v>
      </c>
      <c r="I119" s="61">
        <f t="shared" si="8"/>
        <v>-0.2222963243833809</v>
      </c>
      <c r="J119" s="7"/>
      <c r="K119" s="6"/>
      <c r="L119" s="6"/>
      <c r="M119" s="6"/>
      <c r="N119" s="7"/>
      <c r="O119" s="214"/>
      <c r="P119" s="215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ht="18" customHeight="1" x14ac:dyDescent="0.25">
      <c r="A120" s="13"/>
      <c r="B120" s="41" t="s">
        <v>10</v>
      </c>
      <c r="C120" s="46">
        <v>1512482493</v>
      </c>
      <c r="D120" s="46">
        <v>1489513900</v>
      </c>
      <c r="E120" s="47">
        <v>1576668212</v>
      </c>
      <c r="F120" s="65"/>
      <c r="G120" s="48">
        <v>616504557</v>
      </c>
      <c r="H120" s="46">
        <v>636580521</v>
      </c>
      <c r="I120" s="56">
        <f t="shared" si="8"/>
        <v>3.2564177785955925E-2</v>
      </c>
      <c r="J120" s="7"/>
      <c r="K120" s="6"/>
      <c r="L120" s="6"/>
      <c r="M120" s="6"/>
      <c r="N120" s="7"/>
      <c r="O120" s="214"/>
      <c r="P120" s="215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x14ac:dyDescent="0.25">
      <c r="A121" s="13"/>
      <c r="B121" s="125" t="s">
        <v>91</v>
      </c>
      <c r="C121" s="137"/>
      <c r="D121" s="137"/>
      <c r="E121" s="137"/>
      <c r="F121" s="132"/>
      <c r="G121" s="133"/>
      <c r="H121" s="133"/>
      <c r="I121" s="134"/>
      <c r="J121" s="7"/>
      <c r="K121" s="6"/>
      <c r="L121" s="6"/>
      <c r="M121" s="6"/>
      <c r="N121" s="7"/>
      <c r="O121" s="214"/>
      <c r="P121" s="215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ht="12.75" customHeight="1" x14ac:dyDescent="0.25">
      <c r="A122" s="13"/>
      <c r="B122" s="138"/>
      <c r="C122" s="139"/>
      <c r="D122" s="139"/>
      <c r="E122" s="139"/>
      <c r="F122" s="139"/>
      <c r="G122" s="139"/>
      <c r="H122" s="139"/>
      <c r="I122" s="134"/>
      <c r="J122" s="7"/>
      <c r="K122" s="6"/>
      <c r="L122" s="6"/>
      <c r="M122" s="6"/>
      <c r="N122" s="7"/>
      <c r="O122" s="214"/>
      <c r="P122" s="215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ht="15.75" customHeight="1" x14ac:dyDescent="0.25">
      <c r="A123" s="13"/>
      <c r="B123" s="70" t="s">
        <v>100</v>
      </c>
      <c r="C123" s="71"/>
      <c r="D123" s="71"/>
      <c r="E123" s="71"/>
      <c r="F123" s="71"/>
      <c r="G123" s="71"/>
      <c r="H123" s="71"/>
      <c r="I123" s="72"/>
      <c r="J123" s="7"/>
      <c r="K123" s="6"/>
      <c r="L123" s="6"/>
      <c r="M123" s="6"/>
      <c r="N123" s="7"/>
      <c r="O123" s="214"/>
      <c r="P123" s="215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x14ac:dyDescent="0.25">
      <c r="A124" s="13"/>
      <c r="B124" s="67" t="s">
        <v>138</v>
      </c>
      <c r="C124" s="73"/>
      <c r="D124" s="73"/>
      <c r="E124" s="73"/>
      <c r="F124" s="73"/>
      <c r="G124" s="73"/>
      <c r="H124" s="73"/>
      <c r="I124" s="74"/>
      <c r="J124" s="7"/>
      <c r="K124" s="6"/>
      <c r="L124" s="6"/>
      <c r="M124" s="6"/>
      <c r="N124" s="7"/>
      <c r="O124" s="214"/>
      <c r="P124" s="215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ht="15" customHeight="1" x14ac:dyDescent="0.25">
      <c r="A125" s="13"/>
      <c r="B125" s="111"/>
      <c r="C125" s="223" t="s">
        <v>136</v>
      </c>
      <c r="D125" s="224"/>
      <c r="E125" s="225"/>
      <c r="F125" s="66"/>
      <c r="G125" s="221" t="s">
        <v>96</v>
      </c>
      <c r="H125" s="226"/>
      <c r="I125" s="114"/>
      <c r="J125" s="53"/>
      <c r="K125" s="6"/>
      <c r="L125" s="6"/>
      <c r="M125" s="6"/>
      <c r="N125" s="7"/>
      <c r="O125" s="214"/>
      <c r="P125" s="215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ht="15" customHeight="1" x14ac:dyDescent="0.25">
      <c r="A126" s="13"/>
      <c r="B126" s="112" t="s">
        <v>97</v>
      </c>
      <c r="C126" s="113" t="s">
        <v>0</v>
      </c>
      <c r="D126" s="113" t="s">
        <v>1</v>
      </c>
      <c r="E126" s="113" t="s">
        <v>2</v>
      </c>
      <c r="F126" s="17"/>
      <c r="G126" s="115" t="s">
        <v>92</v>
      </c>
      <c r="H126" s="116" t="s">
        <v>93</v>
      </c>
      <c r="I126" s="122" t="s">
        <v>31</v>
      </c>
      <c r="J126" s="53"/>
      <c r="K126" s="6"/>
      <c r="L126" s="6"/>
      <c r="M126" s="6"/>
      <c r="N126" s="7"/>
      <c r="O126" s="214"/>
      <c r="P126" s="215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x14ac:dyDescent="0.25">
      <c r="A127" s="13"/>
      <c r="B127" s="42" t="s">
        <v>67</v>
      </c>
      <c r="C127" s="37">
        <v>45791326</v>
      </c>
      <c r="D127" s="37">
        <v>29457670</v>
      </c>
      <c r="E127" s="43">
        <v>40444043</v>
      </c>
      <c r="F127" s="15"/>
      <c r="G127" s="36">
        <v>15627364</v>
      </c>
      <c r="H127" s="37">
        <v>19918440</v>
      </c>
      <c r="I127" s="60">
        <f t="shared" ref="I127:I151" si="9">(H127-G127)/G127</f>
        <v>0.27458732003682773</v>
      </c>
      <c r="J127" s="7"/>
      <c r="K127" s="6"/>
      <c r="L127" s="6"/>
      <c r="M127" s="6"/>
      <c r="N127" s="7"/>
      <c r="O127" s="214"/>
      <c r="P127" s="215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x14ac:dyDescent="0.25">
      <c r="A128" s="13"/>
      <c r="B128" s="33" t="s">
        <v>68</v>
      </c>
      <c r="C128" s="34">
        <v>10578238</v>
      </c>
      <c r="D128" s="34">
        <v>8900185</v>
      </c>
      <c r="E128" s="35">
        <v>8779277</v>
      </c>
      <c r="F128" s="15"/>
      <c r="G128" s="38">
        <v>3938215</v>
      </c>
      <c r="H128" s="34">
        <v>3304347</v>
      </c>
      <c r="I128" s="61">
        <f t="shared" si="9"/>
        <v>-0.16095312216321353</v>
      </c>
      <c r="J128" s="7"/>
      <c r="K128" s="6"/>
      <c r="L128" s="6"/>
      <c r="M128" s="6"/>
      <c r="N128" s="7"/>
      <c r="O128" s="214"/>
      <c r="P128" s="215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x14ac:dyDescent="0.25">
      <c r="A129" s="13"/>
      <c r="B129" s="33" t="s">
        <v>69</v>
      </c>
      <c r="C129" s="34">
        <v>123542889</v>
      </c>
      <c r="D129" s="34">
        <v>143392302</v>
      </c>
      <c r="E129" s="35">
        <v>184203469</v>
      </c>
      <c r="F129" s="15"/>
      <c r="G129" s="38">
        <v>82140829</v>
      </c>
      <c r="H129" s="34">
        <v>70556436</v>
      </c>
      <c r="I129" s="61">
        <f t="shared" si="9"/>
        <v>-0.14103087515710366</v>
      </c>
      <c r="J129" s="7"/>
      <c r="K129" s="6"/>
      <c r="L129" s="6"/>
      <c r="M129" s="6"/>
      <c r="N129" s="7"/>
      <c r="O129" s="214"/>
      <c r="P129" s="215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x14ac:dyDescent="0.25">
      <c r="A130" s="13"/>
      <c r="B130" s="33" t="s">
        <v>70</v>
      </c>
      <c r="C130" s="34">
        <v>84389992</v>
      </c>
      <c r="D130" s="34">
        <v>117907633</v>
      </c>
      <c r="E130" s="35">
        <v>197189277</v>
      </c>
      <c r="F130" s="15"/>
      <c r="G130" s="38">
        <v>123730461</v>
      </c>
      <c r="H130" s="34">
        <v>27108540</v>
      </c>
      <c r="I130" s="61">
        <f t="shared" si="9"/>
        <v>-0.78090649803689005</v>
      </c>
      <c r="J130" s="7"/>
      <c r="K130" s="6"/>
      <c r="L130" s="6"/>
      <c r="M130" s="6"/>
      <c r="N130" s="7"/>
      <c r="O130" s="214"/>
      <c r="P130" s="215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x14ac:dyDescent="0.25">
      <c r="A131" s="13"/>
      <c r="B131" s="33" t="s">
        <v>71</v>
      </c>
      <c r="C131" s="34">
        <v>22314541</v>
      </c>
      <c r="D131" s="34">
        <v>33377709</v>
      </c>
      <c r="E131" s="35">
        <v>42996203</v>
      </c>
      <c r="F131" s="15"/>
      <c r="G131" s="38">
        <v>14221211</v>
      </c>
      <c r="H131" s="34">
        <v>19847707</v>
      </c>
      <c r="I131" s="61">
        <f t="shared" si="9"/>
        <v>0.39564113070258222</v>
      </c>
      <c r="J131" s="7"/>
      <c r="K131" s="6"/>
      <c r="L131" s="6"/>
      <c r="M131" s="6"/>
      <c r="N131" s="7"/>
      <c r="O131" s="214"/>
      <c r="P131" s="215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x14ac:dyDescent="0.25">
      <c r="A132" s="13"/>
      <c r="B132" s="33" t="s">
        <v>72</v>
      </c>
      <c r="C132" s="34">
        <v>160725514</v>
      </c>
      <c r="D132" s="34">
        <v>166278796</v>
      </c>
      <c r="E132" s="35">
        <v>177368345</v>
      </c>
      <c r="F132" s="15"/>
      <c r="G132" s="38">
        <v>110285492</v>
      </c>
      <c r="H132" s="34">
        <v>109582088</v>
      </c>
      <c r="I132" s="61">
        <f t="shared" si="9"/>
        <v>-6.3780283992385875E-3</v>
      </c>
      <c r="J132" s="7"/>
      <c r="K132" s="6"/>
      <c r="L132" s="6"/>
      <c r="M132" s="6"/>
      <c r="N132" s="7"/>
      <c r="O132" s="214"/>
      <c r="P132" s="215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x14ac:dyDescent="0.25">
      <c r="A133" s="13"/>
      <c r="B133" s="33" t="s">
        <v>73</v>
      </c>
      <c r="C133" s="34">
        <v>4700799</v>
      </c>
      <c r="D133" s="34">
        <v>7845093</v>
      </c>
      <c r="E133" s="35">
        <v>10519839</v>
      </c>
      <c r="F133" s="15"/>
      <c r="G133" s="38">
        <v>6072928</v>
      </c>
      <c r="H133" s="34">
        <v>7913951</v>
      </c>
      <c r="I133" s="61">
        <f t="shared" si="9"/>
        <v>0.30315244969148325</v>
      </c>
      <c r="J133" s="7"/>
      <c r="K133" s="6"/>
      <c r="L133" s="6"/>
      <c r="M133" s="6"/>
      <c r="N133" s="7"/>
      <c r="O133" s="214"/>
      <c r="P133" s="215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x14ac:dyDescent="0.25">
      <c r="A134" s="13"/>
      <c r="B134" s="33" t="s">
        <v>74</v>
      </c>
      <c r="C134" s="34">
        <v>96630078</v>
      </c>
      <c r="D134" s="34">
        <v>123984176</v>
      </c>
      <c r="E134" s="35">
        <v>133086946</v>
      </c>
      <c r="F134" s="15"/>
      <c r="G134" s="38">
        <v>70698384</v>
      </c>
      <c r="H134" s="34">
        <v>64955078</v>
      </c>
      <c r="I134" s="61">
        <f t="shared" si="9"/>
        <v>-8.1236736613385679E-2</v>
      </c>
      <c r="J134" s="7"/>
      <c r="K134" s="6"/>
      <c r="L134" s="6"/>
      <c r="M134" s="6"/>
      <c r="N134" s="7"/>
      <c r="O134" s="214"/>
      <c r="P134" s="215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x14ac:dyDescent="0.25">
      <c r="A135" s="13"/>
      <c r="B135" s="33" t="s">
        <v>75</v>
      </c>
      <c r="C135" s="34">
        <v>29362013</v>
      </c>
      <c r="D135" s="34">
        <v>38103625</v>
      </c>
      <c r="E135" s="35">
        <v>52790959</v>
      </c>
      <c r="F135" s="15"/>
      <c r="G135" s="38">
        <v>30853109</v>
      </c>
      <c r="H135" s="34">
        <v>2060920</v>
      </c>
      <c r="I135" s="61">
        <f t="shared" si="9"/>
        <v>-0.93320219365899237</v>
      </c>
      <c r="J135" s="7"/>
      <c r="K135" s="6"/>
      <c r="L135" s="6"/>
      <c r="M135" s="6"/>
      <c r="N135" s="7"/>
      <c r="O135" s="214"/>
      <c r="P135" s="215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x14ac:dyDescent="0.25">
      <c r="A136" s="13"/>
      <c r="B136" s="33" t="s">
        <v>76</v>
      </c>
      <c r="C136" s="34">
        <v>23609024</v>
      </c>
      <c r="D136" s="34">
        <v>24137981</v>
      </c>
      <c r="E136" s="35">
        <v>24423723</v>
      </c>
      <c r="F136" s="15"/>
      <c r="G136" s="38">
        <v>12311776</v>
      </c>
      <c r="H136" s="34">
        <v>10343559</v>
      </c>
      <c r="I136" s="61">
        <f t="shared" si="9"/>
        <v>-0.159864588179642</v>
      </c>
      <c r="J136" s="7"/>
      <c r="K136" s="6"/>
      <c r="L136" s="6"/>
      <c r="M136" s="6"/>
      <c r="N136" s="7"/>
      <c r="O136" s="214"/>
      <c r="P136" s="215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 x14ac:dyDescent="0.25">
      <c r="A137" s="13"/>
      <c r="B137" s="33" t="s">
        <v>77</v>
      </c>
      <c r="C137" s="34">
        <v>101403439</v>
      </c>
      <c r="D137" s="34">
        <v>111994646</v>
      </c>
      <c r="E137" s="35">
        <v>118302337</v>
      </c>
      <c r="F137" s="15"/>
      <c r="G137" s="38">
        <v>56058265</v>
      </c>
      <c r="H137" s="34">
        <v>50038251</v>
      </c>
      <c r="I137" s="61">
        <f t="shared" si="9"/>
        <v>-0.10738851799997734</v>
      </c>
      <c r="J137" s="7"/>
      <c r="K137" s="6"/>
      <c r="L137" s="6"/>
      <c r="M137" s="6"/>
      <c r="N137" s="7"/>
      <c r="O137" s="214"/>
      <c r="P137" s="215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x14ac:dyDescent="0.25">
      <c r="A138" s="13"/>
      <c r="B138" s="33" t="s">
        <v>78</v>
      </c>
      <c r="C138" s="34">
        <v>21642195</v>
      </c>
      <c r="D138" s="34">
        <v>19039834</v>
      </c>
      <c r="E138" s="35">
        <v>19771417</v>
      </c>
      <c r="F138" s="15"/>
      <c r="G138" s="38">
        <v>9543011</v>
      </c>
      <c r="H138" s="34">
        <v>8705665</v>
      </c>
      <c r="I138" s="61">
        <f t="shared" si="9"/>
        <v>-8.7744423641552965E-2</v>
      </c>
      <c r="J138" s="7"/>
      <c r="K138" s="6"/>
      <c r="L138" s="6"/>
      <c r="M138" s="6"/>
      <c r="N138" s="7"/>
      <c r="O138" s="214"/>
      <c r="P138" s="215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 x14ac:dyDescent="0.25">
      <c r="A139" s="13"/>
      <c r="B139" s="33" t="s">
        <v>79</v>
      </c>
      <c r="C139" s="34">
        <v>41858059</v>
      </c>
      <c r="D139" s="34">
        <v>34772583</v>
      </c>
      <c r="E139" s="35">
        <v>51074209</v>
      </c>
      <c r="F139" s="15"/>
      <c r="G139" s="38">
        <v>17158352</v>
      </c>
      <c r="H139" s="34">
        <v>18150416</v>
      </c>
      <c r="I139" s="61">
        <f t="shared" si="9"/>
        <v>5.781814011042552E-2</v>
      </c>
      <c r="J139" s="7"/>
      <c r="K139" s="6"/>
      <c r="L139" s="6"/>
      <c r="M139" s="6"/>
      <c r="N139" s="7"/>
      <c r="O139" s="214"/>
      <c r="P139" s="215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1:44" x14ac:dyDescent="0.25">
      <c r="A140" s="13"/>
      <c r="B140" s="33" t="s">
        <v>80</v>
      </c>
      <c r="C140" s="34">
        <v>9250950</v>
      </c>
      <c r="D140" s="34">
        <v>16532221</v>
      </c>
      <c r="E140" s="35">
        <v>18635848</v>
      </c>
      <c r="F140" s="15"/>
      <c r="G140" s="38">
        <v>7179101</v>
      </c>
      <c r="H140" s="34">
        <v>5603329</v>
      </c>
      <c r="I140" s="61">
        <f t="shared" si="9"/>
        <v>-0.21949433501492735</v>
      </c>
      <c r="J140" s="7"/>
      <c r="K140" s="6"/>
      <c r="L140" s="6"/>
      <c r="M140" s="6"/>
      <c r="N140" s="7"/>
      <c r="O140" s="214"/>
      <c r="P140" s="215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1:44" x14ac:dyDescent="0.25">
      <c r="A141" s="13"/>
      <c r="B141" s="33" t="s">
        <v>81</v>
      </c>
      <c r="C141" s="34">
        <v>3894033</v>
      </c>
      <c r="D141" s="34">
        <v>4840560</v>
      </c>
      <c r="E141" s="35">
        <v>5975303</v>
      </c>
      <c r="F141" s="15"/>
      <c r="G141" s="38">
        <v>1361565</v>
      </c>
      <c r="H141" s="34">
        <v>1091001</v>
      </c>
      <c r="I141" s="61">
        <f t="shared" si="9"/>
        <v>-0.19871544876667657</v>
      </c>
      <c r="J141" s="7"/>
      <c r="K141" s="6"/>
      <c r="L141" s="6"/>
      <c r="M141" s="6"/>
      <c r="N141" s="7"/>
      <c r="O141" s="214"/>
      <c r="P141" s="215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1:44" x14ac:dyDescent="0.25">
      <c r="A142" s="13"/>
      <c r="B142" s="33" t="s">
        <v>82</v>
      </c>
      <c r="C142" s="34">
        <v>4790376</v>
      </c>
      <c r="D142" s="34">
        <v>4307928</v>
      </c>
      <c r="E142" s="35">
        <v>5915486</v>
      </c>
      <c r="F142" s="15"/>
      <c r="G142" s="38">
        <v>2680594</v>
      </c>
      <c r="H142" s="34">
        <v>2794120</v>
      </c>
      <c r="I142" s="61">
        <f t="shared" si="9"/>
        <v>4.2351060996182188E-2</v>
      </c>
      <c r="J142" s="7"/>
      <c r="K142" s="6"/>
      <c r="L142" s="6"/>
      <c r="M142" s="6"/>
      <c r="N142" s="7"/>
      <c r="O142" s="214"/>
      <c r="P142" s="215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1:44" ht="18" customHeight="1" x14ac:dyDescent="0.25">
      <c r="A143" s="13"/>
      <c r="B143" s="41" t="s">
        <v>9</v>
      </c>
      <c r="C143" s="46">
        <v>784483466</v>
      </c>
      <c r="D143" s="46">
        <v>884872942</v>
      </c>
      <c r="E143" s="47">
        <v>1091476681</v>
      </c>
      <c r="F143" s="17"/>
      <c r="G143" s="48">
        <v>563860657</v>
      </c>
      <c r="H143" s="46">
        <v>421973848</v>
      </c>
      <c r="I143" s="56">
        <f t="shared" si="9"/>
        <v>-0.2516345257264509</v>
      </c>
      <c r="J143" s="7"/>
      <c r="K143" s="6"/>
      <c r="L143" s="6"/>
      <c r="M143" s="6"/>
      <c r="N143" s="7"/>
      <c r="O143" s="214"/>
      <c r="P143" s="215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1:44" x14ac:dyDescent="0.25">
      <c r="A144" s="13"/>
      <c r="B144" s="33" t="s">
        <v>83</v>
      </c>
      <c r="C144" s="34">
        <v>24607096</v>
      </c>
      <c r="D144" s="34">
        <v>23881912</v>
      </c>
      <c r="E144" s="35">
        <v>25986227</v>
      </c>
      <c r="F144" s="15"/>
      <c r="G144" s="38">
        <v>12355302</v>
      </c>
      <c r="H144" s="34">
        <v>18163384</v>
      </c>
      <c r="I144" s="61">
        <f t="shared" si="9"/>
        <v>0.47008822609111456</v>
      </c>
      <c r="J144" s="7"/>
      <c r="K144" s="6"/>
      <c r="L144" s="6"/>
      <c r="M144" s="6"/>
      <c r="N144" s="7"/>
      <c r="O144" s="214"/>
      <c r="P144" s="215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1:44" x14ac:dyDescent="0.25">
      <c r="A145" s="13"/>
      <c r="B145" s="33" t="s">
        <v>84</v>
      </c>
      <c r="C145" s="34">
        <v>3224636</v>
      </c>
      <c r="D145" s="34">
        <v>2048403</v>
      </c>
      <c r="E145" s="35">
        <v>298395</v>
      </c>
      <c r="F145" s="15"/>
      <c r="G145" s="203">
        <v>226012</v>
      </c>
      <c r="H145" s="204">
        <v>475993</v>
      </c>
      <c r="I145" s="61">
        <f t="shared" si="9"/>
        <v>1.1060518910500328</v>
      </c>
      <c r="J145" s="7"/>
      <c r="K145" s="6"/>
      <c r="L145" s="6"/>
      <c r="M145" s="6"/>
      <c r="N145" s="7"/>
      <c r="O145" s="214"/>
      <c r="P145" s="215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 x14ac:dyDescent="0.25">
      <c r="A146" s="13"/>
      <c r="B146" s="33" t="s">
        <v>85</v>
      </c>
      <c r="C146" s="34">
        <v>97669070</v>
      </c>
      <c r="D146" s="34">
        <v>101946124</v>
      </c>
      <c r="E146" s="35">
        <v>104551247</v>
      </c>
      <c r="F146" s="15"/>
      <c r="G146" s="38">
        <v>57019701</v>
      </c>
      <c r="H146" s="34">
        <v>68411091</v>
      </c>
      <c r="I146" s="61">
        <f t="shared" si="9"/>
        <v>0.19977989712713506</v>
      </c>
      <c r="J146" s="7"/>
      <c r="K146" s="6"/>
      <c r="L146" s="6"/>
      <c r="M146" s="6"/>
      <c r="N146" s="7"/>
      <c r="O146" s="214"/>
      <c r="P146" s="215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x14ac:dyDescent="0.25">
      <c r="A147" s="13"/>
      <c r="B147" s="33" t="s">
        <v>86</v>
      </c>
      <c r="C147" s="34">
        <v>7264482</v>
      </c>
      <c r="D147" s="34">
        <v>6098280</v>
      </c>
      <c r="E147" s="35">
        <v>7367293</v>
      </c>
      <c r="F147" s="15"/>
      <c r="G147" s="38">
        <v>3355077</v>
      </c>
      <c r="H147" s="34">
        <v>3568225</v>
      </c>
      <c r="I147" s="61">
        <f t="shared" si="9"/>
        <v>6.3529987538288993E-2</v>
      </c>
      <c r="J147" s="7"/>
      <c r="K147" s="6"/>
      <c r="L147" s="6"/>
      <c r="M147" s="6"/>
      <c r="N147" s="7"/>
      <c r="O147" s="214"/>
      <c r="P147" s="215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x14ac:dyDescent="0.25">
      <c r="A148" s="13"/>
      <c r="B148" s="33" t="s">
        <v>87</v>
      </c>
      <c r="C148" s="34">
        <v>14272602</v>
      </c>
      <c r="D148" s="34">
        <v>13223914</v>
      </c>
      <c r="E148" s="35">
        <v>15613915</v>
      </c>
      <c r="F148" s="15"/>
      <c r="G148" s="38">
        <v>7345381</v>
      </c>
      <c r="H148" s="34">
        <v>5770635</v>
      </c>
      <c r="I148" s="61">
        <f t="shared" si="9"/>
        <v>-0.21438588413589438</v>
      </c>
      <c r="J148" s="7"/>
      <c r="K148" s="6"/>
      <c r="L148" s="6"/>
      <c r="M148" s="6"/>
      <c r="N148" s="7"/>
      <c r="O148" s="214"/>
      <c r="P148" s="215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s="14" customFormat="1" x14ac:dyDescent="0.25">
      <c r="A149" s="13"/>
      <c r="B149" s="33" t="s">
        <v>141</v>
      </c>
      <c r="C149" s="34"/>
      <c r="D149" s="34"/>
      <c r="E149" s="35"/>
      <c r="F149" s="15"/>
      <c r="G149" s="38">
        <v>26170999.999999996</v>
      </c>
      <c r="H149" s="34">
        <v>25899378.000000004</v>
      </c>
      <c r="I149" s="61">
        <f t="shared" si="9"/>
        <v>-1.0378739826525261E-2</v>
      </c>
      <c r="J149" s="54"/>
      <c r="K149" s="12"/>
      <c r="L149" s="12"/>
      <c r="M149" s="12"/>
      <c r="N149" s="13"/>
      <c r="O149" s="212"/>
      <c r="P149" s="2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1:44" x14ac:dyDescent="0.25">
      <c r="A150" s="13"/>
      <c r="B150" s="33" t="s">
        <v>88</v>
      </c>
      <c r="C150" s="34">
        <v>102005509</v>
      </c>
      <c r="D150" s="34">
        <v>94672048</v>
      </c>
      <c r="E150" s="35">
        <v>93059453</v>
      </c>
      <c r="F150" s="15"/>
      <c r="G150" s="38">
        <v>67282384</v>
      </c>
      <c r="H150" s="34">
        <v>64914129</v>
      </c>
      <c r="I150" s="61">
        <f t="shared" si="9"/>
        <v>-3.5198737904411949E-2</v>
      </c>
      <c r="J150" s="7"/>
      <c r="K150" s="6"/>
      <c r="L150" s="6"/>
      <c r="M150" s="6"/>
      <c r="N150" s="7"/>
      <c r="O150" s="214"/>
      <c r="P150" s="215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ht="18" customHeight="1" x14ac:dyDescent="0.25">
      <c r="A151" s="13"/>
      <c r="B151" s="41" t="s">
        <v>10</v>
      </c>
      <c r="C151" s="46">
        <v>1269043244</v>
      </c>
      <c r="D151" s="46">
        <v>1414881003</v>
      </c>
      <c r="E151" s="47">
        <v>1642734640</v>
      </c>
      <c r="F151" s="65"/>
      <c r="G151" s="48">
        <v>916360752</v>
      </c>
      <c r="H151" s="46">
        <v>767563779</v>
      </c>
      <c r="I151" s="56">
        <f t="shared" si="9"/>
        <v>-0.16237816021173285</v>
      </c>
      <c r="J151" s="7"/>
      <c r="K151" s="6"/>
      <c r="L151" s="6"/>
      <c r="M151" s="6"/>
      <c r="N151" s="7"/>
      <c r="O151" s="214"/>
      <c r="P151" s="215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ht="12" customHeight="1" x14ac:dyDescent="0.25">
      <c r="A152" s="13"/>
      <c r="B152" s="138"/>
      <c r="C152" s="139"/>
      <c r="D152" s="139"/>
      <c r="E152" s="139"/>
      <c r="F152" s="139"/>
      <c r="G152" s="139"/>
      <c r="H152" s="139"/>
      <c r="I152" s="134"/>
      <c r="J152" s="7"/>
      <c r="K152" s="6"/>
      <c r="L152" s="6"/>
      <c r="M152" s="6"/>
      <c r="N152" s="7"/>
      <c r="O152" s="214"/>
      <c r="P152" s="215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ht="17.25" customHeight="1" x14ac:dyDescent="0.25">
      <c r="A153" s="13"/>
      <c r="B153" s="62" t="s">
        <v>102</v>
      </c>
      <c r="C153" s="63"/>
      <c r="D153" s="63"/>
      <c r="E153" s="63"/>
      <c r="F153" s="63"/>
      <c r="G153" s="63"/>
      <c r="H153" s="63"/>
      <c r="I153" s="64"/>
      <c r="J153" s="7"/>
      <c r="K153" s="6"/>
      <c r="L153" s="6"/>
      <c r="M153" s="6"/>
      <c r="N153" s="7"/>
      <c r="O153" s="214"/>
      <c r="P153" s="215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x14ac:dyDescent="0.25">
      <c r="A154" s="13"/>
      <c r="B154" s="67" t="s">
        <v>138</v>
      </c>
      <c r="C154" s="68"/>
      <c r="D154" s="68"/>
      <c r="E154" s="68"/>
      <c r="F154" s="68"/>
      <c r="G154" s="68"/>
      <c r="H154" s="68"/>
      <c r="I154" s="69"/>
      <c r="J154" s="7"/>
      <c r="K154" s="6"/>
      <c r="L154" s="6"/>
      <c r="M154" s="6"/>
      <c r="N154" s="7"/>
      <c r="O154" s="214"/>
      <c r="P154" s="215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ht="15" customHeight="1" x14ac:dyDescent="0.25">
      <c r="A155" s="13"/>
      <c r="B155" s="111"/>
      <c r="C155" s="223" t="s">
        <v>136</v>
      </c>
      <c r="D155" s="224"/>
      <c r="E155" s="225"/>
      <c r="F155" s="66"/>
      <c r="G155" s="221" t="s">
        <v>96</v>
      </c>
      <c r="H155" s="226"/>
      <c r="I155" s="114"/>
      <c r="J155" s="53"/>
      <c r="K155" s="6"/>
      <c r="L155" s="6"/>
      <c r="M155" s="6"/>
      <c r="N155" s="7"/>
      <c r="O155" s="214"/>
      <c r="P155" s="215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ht="15" customHeight="1" x14ac:dyDescent="0.25">
      <c r="A156" s="13"/>
      <c r="B156" s="112" t="s">
        <v>97</v>
      </c>
      <c r="C156" s="113" t="s">
        <v>0</v>
      </c>
      <c r="D156" s="113" t="s">
        <v>1</v>
      </c>
      <c r="E156" s="113" t="s">
        <v>2</v>
      </c>
      <c r="F156" s="17"/>
      <c r="G156" s="115" t="s">
        <v>92</v>
      </c>
      <c r="H156" s="116" t="s">
        <v>93</v>
      </c>
      <c r="I156" s="122" t="s">
        <v>31</v>
      </c>
      <c r="J156" s="53"/>
      <c r="K156" s="6"/>
      <c r="L156" s="6"/>
      <c r="M156" s="6"/>
      <c r="N156" s="7"/>
      <c r="O156" s="214"/>
      <c r="P156" s="215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x14ac:dyDescent="0.25">
      <c r="A157" s="13"/>
      <c r="B157" s="42" t="s">
        <v>67</v>
      </c>
      <c r="C157" s="37">
        <v>2370</v>
      </c>
      <c r="D157" s="37">
        <v>0</v>
      </c>
      <c r="E157" s="43">
        <v>10640</v>
      </c>
      <c r="F157" s="15"/>
      <c r="G157" s="36">
        <v>0</v>
      </c>
      <c r="H157" s="37">
        <v>0</v>
      </c>
      <c r="I157" s="60"/>
      <c r="J157" s="7"/>
      <c r="K157" s="6"/>
      <c r="L157" s="6"/>
      <c r="M157" s="6"/>
      <c r="N157" s="7"/>
      <c r="O157" s="214"/>
      <c r="P157" s="215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x14ac:dyDescent="0.25">
      <c r="A158" s="13"/>
      <c r="B158" s="33" t="s">
        <v>68</v>
      </c>
      <c r="C158" s="34">
        <v>41011798</v>
      </c>
      <c r="D158" s="34">
        <v>49595235</v>
      </c>
      <c r="E158" s="35">
        <v>71204961</v>
      </c>
      <c r="F158" s="15"/>
      <c r="G158" s="38">
        <v>31857369</v>
      </c>
      <c r="H158" s="34">
        <v>34381209</v>
      </c>
      <c r="I158" s="61">
        <f t="shared" ref="I158:I164" si="10">(H158-G158)/G158</f>
        <v>7.9223114752508275E-2</v>
      </c>
      <c r="J158" s="7"/>
      <c r="K158" s="6"/>
      <c r="L158" s="6"/>
      <c r="M158" s="6"/>
      <c r="N158" s="7"/>
      <c r="O158" s="214"/>
      <c r="P158" s="215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x14ac:dyDescent="0.25">
      <c r="A159" s="13"/>
      <c r="B159" s="33" t="s">
        <v>69</v>
      </c>
      <c r="C159" s="34">
        <v>355716428</v>
      </c>
      <c r="D159" s="34">
        <v>470942200</v>
      </c>
      <c r="E159" s="35">
        <v>473610859</v>
      </c>
      <c r="F159" s="15"/>
      <c r="G159" s="38">
        <v>208896824</v>
      </c>
      <c r="H159" s="34">
        <v>179829977</v>
      </c>
      <c r="I159" s="61">
        <f t="shared" si="10"/>
        <v>-0.13914451375287543</v>
      </c>
      <c r="J159" s="7"/>
      <c r="K159" s="6"/>
      <c r="L159" s="6"/>
      <c r="M159" s="6"/>
      <c r="N159" s="7"/>
      <c r="O159" s="214"/>
      <c r="P159" s="215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x14ac:dyDescent="0.25">
      <c r="A160" s="13"/>
      <c r="B160" s="33" t="s">
        <v>70</v>
      </c>
      <c r="C160" s="34">
        <v>47037</v>
      </c>
      <c r="D160" s="34">
        <v>83346</v>
      </c>
      <c r="E160" s="35">
        <v>86236</v>
      </c>
      <c r="F160" s="15"/>
      <c r="G160" s="203">
        <v>26713</v>
      </c>
      <c r="H160" s="204">
        <v>30993</v>
      </c>
      <c r="I160" s="61">
        <f t="shared" si="10"/>
        <v>0.16022161494403475</v>
      </c>
      <c r="J160" s="7"/>
      <c r="K160" s="6"/>
      <c r="L160" s="6"/>
      <c r="M160" s="6"/>
      <c r="N160" s="7"/>
      <c r="O160" s="214"/>
      <c r="P160" s="215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x14ac:dyDescent="0.25">
      <c r="A161" s="13"/>
      <c r="B161" s="33" t="s">
        <v>71</v>
      </c>
      <c r="C161" s="34">
        <v>1772474</v>
      </c>
      <c r="D161" s="34">
        <v>2691920</v>
      </c>
      <c r="E161" s="35">
        <v>2773607</v>
      </c>
      <c r="F161" s="15"/>
      <c r="G161" s="38">
        <v>1390275</v>
      </c>
      <c r="H161" s="34">
        <v>1421980</v>
      </c>
      <c r="I161" s="61">
        <f t="shared" si="10"/>
        <v>2.2804840768912624E-2</v>
      </c>
      <c r="J161" s="7"/>
      <c r="K161" s="6"/>
      <c r="L161" s="6"/>
      <c r="M161" s="6"/>
      <c r="N161" s="7"/>
      <c r="O161" s="214"/>
      <c r="P161" s="215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x14ac:dyDescent="0.25">
      <c r="A162" s="13"/>
      <c r="B162" s="33" t="s">
        <v>72</v>
      </c>
      <c r="C162" s="34">
        <v>655046371</v>
      </c>
      <c r="D162" s="34">
        <v>729468041</v>
      </c>
      <c r="E162" s="35">
        <v>680049321</v>
      </c>
      <c r="F162" s="15"/>
      <c r="G162" s="38">
        <v>453033850</v>
      </c>
      <c r="H162" s="34">
        <v>463423775</v>
      </c>
      <c r="I162" s="61">
        <f t="shared" si="10"/>
        <v>2.2934103047708244E-2</v>
      </c>
      <c r="J162" s="7"/>
      <c r="K162" s="6"/>
      <c r="L162" s="6"/>
      <c r="M162" s="6"/>
      <c r="N162" s="7"/>
      <c r="O162" s="214"/>
      <c r="P162" s="215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x14ac:dyDescent="0.25">
      <c r="A163" s="13"/>
      <c r="B163" s="33" t="s">
        <v>73</v>
      </c>
      <c r="C163" s="34">
        <v>1730764</v>
      </c>
      <c r="D163" s="34">
        <v>2750582</v>
      </c>
      <c r="E163" s="35">
        <v>2168656</v>
      </c>
      <c r="F163" s="15"/>
      <c r="G163" s="38">
        <v>745310</v>
      </c>
      <c r="H163" s="34">
        <v>1129690</v>
      </c>
      <c r="I163" s="61">
        <f t="shared" si="10"/>
        <v>0.51573170895332143</v>
      </c>
      <c r="J163" s="7"/>
      <c r="K163" s="6"/>
      <c r="L163" s="6"/>
      <c r="M163" s="6"/>
      <c r="N163" s="7"/>
      <c r="O163" s="214"/>
      <c r="P163" s="215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1:44" x14ac:dyDescent="0.25">
      <c r="A164" s="13"/>
      <c r="B164" s="33" t="s">
        <v>74</v>
      </c>
      <c r="C164" s="34">
        <v>8064424</v>
      </c>
      <c r="D164" s="34">
        <v>9055110</v>
      </c>
      <c r="E164" s="35">
        <v>11980359</v>
      </c>
      <c r="F164" s="15"/>
      <c r="G164" s="38">
        <v>5127012</v>
      </c>
      <c r="H164" s="34">
        <v>5420262</v>
      </c>
      <c r="I164" s="61">
        <f t="shared" si="10"/>
        <v>5.7197057467390365E-2</v>
      </c>
      <c r="J164" s="7"/>
      <c r="K164" s="6"/>
      <c r="L164" s="6"/>
      <c r="M164" s="6"/>
      <c r="N164" s="7"/>
      <c r="O164" s="214"/>
      <c r="P164" s="215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x14ac:dyDescent="0.25">
      <c r="A165" s="13"/>
      <c r="B165" s="33" t="s">
        <v>75</v>
      </c>
      <c r="C165" s="34">
        <v>0</v>
      </c>
      <c r="D165" s="34">
        <v>0</v>
      </c>
      <c r="E165" s="35">
        <v>1232</v>
      </c>
      <c r="F165" s="15"/>
      <c r="G165" s="38">
        <v>0</v>
      </c>
      <c r="H165" s="34">
        <v>0</v>
      </c>
      <c r="I165" s="61"/>
      <c r="J165" s="7"/>
      <c r="K165" s="6"/>
      <c r="L165" s="6"/>
      <c r="M165" s="6"/>
      <c r="N165" s="7"/>
      <c r="O165" s="214"/>
      <c r="P165" s="215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x14ac:dyDescent="0.25">
      <c r="A166" s="13"/>
      <c r="B166" s="33" t="s">
        <v>76</v>
      </c>
      <c r="C166" s="34">
        <v>71208</v>
      </c>
      <c r="D166" s="34">
        <v>548172</v>
      </c>
      <c r="E166" s="35">
        <v>917380</v>
      </c>
      <c r="F166" s="15"/>
      <c r="G166" s="203">
        <v>322155</v>
      </c>
      <c r="H166" s="204">
        <v>80182</v>
      </c>
      <c r="I166" s="61">
        <f t="shared" ref="I166:I181" si="11">(H166-G166)/G166</f>
        <v>-0.75110738619608575</v>
      </c>
      <c r="J166" s="7"/>
      <c r="K166" s="6"/>
      <c r="L166" s="6"/>
      <c r="M166" s="6"/>
      <c r="N166" s="7"/>
      <c r="O166" s="214"/>
      <c r="P166" s="215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1:44" x14ac:dyDescent="0.25">
      <c r="A167" s="13"/>
      <c r="B167" s="33" t="s">
        <v>77</v>
      </c>
      <c r="C167" s="34">
        <v>52671139</v>
      </c>
      <c r="D167" s="34">
        <v>53211086</v>
      </c>
      <c r="E167" s="35">
        <v>58329043</v>
      </c>
      <c r="F167" s="15"/>
      <c r="G167" s="38">
        <v>27690038</v>
      </c>
      <c r="H167" s="34">
        <v>31812342</v>
      </c>
      <c r="I167" s="61">
        <f t="shared" si="11"/>
        <v>0.14887317958899154</v>
      </c>
      <c r="J167" s="7"/>
      <c r="K167" s="6"/>
      <c r="L167" s="6"/>
      <c r="M167" s="6"/>
      <c r="N167" s="7"/>
      <c r="O167" s="214"/>
      <c r="P167" s="215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1:44" x14ac:dyDescent="0.25">
      <c r="A168" s="13"/>
      <c r="B168" s="33" t="s">
        <v>78</v>
      </c>
      <c r="C168" s="34">
        <v>28447</v>
      </c>
      <c r="D168" s="34">
        <v>38379</v>
      </c>
      <c r="E168" s="35">
        <v>20278</v>
      </c>
      <c r="F168" s="15"/>
      <c r="G168" s="203">
        <v>8036</v>
      </c>
      <c r="H168" s="204">
        <v>10963</v>
      </c>
      <c r="I168" s="61">
        <f t="shared" si="11"/>
        <v>0.36423593827775014</v>
      </c>
      <c r="J168" s="7"/>
      <c r="K168" s="6"/>
      <c r="L168" s="6"/>
      <c r="M168" s="6"/>
      <c r="N168" s="7"/>
      <c r="O168" s="214"/>
      <c r="P168" s="215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1:44" x14ac:dyDescent="0.25">
      <c r="A169" s="13"/>
      <c r="B169" s="33" t="s">
        <v>79</v>
      </c>
      <c r="C169" s="34">
        <v>209600097</v>
      </c>
      <c r="D169" s="34">
        <v>179857931</v>
      </c>
      <c r="E169" s="35">
        <v>145494125</v>
      </c>
      <c r="F169" s="15"/>
      <c r="G169" s="38">
        <v>57194736</v>
      </c>
      <c r="H169" s="34">
        <v>42197084</v>
      </c>
      <c r="I169" s="61">
        <f t="shared" si="11"/>
        <v>-0.26222084493929654</v>
      </c>
      <c r="J169" s="7"/>
      <c r="K169" s="6"/>
      <c r="L169" s="6"/>
      <c r="M169" s="6"/>
      <c r="N169" s="7"/>
      <c r="O169" s="214"/>
      <c r="P169" s="215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1:44" x14ac:dyDescent="0.25">
      <c r="A170" s="13"/>
      <c r="B170" s="33" t="s">
        <v>80</v>
      </c>
      <c r="C170" s="34">
        <v>7979046</v>
      </c>
      <c r="D170" s="34">
        <v>17572879</v>
      </c>
      <c r="E170" s="35">
        <v>22819502</v>
      </c>
      <c r="F170" s="15"/>
      <c r="G170" s="38">
        <v>12801940</v>
      </c>
      <c r="H170" s="34">
        <v>6063378</v>
      </c>
      <c r="I170" s="61">
        <f t="shared" si="11"/>
        <v>-0.52637037823954802</v>
      </c>
      <c r="J170" s="7"/>
      <c r="K170" s="6"/>
      <c r="L170" s="6"/>
      <c r="M170" s="6"/>
      <c r="N170" s="7"/>
      <c r="O170" s="214"/>
      <c r="P170" s="215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1:44" x14ac:dyDescent="0.25">
      <c r="A171" s="13"/>
      <c r="B171" s="33" t="s">
        <v>81</v>
      </c>
      <c r="C171" s="34">
        <v>642444</v>
      </c>
      <c r="D171" s="34">
        <v>722863</v>
      </c>
      <c r="E171" s="35">
        <v>754297</v>
      </c>
      <c r="F171" s="15"/>
      <c r="G171" s="203">
        <v>59901</v>
      </c>
      <c r="H171" s="204">
        <v>81664</v>
      </c>
      <c r="I171" s="61">
        <f t="shared" si="11"/>
        <v>0.36331613829485315</v>
      </c>
      <c r="J171" s="7"/>
      <c r="K171" s="6"/>
      <c r="L171" s="6"/>
      <c r="M171" s="6"/>
      <c r="N171" s="7"/>
      <c r="O171" s="214"/>
      <c r="P171" s="215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1:44" x14ac:dyDescent="0.25">
      <c r="A172" s="13"/>
      <c r="B172" s="33" t="s">
        <v>82</v>
      </c>
      <c r="C172" s="34">
        <v>412058</v>
      </c>
      <c r="D172" s="34">
        <v>711953</v>
      </c>
      <c r="E172" s="35">
        <v>310865</v>
      </c>
      <c r="F172" s="15"/>
      <c r="G172" s="203">
        <v>217366</v>
      </c>
      <c r="H172" s="204">
        <v>143391</v>
      </c>
      <c r="I172" s="61">
        <f t="shared" si="11"/>
        <v>-0.34032461378504458</v>
      </c>
      <c r="J172" s="7"/>
      <c r="K172" s="6"/>
      <c r="L172" s="6"/>
      <c r="M172" s="6"/>
      <c r="N172" s="7"/>
      <c r="O172" s="214"/>
      <c r="P172" s="215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1:44" ht="18" customHeight="1" x14ac:dyDescent="0.25">
      <c r="A173" s="13"/>
      <c r="B173" s="41" t="s">
        <v>9</v>
      </c>
      <c r="C173" s="46">
        <v>1334796105</v>
      </c>
      <c r="D173" s="46">
        <v>1517249697</v>
      </c>
      <c r="E173" s="47">
        <v>1470531361</v>
      </c>
      <c r="F173" s="17"/>
      <c r="G173" s="48">
        <v>799371525</v>
      </c>
      <c r="H173" s="46">
        <v>766026890</v>
      </c>
      <c r="I173" s="56">
        <f t="shared" si="11"/>
        <v>-4.1713563664905376E-2</v>
      </c>
      <c r="J173" s="7"/>
      <c r="K173" s="6"/>
      <c r="L173" s="6"/>
      <c r="M173" s="6"/>
      <c r="N173" s="7"/>
      <c r="O173" s="214"/>
      <c r="P173" s="215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x14ac:dyDescent="0.25">
      <c r="A174" s="13"/>
      <c r="B174" s="33" t="s">
        <v>83</v>
      </c>
      <c r="C174" s="34">
        <v>2444817</v>
      </c>
      <c r="D174" s="34">
        <v>2924265</v>
      </c>
      <c r="E174" s="35">
        <v>4092246</v>
      </c>
      <c r="F174" s="15"/>
      <c r="G174" s="38">
        <v>2166017</v>
      </c>
      <c r="H174" s="34">
        <v>833028</v>
      </c>
      <c r="I174" s="61">
        <f t="shared" si="11"/>
        <v>-0.61541022069540541</v>
      </c>
      <c r="J174" s="7"/>
      <c r="K174" s="6"/>
      <c r="L174" s="6"/>
      <c r="M174" s="6"/>
      <c r="N174" s="7"/>
      <c r="O174" s="214"/>
      <c r="P174" s="215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x14ac:dyDescent="0.25">
      <c r="A175" s="13"/>
      <c r="B175" s="33" t="s">
        <v>84</v>
      </c>
      <c r="C175" s="34">
        <v>0</v>
      </c>
      <c r="D175" s="34">
        <v>431246</v>
      </c>
      <c r="E175" s="35">
        <v>132925</v>
      </c>
      <c r="F175" s="15"/>
      <c r="G175" s="203">
        <v>16578</v>
      </c>
      <c r="H175" s="204">
        <v>69850</v>
      </c>
      <c r="I175" s="61">
        <f t="shared" si="11"/>
        <v>3.2134153697671612</v>
      </c>
      <c r="J175" s="7"/>
      <c r="K175" s="6"/>
      <c r="L175" s="6"/>
      <c r="M175" s="6"/>
      <c r="N175" s="7"/>
      <c r="O175" s="214"/>
      <c r="P175" s="215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1:44" x14ac:dyDescent="0.25">
      <c r="A176" s="13"/>
      <c r="B176" s="33" t="s">
        <v>85</v>
      </c>
      <c r="C176" s="34">
        <v>7014443</v>
      </c>
      <c r="D176" s="34">
        <v>9267377</v>
      </c>
      <c r="E176" s="35">
        <v>8313883</v>
      </c>
      <c r="F176" s="15"/>
      <c r="G176" s="38">
        <v>4096127</v>
      </c>
      <c r="H176" s="34">
        <v>5208031</v>
      </c>
      <c r="I176" s="61">
        <f t="shared" si="11"/>
        <v>0.27145252088131056</v>
      </c>
      <c r="J176" s="7"/>
      <c r="K176" s="6"/>
      <c r="L176" s="6"/>
      <c r="M176" s="6"/>
      <c r="N176" s="7"/>
      <c r="O176" s="214"/>
      <c r="P176" s="215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1:44" x14ac:dyDescent="0.25">
      <c r="A177" s="13"/>
      <c r="B177" s="33" t="s">
        <v>86</v>
      </c>
      <c r="C177" s="34">
        <v>208029</v>
      </c>
      <c r="D177" s="34">
        <v>191192</v>
      </c>
      <c r="E177" s="35">
        <v>242998</v>
      </c>
      <c r="F177" s="15"/>
      <c r="G177" s="203">
        <v>94267</v>
      </c>
      <c r="H177" s="204">
        <v>91343</v>
      </c>
      <c r="I177" s="61">
        <f t="shared" si="11"/>
        <v>-3.1018277870304561E-2</v>
      </c>
      <c r="J177" s="7"/>
      <c r="K177" s="6"/>
      <c r="L177" s="6"/>
      <c r="M177" s="6"/>
      <c r="N177" s="7"/>
      <c r="O177" s="214"/>
      <c r="P177" s="215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1:44" x14ac:dyDescent="0.25">
      <c r="A178" s="13"/>
      <c r="B178" s="33" t="s">
        <v>87</v>
      </c>
      <c r="C178" s="34">
        <v>263873</v>
      </c>
      <c r="D178" s="34">
        <v>361047</v>
      </c>
      <c r="E178" s="35">
        <v>197060</v>
      </c>
      <c r="F178" s="15"/>
      <c r="G178" s="203">
        <v>103456</v>
      </c>
      <c r="H178" s="204">
        <v>86458</v>
      </c>
      <c r="I178" s="61">
        <f t="shared" si="11"/>
        <v>-0.16430173213733373</v>
      </c>
      <c r="J178" s="7"/>
      <c r="K178" s="6"/>
      <c r="L178" s="6"/>
      <c r="M178" s="6"/>
      <c r="N178" s="7"/>
      <c r="O178" s="214"/>
      <c r="P178" s="215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1:44" s="14" customFormat="1" x14ac:dyDescent="0.25">
      <c r="A179" s="13"/>
      <c r="B179" s="33" t="s">
        <v>141</v>
      </c>
      <c r="C179" s="34"/>
      <c r="D179" s="34"/>
      <c r="E179" s="35"/>
      <c r="F179" s="15"/>
      <c r="G179" s="38">
        <v>1316000</v>
      </c>
      <c r="H179" s="34">
        <v>1324173</v>
      </c>
      <c r="I179" s="61">
        <f t="shared" si="11"/>
        <v>6.2104863221884498E-3</v>
      </c>
      <c r="J179" s="54"/>
      <c r="K179" s="12"/>
      <c r="L179" s="12"/>
      <c r="M179" s="12"/>
      <c r="N179" s="13"/>
      <c r="O179" s="212"/>
      <c r="P179" s="2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spans="1:44" x14ac:dyDescent="0.25">
      <c r="A180" s="13"/>
      <c r="B180" s="33" t="s">
        <v>88</v>
      </c>
      <c r="C180" s="34">
        <v>141333278</v>
      </c>
      <c r="D180" s="34">
        <v>128100863</v>
      </c>
      <c r="E180" s="35">
        <v>131415629</v>
      </c>
      <c r="F180" s="15"/>
      <c r="G180" s="38">
        <v>53636195</v>
      </c>
      <c r="H180" s="34">
        <v>60292072</v>
      </c>
      <c r="I180" s="61">
        <f t="shared" si="11"/>
        <v>0.12409301219074172</v>
      </c>
      <c r="J180" s="7"/>
      <c r="K180" s="6"/>
      <c r="L180" s="6"/>
      <c r="M180" s="6"/>
      <c r="N180" s="7"/>
      <c r="O180" s="214"/>
      <c r="P180" s="215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ht="21.75" customHeight="1" x14ac:dyDescent="0.25">
      <c r="A181" s="13"/>
      <c r="B181" s="41" t="s">
        <v>10</v>
      </c>
      <c r="C181" s="46">
        <v>1537794912</v>
      </c>
      <c r="D181" s="46">
        <v>1718282592</v>
      </c>
      <c r="E181" s="47">
        <v>1665165654</v>
      </c>
      <c r="F181" s="65"/>
      <c r="G181" s="48">
        <v>892526729</v>
      </c>
      <c r="H181" s="46">
        <v>854895083</v>
      </c>
      <c r="I181" s="56">
        <f t="shared" si="11"/>
        <v>-4.216304652541112E-2</v>
      </c>
      <c r="J181" s="7"/>
      <c r="K181" s="6"/>
      <c r="L181" s="6"/>
      <c r="M181" s="6"/>
      <c r="N181" s="7"/>
      <c r="O181" s="214"/>
      <c r="P181" s="215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1:44" ht="11.25" customHeight="1" x14ac:dyDescent="0.25">
      <c r="A182" s="13"/>
      <c r="B182" s="138"/>
      <c r="C182" s="139"/>
      <c r="D182" s="139"/>
      <c r="E182" s="139"/>
      <c r="F182" s="139"/>
      <c r="G182" s="139"/>
      <c r="H182" s="139"/>
      <c r="I182" s="134"/>
      <c r="J182" s="7"/>
      <c r="K182" s="6"/>
      <c r="L182" s="6"/>
      <c r="M182" s="6"/>
      <c r="N182" s="7"/>
      <c r="O182" s="214"/>
      <c r="P182" s="215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1:44" s="14" customFormat="1" ht="15.75" customHeight="1" x14ac:dyDescent="0.25">
      <c r="A183" s="13"/>
      <c r="B183" s="62" t="s">
        <v>103</v>
      </c>
      <c r="C183" s="63"/>
      <c r="D183" s="63"/>
      <c r="E183" s="63"/>
      <c r="F183" s="63"/>
      <c r="G183" s="63"/>
      <c r="H183" s="63"/>
      <c r="I183" s="64"/>
      <c r="J183" s="13"/>
      <c r="K183" s="12"/>
      <c r="L183" s="12"/>
      <c r="M183" s="12"/>
      <c r="N183" s="13"/>
      <c r="O183" s="212"/>
      <c r="P183" s="2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spans="1:44" s="14" customFormat="1" ht="15.75" customHeight="1" x14ac:dyDescent="0.25">
      <c r="A184" s="13"/>
      <c r="B184" s="67" t="s">
        <v>138</v>
      </c>
      <c r="C184" s="68"/>
      <c r="D184" s="68"/>
      <c r="E184" s="68"/>
      <c r="F184" s="68"/>
      <c r="G184" s="68"/>
      <c r="H184" s="68"/>
      <c r="I184" s="69"/>
      <c r="J184" s="13"/>
      <c r="K184" s="12"/>
      <c r="L184" s="12"/>
      <c r="M184" s="12"/>
      <c r="N184" s="13"/>
      <c r="O184" s="212"/>
      <c r="P184" s="2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spans="1:44" ht="15" customHeight="1" x14ac:dyDescent="0.25">
      <c r="A185" s="13"/>
      <c r="B185" s="111"/>
      <c r="C185" s="223" t="s">
        <v>136</v>
      </c>
      <c r="D185" s="224"/>
      <c r="E185" s="225"/>
      <c r="F185" s="66"/>
      <c r="G185" s="221" t="s">
        <v>96</v>
      </c>
      <c r="H185" s="226"/>
      <c r="I185" s="114"/>
      <c r="J185" s="53"/>
      <c r="K185" s="6"/>
      <c r="L185" s="6"/>
      <c r="M185" s="6"/>
      <c r="N185" s="7"/>
      <c r="O185" s="214"/>
      <c r="P185" s="215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ht="15" customHeight="1" x14ac:dyDescent="0.25">
      <c r="A186" s="13"/>
      <c r="B186" s="112" t="s">
        <v>97</v>
      </c>
      <c r="C186" s="113" t="s">
        <v>0</v>
      </c>
      <c r="D186" s="113" t="s">
        <v>1</v>
      </c>
      <c r="E186" s="113" t="s">
        <v>2</v>
      </c>
      <c r="F186" s="17"/>
      <c r="G186" s="115" t="s">
        <v>92</v>
      </c>
      <c r="H186" s="116" t="s">
        <v>93</v>
      </c>
      <c r="I186" s="122" t="s">
        <v>31</v>
      </c>
      <c r="J186" s="53"/>
      <c r="K186" s="6"/>
      <c r="L186" s="6"/>
      <c r="M186" s="6"/>
      <c r="N186" s="7"/>
      <c r="O186" s="214"/>
      <c r="P186" s="215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13"/>
      <c r="B187" s="42" t="s">
        <v>67</v>
      </c>
      <c r="C187" s="37">
        <v>1680</v>
      </c>
      <c r="D187" s="37">
        <v>0</v>
      </c>
      <c r="E187" s="43">
        <v>24731</v>
      </c>
      <c r="F187" s="77"/>
      <c r="G187" s="36">
        <v>0</v>
      </c>
      <c r="H187" s="37">
        <v>10093</v>
      </c>
      <c r="I187" s="60"/>
      <c r="J187" s="7"/>
      <c r="K187" s="6"/>
      <c r="L187" s="6"/>
      <c r="M187" s="6"/>
      <c r="N187" s="7"/>
      <c r="O187" s="214"/>
      <c r="P187" s="215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x14ac:dyDescent="0.25">
      <c r="A188" s="13"/>
      <c r="B188" s="33" t="s">
        <v>68</v>
      </c>
      <c r="C188" s="34">
        <v>4097544</v>
      </c>
      <c r="D188" s="34">
        <v>5091812</v>
      </c>
      <c r="E188" s="35">
        <v>11620996</v>
      </c>
      <c r="F188" s="15"/>
      <c r="G188" s="38">
        <v>10461204</v>
      </c>
      <c r="H188" s="34">
        <v>5947702</v>
      </c>
      <c r="I188" s="61">
        <f t="shared" ref="I188:I211" si="12">(H188-G188)/G188</f>
        <v>-0.4314514849342389</v>
      </c>
      <c r="J188" s="7"/>
      <c r="K188" s="6"/>
      <c r="L188" s="6"/>
      <c r="M188" s="6"/>
      <c r="N188" s="7"/>
      <c r="O188" s="214"/>
      <c r="P188" s="215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 x14ac:dyDescent="0.25">
      <c r="A189" s="13"/>
      <c r="B189" s="33" t="s">
        <v>69</v>
      </c>
      <c r="C189" s="34">
        <v>14854318</v>
      </c>
      <c r="D189" s="34">
        <v>15864979</v>
      </c>
      <c r="E189" s="35">
        <v>13533686</v>
      </c>
      <c r="F189" s="15"/>
      <c r="G189" s="38">
        <v>7367928</v>
      </c>
      <c r="H189" s="34">
        <v>13075227</v>
      </c>
      <c r="I189" s="61">
        <f t="shared" si="12"/>
        <v>0.77461383987465671</v>
      </c>
      <c r="J189" s="7"/>
      <c r="K189" s="6"/>
      <c r="L189" s="6"/>
      <c r="M189" s="6"/>
      <c r="N189" s="7"/>
      <c r="O189" s="214"/>
      <c r="P189" s="215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 x14ac:dyDescent="0.25">
      <c r="A190" s="13"/>
      <c r="B190" s="33" t="s">
        <v>70</v>
      </c>
      <c r="C190" s="34">
        <v>352041</v>
      </c>
      <c r="D190" s="34">
        <v>171708</v>
      </c>
      <c r="E190" s="35">
        <v>421140</v>
      </c>
      <c r="F190" s="15"/>
      <c r="G190" s="203">
        <v>124022</v>
      </c>
      <c r="H190" s="204">
        <v>475516</v>
      </c>
      <c r="I190" s="61">
        <f t="shared" si="12"/>
        <v>2.834126203415523</v>
      </c>
      <c r="J190" s="7"/>
      <c r="K190" s="6"/>
      <c r="L190" s="6"/>
      <c r="M190" s="6"/>
      <c r="N190" s="7"/>
      <c r="O190" s="214"/>
      <c r="P190" s="215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1:44" x14ac:dyDescent="0.25">
      <c r="A191" s="13"/>
      <c r="B191" s="33" t="s">
        <v>71</v>
      </c>
      <c r="C191" s="34">
        <v>2060589</v>
      </c>
      <c r="D191" s="34">
        <v>3905146</v>
      </c>
      <c r="E191" s="35">
        <v>4985490</v>
      </c>
      <c r="F191" s="15"/>
      <c r="G191" s="38">
        <v>2698052</v>
      </c>
      <c r="H191" s="34">
        <v>2924304</v>
      </c>
      <c r="I191" s="61">
        <f t="shared" si="12"/>
        <v>8.3857538698290476E-2</v>
      </c>
      <c r="J191" s="7"/>
      <c r="K191" s="6"/>
      <c r="L191" s="6"/>
      <c r="M191" s="6"/>
      <c r="N191" s="7"/>
      <c r="O191" s="214"/>
      <c r="P191" s="215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x14ac:dyDescent="0.25">
      <c r="A192" s="13"/>
      <c r="B192" s="33" t="s">
        <v>72</v>
      </c>
      <c r="C192" s="34">
        <v>71098091</v>
      </c>
      <c r="D192" s="34">
        <v>90049509</v>
      </c>
      <c r="E192" s="35">
        <v>88102974</v>
      </c>
      <c r="F192" s="15"/>
      <c r="G192" s="38">
        <v>49749906</v>
      </c>
      <c r="H192" s="34">
        <v>47744787</v>
      </c>
      <c r="I192" s="61">
        <f t="shared" si="12"/>
        <v>-4.0303975649722837E-2</v>
      </c>
      <c r="J192" s="7"/>
      <c r="K192" s="6"/>
      <c r="L192" s="6"/>
      <c r="M192" s="6"/>
      <c r="N192" s="7"/>
      <c r="O192" s="214"/>
      <c r="P192" s="215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44" x14ac:dyDescent="0.25">
      <c r="A193" s="13"/>
      <c r="B193" s="33" t="s">
        <v>73</v>
      </c>
      <c r="C193" s="34">
        <v>11264544</v>
      </c>
      <c r="D193" s="34">
        <v>11194455</v>
      </c>
      <c r="E193" s="35">
        <v>13456143</v>
      </c>
      <c r="F193" s="15"/>
      <c r="G193" s="38">
        <v>9202865</v>
      </c>
      <c r="H193" s="34">
        <v>10821185</v>
      </c>
      <c r="I193" s="61">
        <f t="shared" si="12"/>
        <v>0.17584958597132525</v>
      </c>
      <c r="J193" s="7"/>
      <c r="K193" s="6"/>
      <c r="L193" s="6"/>
      <c r="M193" s="6"/>
      <c r="N193" s="7"/>
      <c r="O193" s="214"/>
      <c r="P193" s="215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1:44" x14ac:dyDescent="0.25">
      <c r="A194" s="13"/>
      <c r="B194" s="33" t="s">
        <v>74</v>
      </c>
      <c r="C194" s="34">
        <v>5021971</v>
      </c>
      <c r="D194" s="34">
        <v>7172217</v>
      </c>
      <c r="E194" s="35">
        <v>7675168</v>
      </c>
      <c r="F194" s="15"/>
      <c r="G194" s="38">
        <v>4827813</v>
      </c>
      <c r="H194" s="34">
        <v>4070259</v>
      </c>
      <c r="I194" s="61">
        <f t="shared" si="12"/>
        <v>-0.15691452837962033</v>
      </c>
      <c r="J194" s="7"/>
      <c r="K194" s="6"/>
      <c r="L194" s="6"/>
      <c r="M194" s="6"/>
      <c r="N194" s="7"/>
      <c r="O194" s="214"/>
      <c r="P194" s="215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1:44" x14ac:dyDescent="0.25">
      <c r="A195" s="13"/>
      <c r="B195" s="33" t="s">
        <v>75</v>
      </c>
      <c r="C195" s="34">
        <v>45135</v>
      </c>
      <c r="D195" s="34">
        <v>79534</v>
      </c>
      <c r="E195" s="35">
        <v>71256</v>
      </c>
      <c r="F195" s="15"/>
      <c r="G195" s="203">
        <v>71256</v>
      </c>
      <c r="H195" s="204">
        <v>94952</v>
      </c>
      <c r="I195" s="61">
        <f t="shared" si="12"/>
        <v>0.33254743460199843</v>
      </c>
      <c r="J195" s="7"/>
      <c r="K195" s="6"/>
      <c r="L195" s="6"/>
      <c r="M195" s="6"/>
      <c r="N195" s="7"/>
      <c r="O195" s="214"/>
      <c r="P195" s="215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1:44" x14ac:dyDescent="0.25">
      <c r="A196" s="13"/>
      <c r="B196" s="33" t="s">
        <v>76</v>
      </c>
      <c r="C196" s="34">
        <v>7784648</v>
      </c>
      <c r="D196" s="34">
        <v>11478571</v>
      </c>
      <c r="E196" s="35">
        <v>20577956</v>
      </c>
      <c r="F196" s="15"/>
      <c r="G196" s="38">
        <v>14942677</v>
      </c>
      <c r="H196" s="34">
        <v>14753384</v>
      </c>
      <c r="I196" s="61">
        <f t="shared" si="12"/>
        <v>-1.2667944304758779E-2</v>
      </c>
      <c r="J196" s="7"/>
      <c r="K196" s="6"/>
      <c r="L196" s="6"/>
      <c r="M196" s="6"/>
      <c r="N196" s="7"/>
      <c r="O196" s="214"/>
      <c r="P196" s="215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1:44" x14ac:dyDescent="0.25">
      <c r="A197" s="13"/>
      <c r="B197" s="33" t="s">
        <v>77</v>
      </c>
      <c r="C197" s="34">
        <v>11332191</v>
      </c>
      <c r="D197" s="34">
        <v>12290437</v>
      </c>
      <c r="E197" s="35">
        <v>11453107</v>
      </c>
      <c r="F197" s="15"/>
      <c r="G197" s="38">
        <v>6530864</v>
      </c>
      <c r="H197" s="34">
        <v>7157382</v>
      </c>
      <c r="I197" s="61">
        <f t="shared" si="12"/>
        <v>9.5931870576389286E-2</v>
      </c>
      <c r="J197" s="7"/>
      <c r="K197" s="6"/>
      <c r="L197" s="6"/>
      <c r="M197" s="6"/>
      <c r="N197" s="7"/>
      <c r="O197" s="214"/>
      <c r="P197" s="215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1:44" x14ac:dyDescent="0.25">
      <c r="A198" s="13"/>
      <c r="B198" s="33" t="s">
        <v>78</v>
      </c>
      <c r="C198" s="34">
        <v>83147</v>
      </c>
      <c r="D198" s="34">
        <v>74983</v>
      </c>
      <c r="E198" s="35">
        <v>99643</v>
      </c>
      <c r="F198" s="15"/>
      <c r="G198" s="203">
        <v>31483</v>
      </c>
      <c r="H198" s="204">
        <v>63368</v>
      </c>
      <c r="I198" s="61">
        <f t="shared" si="12"/>
        <v>1.0127687958580822</v>
      </c>
      <c r="J198" s="7"/>
      <c r="K198" s="6"/>
      <c r="L198" s="6"/>
      <c r="M198" s="6"/>
      <c r="N198" s="7"/>
      <c r="O198" s="214"/>
      <c r="P198" s="215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1:44" x14ac:dyDescent="0.25">
      <c r="A199" s="13"/>
      <c r="B199" s="33" t="s">
        <v>79</v>
      </c>
      <c r="C199" s="34">
        <v>13957330</v>
      </c>
      <c r="D199" s="34">
        <v>14585353</v>
      </c>
      <c r="E199" s="35">
        <v>11239797</v>
      </c>
      <c r="F199" s="15"/>
      <c r="G199" s="38">
        <v>6369040</v>
      </c>
      <c r="H199" s="34">
        <v>7133749</v>
      </c>
      <c r="I199" s="61">
        <f t="shared" si="12"/>
        <v>0.12006660344416113</v>
      </c>
      <c r="J199" s="7"/>
      <c r="K199" s="6"/>
      <c r="L199" s="6"/>
      <c r="M199" s="6"/>
      <c r="N199" s="7"/>
      <c r="O199" s="214"/>
      <c r="P199" s="2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1:44" x14ac:dyDescent="0.25">
      <c r="A200" s="13"/>
      <c r="B200" s="33" t="s">
        <v>80</v>
      </c>
      <c r="C200" s="34">
        <v>3014913</v>
      </c>
      <c r="D200" s="34">
        <v>4282323</v>
      </c>
      <c r="E200" s="35">
        <v>5002479</v>
      </c>
      <c r="F200" s="15"/>
      <c r="G200" s="38">
        <v>2667259</v>
      </c>
      <c r="H200" s="34">
        <v>2814781</v>
      </c>
      <c r="I200" s="61">
        <f t="shared" si="12"/>
        <v>5.5308464607299102E-2</v>
      </c>
      <c r="J200" s="7"/>
      <c r="K200" s="6"/>
      <c r="L200" s="6"/>
      <c r="M200" s="6"/>
      <c r="N200" s="7"/>
      <c r="O200" s="214"/>
      <c r="P200" s="215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1:44" x14ac:dyDescent="0.25">
      <c r="A201" s="13"/>
      <c r="B201" s="33" t="s">
        <v>81</v>
      </c>
      <c r="C201" s="34">
        <v>162162</v>
      </c>
      <c r="D201" s="34">
        <v>609551</v>
      </c>
      <c r="E201" s="35">
        <v>575404</v>
      </c>
      <c r="F201" s="15"/>
      <c r="G201" s="38">
        <v>336130</v>
      </c>
      <c r="H201" s="34">
        <v>670742</v>
      </c>
      <c r="I201" s="61">
        <f t="shared" si="12"/>
        <v>0.99548389016154459</v>
      </c>
      <c r="J201" s="7"/>
      <c r="K201" s="6"/>
      <c r="L201" s="6"/>
      <c r="M201" s="6"/>
      <c r="N201" s="7"/>
      <c r="O201" s="214"/>
      <c r="P201" s="215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1:44" x14ac:dyDescent="0.25">
      <c r="A202" s="13"/>
      <c r="B202" s="33" t="s">
        <v>82</v>
      </c>
      <c r="C202" s="34">
        <v>1256417</v>
      </c>
      <c r="D202" s="34">
        <v>1271852</v>
      </c>
      <c r="E202" s="35">
        <v>1391617</v>
      </c>
      <c r="F202" s="15"/>
      <c r="G202" s="38">
        <v>732013</v>
      </c>
      <c r="H202" s="34">
        <v>1133072</v>
      </c>
      <c r="I202" s="61">
        <f t="shared" si="12"/>
        <v>0.54788507854368707</v>
      </c>
      <c r="J202" s="7"/>
      <c r="K202" s="6"/>
      <c r="L202" s="6"/>
      <c r="M202" s="6"/>
      <c r="N202" s="7"/>
      <c r="O202" s="214"/>
      <c r="P202" s="215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1:44" ht="18" customHeight="1" x14ac:dyDescent="0.25">
      <c r="A203" s="13"/>
      <c r="B203" s="41" t="s">
        <v>9</v>
      </c>
      <c r="C203" s="46">
        <v>146386721</v>
      </c>
      <c r="D203" s="46">
        <v>178122430</v>
      </c>
      <c r="E203" s="47">
        <v>190231587</v>
      </c>
      <c r="F203" s="17"/>
      <c r="G203" s="48">
        <v>116112512</v>
      </c>
      <c r="H203" s="46">
        <v>118890503</v>
      </c>
      <c r="I203" s="56">
        <f t="shared" si="12"/>
        <v>2.3924992682959095E-2</v>
      </c>
      <c r="J203" s="7"/>
      <c r="K203" s="6"/>
      <c r="L203" s="6"/>
      <c r="M203" s="6"/>
      <c r="N203" s="7"/>
      <c r="O203" s="214"/>
      <c r="P203" s="215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1:44" x14ac:dyDescent="0.25">
      <c r="A204" s="13"/>
      <c r="B204" s="33" t="s">
        <v>83</v>
      </c>
      <c r="C204" s="34">
        <v>2991211</v>
      </c>
      <c r="D204" s="34">
        <v>1295688</v>
      </c>
      <c r="E204" s="35">
        <v>2105987</v>
      </c>
      <c r="F204" s="15"/>
      <c r="G204" s="38">
        <v>833806</v>
      </c>
      <c r="H204" s="34">
        <v>788329</v>
      </c>
      <c r="I204" s="61">
        <f t="shared" si="12"/>
        <v>-5.4541464081572934E-2</v>
      </c>
      <c r="J204" s="7"/>
      <c r="K204" s="6"/>
      <c r="L204" s="6"/>
      <c r="M204" s="6"/>
      <c r="N204" s="7"/>
      <c r="O204" s="214"/>
      <c r="P204" s="215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1:44" x14ac:dyDescent="0.25">
      <c r="A205" s="13"/>
      <c r="B205" s="33" t="s">
        <v>84</v>
      </c>
      <c r="C205" s="34">
        <v>0</v>
      </c>
      <c r="D205" s="34">
        <v>1000</v>
      </c>
      <c r="E205" s="35">
        <v>63380</v>
      </c>
      <c r="F205" s="15"/>
      <c r="G205" s="203">
        <v>42305</v>
      </c>
      <c r="H205" s="204">
        <v>0</v>
      </c>
      <c r="I205" s="61">
        <f t="shared" si="12"/>
        <v>-1</v>
      </c>
      <c r="J205" s="7"/>
      <c r="K205" s="6"/>
      <c r="L205" s="6"/>
      <c r="M205" s="6"/>
      <c r="N205" s="7"/>
      <c r="O205" s="214"/>
      <c r="P205" s="215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 x14ac:dyDescent="0.25">
      <c r="A206" s="13"/>
      <c r="B206" s="33" t="s">
        <v>85</v>
      </c>
      <c r="C206" s="34">
        <v>57262628</v>
      </c>
      <c r="D206" s="34">
        <v>58667233</v>
      </c>
      <c r="E206" s="35">
        <v>78202447</v>
      </c>
      <c r="F206" s="15"/>
      <c r="G206" s="38">
        <v>40646000</v>
      </c>
      <c r="H206" s="34">
        <v>46130780</v>
      </c>
      <c r="I206" s="61">
        <f t="shared" si="12"/>
        <v>0.13494021551936231</v>
      </c>
      <c r="J206" s="7"/>
      <c r="K206" s="6"/>
      <c r="L206" s="6"/>
      <c r="M206" s="6"/>
      <c r="N206" s="7"/>
      <c r="O206" s="214"/>
      <c r="P206" s="215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 x14ac:dyDescent="0.25">
      <c r="A207" s="13"/>
      <c r="B207" s="33" t="s">
        <v>86</v>
      </c>
      <c r="C207" s="34">
        <v>2824613</v>
      </c>
      <c r="D207" s="34">
        <v>2825206</v>
      </c>
      <c r="E207" s="35">
        <v>1926576</v>
      </c>
      <c r="F207" s="15"/>
      <c r="G207" s="38">
        <v>988280</v>
      </c>
      <c r="H207" s="34">
        <v>1307095</v>
      </c>
      <c r="I207" s="61">
        <f t="shared" si="12"/>
        <v>0.32259582304610029</v>
      </c>
      <c r="J207" s="7"/>
      <c r="K207" s="6"/>
      <c r="L207" s="6"/>
      <c r="M207" s="6"/>
      <c r="N207" s="7"/>
      <c r="O207" s="214"/>
      <c r="P207" s="215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 x14ac:dyDescent="0.25">
      <c r="A208" s="13"/>
      <c r="B208" s="33" t="s">
        <v>87</v>
      </c>
      <c r="C208" s="34">
        <v>5244828</v>
      </c>
      <c r="D208" s="34">
        <v>5483647</v>
      </c>
      <c r="E208" s="35">
        <v>5635899</v>
      </c>
      <c r="F208" s="15"/>
      <c r="G208" s="38">
        <v>3703354</v>
      </c>
      <c r="H208" s="34">
        <v>3796013</v>
      </c>
      <c r="I208" s="61">
        <f t="shared" si="12"/>
        <v>2.502029241600992E-2</v>
      </c>
      <c r="J208" s="7"/>
      <c r="K208" s="6"/>
      <c r="L208" s="6"/>
      <c r="M208" s="6"/>
      <c r="N208" s="7"/>
      <c r="O208" s="214"/>
      <c r="P208" s="215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 s="14" customFormat="1" x14ac:dyDescent="0.25">
      <c r="A209" s="13"/>
      <c r="B209" s="33" t="s">
        <v>141</v>
      </c>
      <c r="C209" s="34"/>
      <c r="D209" s="34"/>
      <c r="E209" s="35"/>
      <c r="F209" s="15"/>
      <c r="G209" s="203">
        <v>261000</v>
      </c>
      <c r="H209" s="204">
        <v>311542</v>
      </c>
      <c r="I209" s="61">
        <f t="shared" si="12"/>
        <v>0.19364750957854407</v>
      </c>
      <c r="J209" s="54"/>
      <c r="K209" s="12"/>
      <c r="L209" s="12"/>
      <c r="M209" s="12"/>
      <c r="N209" s="13"/>
      <c r="O209" s="212"/>
      <c r="P209" s="2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spans="1:44" x14ac:dyDescent="0.25">
      <c r="A210" s="13"/>
      <c r="B210" s="33" t="s">
        <v>88</v>
      </c>
      <c r="C210" s="34">
        <v>9994307</v>
      </c>
      <c r="D210" s="34">
        <v>12404817</v>
      </c>
      <c r="E210" s="35">
        <v>10914002</v>
      </c>
      <c r="F210" s="15"/>
      <c r="G210" s="38">
        <v>6795197</v>
      </c>
      <c r="H210" s="34">
        <v>4216133</v>
      </c>
      <c r="I210" s="61">
        <f t="shared" si="12"/>
        <v>-0.37954219723136801</v>
      </c>
      <c r="J210" s="7"/>
      <c r="K210" s="6"/>
      <c r="L210" s="6"/>
      <c r="M210" s="6"/>
      <c r="N210" s="7"/>
      <c r="O210" s="214"/>
      <c r="P210" s="215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 ht="21.75" customHeight="1" x14ac:dyDescent="0.25">
      <c r="A211" s="13"/>
      <c r="B211" s="41" t="s">
        <v>10</v>
      </c>
      <c r="C211" s="46">
        <v>246627973</v>
      </c>
      <c r="D211" s="46">
        <v>280772774</v>
      </c>
      <c r="E211" s="47">
        <v>313091548</v>
      </c>
      <c r="F211" s="65"/>
      <c r="G211" s="48">
        <v>183297752</v>
      </c>
      <c r="H211" s="46">
        <v>188824296</v>
      </c>
      <c r="I211" s="56">
        <f t="shared" si="12"/>
        <v>3.0150637090191917E-2</v>
      </c>
      <c r="J211" s="7"/>
      <c r="K211" s="6"/>
      <c r="L211" s="6"/>
      <c r="M211" s="6"/>
      <c r="N211" s="7"/>
      <c r="O211" s="214"/>
      <c r="P211" s="215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 ht="12.75" customHeight="1" x14ac:dyDescent="0.25">
      <c r="A212" s="13"/>
      <c r="B212" s="138"/>
      <c r="C212" s="139"/>
      <c r="D212" s="139"/>
      <c r="E212" s="139"/>
      <c r="F212" s="139"/>
      <c r="G212" s="139"/>
      <c r="H212" s="139"/>
      <c r="I212" s="134"/>
      <c r="J212" s="7"/>
      <c r="K212" s="6"/>
      <c r="L212" s="6"/>
      <c r="M212" s="6"/>
      <c r="N212" s="7"/>
      <c r="O212" s="214"/>
      <c r="P212" s="215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 ht="22.5" customHeight="1" x14ac:dyDescent="0.25">
      <c r="A213" s="13"/>
      <c r="B213" s="62" t="s">
        <v>104</v>
      </c>
      <c r="C213" s="63"/>
      <c r="D213" s="63"/>
      <c r="E213" s="63"/>
      <c r="F213" s="63"/>
      <c r="G213" s="63"/>
      <c r="H213" s="63"/>
      <c r="I213" s="64"/>
      <c r="J213" s="7"/>
      <c r="K213" s="6"/>
      <c r="L213" s="6"/>
      <c r="M213" s="6"/>
      <c r="N213" s="7"/>
      <c r="O213" s="214"/>
      <c r="P213" s="215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 ht="13.5" customHeight="1" x14ac:dyDescent="0.25">
      <c r="A214" s="13"/>
      <c r="B214" s="67" t="s">
        <v>138</v>
      </c>
      <c r="C214" s="68"/>
      <c r="D214" s="68"/>
      <c r="E214" s="68"/>
      <c r="F214" s="68"/>
      <c r="G214" s="68"/>
      <c r="H214" s="68"/>
      <c r="I214" s="69"/>
      <c r="J214" s="7"/>
      <c r="K214" s="6"/>
      <c r="L214" s="6"/>
      <c r="M214" s="6"/>
      <c r="N214" s="7"/>
      <c r="O214" s="214"/>
      <c r="P214" s="215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 ht="15" customHeight="1" x14ac:dyDescent="0.25">
      <c r="A215" s="13"/>
      <c r="B215" s="111"/>
      <c r="C215" s="223" t="s">
        <v>136</v>
      </c>
      <c r="D215" s="224"/>
      <c r="E215" s="225"/>
      <c r="F215" s="66"/>
      <c r="G215" s="221" t="s">
        <v>96</v>
      </c>
      <c r="H215" s="226"/>
      <c r="I215" s="114"/>
      <c r="J215" s="53"/>
      <c r="K215" s="6"/>
      <c r="L215" s="6"/>
      <c r="M215" s="6"/>
      <c r="N215" s="7"/>
      <c r="O215" s="214"/>
      <c r="P215" s="215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 ht="15" customHeight="1" x14ac:dyDescent="0.25">
      <c r="A216" s="13"/>
      <c r="B216" s="112" t="s">
        <v>97</v>
      </c>
      <c r="C216" s="113" t="s">
        <v>0</v>
      </c>
      <c r="D216" s="113" t="s">
        <v>1</v>
      </c>
      <c r="E216" s="113" t="s">
        <v>2</v>
      </c>
      <c r="F216" s="17"/>
      <c r="G216" s="115" t="s">
        <v>92</v>
      </c>
      <c r="H216" s="116" t="s">
        <v>93</v>
      </c>
      <c r="I216" s="122" t="s">
        <v>31</v>
      </c>
      <c r="J216" s="53"/>
      <c r="K216" s="6"/>
      <c r="L216" s="6"/>
      <c r="M216" s="6"/>
      <c r="N216" s="7"/>
      <c r="O216" s="214"/>
      <c r="P216" s="215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 x14ac:dyDescent="0.25">
      <c r="A217" s="13"/>
      <c r="B217" s="42" t="s">
        <v>67</v>
      </c>
      <c r="C217" s="37">
        <v>1843996</v>
      </c>
      <c r="D217" s="37">
        <v>5449041</v>
      </c>
      <c r="E217" s="43">
        <v>5391770</v>
      </c>
      <c r="F217" s="77"/>
      <c r="G217" s="36">
        <v>2750221</v>
      </c>
      <c r="H217" s="37">
        <v>3122821</v>
      </c>
      <c r="I217" s="60">
        <f t="shared" ref="I217:I241" si="13">(H217-G217)/G217</f>
        <v>0.13548002142373286</v>
      </c>
      <c r="J217" s="7"/>
      <c r="K217" s="6"/>
      <c r="L217" s="6"/>
      <c r="M217" s="6"/>
      <c r="N217" s="7"/>
      <c r="O217" s="214"/>
      <c r="P217" s="215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1:44" x14ac:dyDescent="0.25">
      <c r="A218" s="13"/>
      <c r="B218" s="33" t="s">
        <v>68</v>
      </c>
      <c r="C218" s="34">
        <v>26001530</v>
      </c>
      <c r="D218" s="34">
        <v>35784895</v>
      </c>
      <c r="E218" s="35">
        <v>98239180</v>
      </c>
      <c r="F218" s="15"/>
      <c r="G218" s="38">
        <v>8580496</v>
      </c>
      <c r="H218" s="34">
        <v>14875025</v>
      </c>
      <c r="I218" s="61">
        <f t="shared" si="13"/>
        <v>0.73358568082777498</v>
      </c>
      <c r="J218" s="7"/>
      <c r="K218" s="6"/>
      <c r="L218" s="6"/>
      <c r="M218" s="6"/>
      <c r="N218" s="7"/>
      <c r="O218" s="214"/>
      <c r="P218" s="215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1:44" x14ac:dyDescent="0.25">
      <c r="A219" s="13"/>
      <c r="B219" s="33" t="s">
        <v>69</v>
      </c>
      <c r="C219" s="34">
        <v>41822473</v>
      </c>
      <c r="D219" s="34">
        <v>53970623</v>
      </c>
      <c r="E219" s="35">
        <v>59694685</v>
      </c>
      <c r="F219" s="15"/>
      <c r="G219" s="38">
        <v>37864661</v>
      </c>
      <c r="H219" s="34">
        <v>32511771</v>
      </c>
      <c r="I219" s="61">
        <f t="shared" si="13"/>
        <v>-0.1413690195192821</v>
      </c>
      <c r="J219" s="7"/>
      <c r="K219" s="6"/>
      <c r="L219" s="6"/>
      <c r="M219" s="6"/>
      <c r="N219" s="7"/>
      <c r="O219" s="214"/>
      <c r="P219" s="215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1:44" x14ac:dyDescent="0.25">
      <c r="A220" s="13"/>
      <c r="B220" s="33" t="s">
        <v>70</v>
      </c>
      <c r="C220" s="34">
        <v>1133775</v>
      </c>
      <c r="D220" s="34">
        <v>2646318</v>
      </c>
      <c r="E220" s="35">
        <v>1577008</v>
      </c>
      <c r="F220" s="15"/>
      <c r="G220" s="38">
        <v>807348</v>
      </c>
      <c r="H220" s="34">
        <v>886097</v>
      </c>
      <c r="I220" s="61">
        <f t="shared" si="13"/>
        <v>9.7540341959105617E-2</v>
      </c>
      <c r="J220" s="7"/>
      <c r="K220" s="6"/>
      <c r="L220" s="6"/>
      <c r="M220" s="6"/>
      <c r="N220" s="7"/>
      <c r="O220" s="214"/>
      <c r="P220" s="215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1:44" x14ac:dyDescent="0.25">
      <c r="A221" s="13"/>
      <c r="B221" s="33" t="s">
        <v>71</v>
      </c>
      <c r="C221" s="34">
        <v>22717333</v>
      </c>
      <c r="D221" s="34">
        <v>70986120</v>
      </c>
      <c r="E221" s="35">
        <v>66358750</v>
      </c>
      <c r="F221" s="15"/>
      <c r="G221" s="38">
        <v>23657762</v>
      </c>
      <c r="H221" s="34">
        <v>25608217</v>
      </c>
      <c r="I221" s="61">
        <f t="shared" si="13"/>
        <v>8.2444611624717501E-2</v>
      </c>
      <c r="J221" s="7"/>
      <c r="K221" s="6"/>
      <c r="L221" s="6"/>
      <c r="M221" s="6"/>
      <c r="N221" s="7"/>
      <c r="O221" s="214"/>
      <c r="P221" s="215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1:44" x14ac:dyDescent="0.25">
      <c r="A222" s="13"/>
      <c r="B222" s="33" t="s">
        <v>72</v>
      </c>
      <c r="C222" s="34">
        <v>390867970</v>
      </c>
      <c r="D222" s="34">
        <v>459780825</v>
      </c>
      <c r="E222" s="35">
        <v>523162590</v>
      </c>
      <c r="F222" s="15"/>
      <c r="G222" s="38">
        <v>185823987</v>
      </c>
      <c r="H222" s="34">
        <v>229939103</v>
      </c>
      <c r="I222" s="61">
        <f t="shared" si="13"/>
        <v>0.23740269871617811</v>
      </c>
      <c r="J222" s="7"/>
      <c r="K222" s="6"/>
      <c r="L222" s="6"/>
      <c r="M222" s="6"/>
      <c r="N222" s="7"/>
      <c r="O222" s="214"/>
      <c r="P222" s="215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1:44" x14ac:dyDescent="0.25">
      <c r="A223" s="13"/>
      <c r="B223" s="33" t="s">
        <v>73</v>
      </c>
      <c r="C223" s="34">
        <v>213811338</v>
      </c>
      <c r="D223" s="34">
        <v>255398380</v>
      </c>
      <c r="E223" s="35">
        <v>212556919</v>
      </c>
      <c r="F223" s="15"/>
      <c r="G223" s="38">
        <v>30454900</v>
      </c>
      <c r="H223" s="34">
        <v>60568817</v>
      </c>
      <c r="I223" s="61">
        <f t="shared" si="13"/>
        <v>0.98880367362887422</v>
      </c>
      <c r="J223" s="7"/>
      <c r="K223" s="6"/>
      <c r="L223" s="6"/>
      <c r="M223" s="6"/>
      <c r="N223" s="7"/>
      <c r="O223" s="214"/>
      <c r="P223" s="215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1:44" x14ac:dyDescent="0.25">
      <c r="A224" s="13"/>
      <c r="B224" s="33" t="s">
        <v>74</v>
      </c>
      <c r="C224" s="34">
        <v>250743880</v>
      </c>
      <c r="D224" s="34">
        <v>325397649</v>
      </c>
      <c r="E224" s="35">
        <v>341278765</v>
      </c>
      <c r="F224" s="15"/>
      <c r="G224" s="38">
        <v>94879703</v>
      </c>
      <c r="H224" s="34">
        <v>130277614</v>
      </c>
      <c r="I224" s="61">
        <f t="shared" si="13"/>
        <v>0.373082017341475</v>
      </c>
      <c r="J224" s="7"/>
      <c r="K224" s="6"/>
      <c r="L224" s="6"/>
      <c r="M224" s="6"/>
      <c r="N224" s="7"/>
      <c r="O224" s="214"/>
      <c r="P224" s="215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1:44" x14ac:dyDescent="0.25">
      <c r="A225" s="13"/>
      <c r="B225" s="33" t="s">
        <v>75</v>
      </c>
      <c r="C225" s="34">
        <v>619950</v>
      </c>
      <c r="D225" s="34">
        <v>415185</v>
      </c>
      <c r="E225" s="35">
        <v>454154</v>
      </c>
      <c r="F225" s="15"/>
      <c r="G225" s="203">
        <v>200634</v>
      </c>
      <c r="H225" s="204">
        <v>156337</v>
      </c>
      <c r="I225" s="61">
        <f t="shared" si="13"/>
        <v>-0.22078511119750391</v>
      </c>
      <c r="J225" s="7"/>
      <c r="K225" s="6"/>
      <c r="L225" s="6"/>
      <c r="M225" s="6"/>
      <c r="N225" s="7"/>
      <c r="O225" s="214"/>
      <c r="P225" s="215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1:44" x14ac:dyDescent="0.25">
      <c r="A226" s="13"/>
      <c r="B226" s="33" t="s">
        <v>76</v>
      </c>
      <c r="C226" s="34">
        <v>42331462</v>
      </c>
      <c r="D226" s="34">
        <v>18339265</v>
      </c>
      <c r="E226" s="35">
        <v>17547044</v>
      </c>
      <c r="F226" s="15"/>
      <c r="G226" s="38">
        <v>8309464</v>
      </c>
      <c r="H226" s="34">
        <v>7583837</v>
      </c>
      <c r="I226" s="61">
        <f t="shared" si="13"/>
        <v>-8.73253677974897E-2</v>
      </c>
      <c r="J226" s="7"/>
      <c r="K226" s="6"/>
      <c r="L226" s="6"/>
      <c r="M226" s="6"/>
      <c r="N226" s="7"/>
      <c r="O226" s="214"/>
      <c r="P226" s="215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1:44" x14ac:dyDescent="0.25">
      <c r="A227" s="13"/>
      <c r="B227" s="33" t="s">
        <v>77</v>
      </c>
      <c r="C227" s="34">
        <v>28121129</v>
      </c>
      <c r="D227" s="34">
        <v>26222551</v>
      </c>
      <c r="E227" s="35">
        <v>33577949</v>
      </c>
      <c r="F227" s="15"/>
      <c r="G227" s="38">
        <v>18058698</v>
      </c>
      <c r="H227" s="34">
        <v>18956157</v>
      </c>
      <c r="I227" s="61">
        <f t="shared" si="13"/>
        <v>4.9696772159321785E-2</v>
      </c>
      <c r="J227" s="7"/>
      <c r="K227" s="6"/>
      <c r="L227" s="6"/>
      <c r="M227" s="6"/>
      <c r="N227" s="7"/>
      <c r="O227" s="214"/>
      <c r="P227" s="2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1:44" x14ac:dyDescent="0.25">
      <c r="A228" s="13"/>
      <c r="B228" s="33" t="s">
        <v>78</v>
      </c>
      <c r="C228" s="34">
        <v>6801443</v>
      </c>
      <c r="D228" s="34">
        <v>8452973</v>
      </c>
      <c r="E228" s="35">
        <v>9571847</v>
      </c>
      <c r="F228" s="15"/>
      <c r="G228" s="38">
        <v>5343568</v>
      </c>
      <c r="H228" s="34">
        <v>4006917</v>
      </c>
      <c r="I228" s="61">
        <f t="shared" si="13"/>
        <v>-0.2501420399253832</v>
      </c>
      <c r="J228" s="7"/>
      <c r="K228" s="6"/>
      <c r="L228" s="6"/>
      <c r="M228" s="6"/>
      <c r="N228" s="7"/>
      <c r="O228" s="214"/>
      <c r="P228" s="215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44" x14ac:dyDescent="0.25">
      <c r="A229" s="13"/>
      <c r="B229" s="33" t="s">
        <v>79</v>
      </c>
      <c r="C229" s="34">
        <v>78986752</v>
      </c>
      <c r="D229" s="34">
        <v>81674114</v>
      </c>
      <c r="E229" s="35">
        <v>91158812</v>
      </c>
      <c r="F229" s="15"/>
      <c r="G229" s="38">
        <v>29329816</v>
      </c>
      <c r="H229" s="34">
        <v>16914881</v>
      </c>
      <c r="I229" s="61">
        <f t="shared" si="13"/>
        <v>-0.42328717643506525</v>
      </c>
      <c r="J229" s="7"/>
      <c r="K229" s="6"/>
      <c r="L229" s="6"/>
      <c r="M229" s="6"/>
      <c r="N229" s="7"/>
      <c r="O229" s="214"/>
      <c r="P229" s="215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1:44" x14ac:dyDescent="0.25">
      <c r="A230" s="13"/>
      <c r="B230" s="33" t="s">
        <v>80</v>
      </c>
      <c r="C230" s="34">
        <v>10355953</v>
      </c>
      <c r="D230" s="34">
        <v>15273557</v>
      </c>
      <c r="E230" s="35">
        <v>16015872</v>
      </c>
      <c r="F230" s="15"/>
      <c r="G230" s="38">
        <v>7632259</v>
      </c>
      <c r="H230" s="34">
        <v>10660417</v>
      </c>
      <c r="I230" s="61">
        <f t="shared" si="13"/>
        <v>0.39675776202039265</v>
      </c>
      <c r="J230" s="7"/>
      <c r="K230" s="6"/>
      <c r="L230" s="6"/>
      <c r="M230" s="6"/>
      <c r="N230" s="7"/>
      <c r="O230" s="214"/>
      <c r="P230" s="215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1:44" x14ac:dyDescent="0.25">
      <c r="A231" s="13"/>
      <c r="B231" s="33" t="s">
        <v>81</v>
      </c>
      <c r="C231" s="34">
        <v>5725803</v>
      </c>
      <c r="D231" s="34">
        <v>8060446</v>
      </c>
      <c r="E231" s="35">
        <v>10125437</v>
      </c>
      <c r="F231" s="15"/>
      <c r="G231" s="38">
        <v>6322408</v>
      </c>
      <c r="H231" s="34">
        <v>10941366</v>
      </c>
      <c r="I231" s="61">
        <f t="shared" si="13"/>
        <v>0.73056942861011187</v>
      </c>
      <c r="J231" s="7"/>
      <c r="K231" s="6"/>
      <c r="L231" s="6"/>
      <c r="M231" s="6"/>
      <c r="N231" s="7"/>
      <c r="O231" s="214"/>
      <c r="P231" s="215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 x14ac:dyDescent="0.25">
      <c r="A232" s="13"/>
      <c r="B232" s="33" t="s">
        <v>82</v>
      </c>
      <c r="C232" s="34">
        <v>2238031</v>
      </c>
      <c r="D232" s="34">
        <v>2138960</v>
      </c>
      <c r="E232" s="35">
        <v>2448628</v>
      </c>
      <c r="F232" s="15"/>
      <c r="G232" s="38">
        <v>1193887</v>
      </c>
      <c r="H232" s="34">
        <v>1314634</v>
      </c>
      <c r="I232" s="61">
        <f t="shared" si="13"/>
        <v>0.10113771236306283</v>
      </c>
      <c r="J232" s="7"/>
      <c r="K232" s="6"/>
      <c r="L232" s="6"/>
      <c r="M232" s="6"/>
      <c r="N232" s="7"/>
      <c r="O232" s="214"/>
      <c r="P232" s="215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 ht="18" customHeight="1" x14ac:dyDescent="0.25">
      <c r="A233" s="13"/>
      <c r="B233" s="41" t="s">
        <v>9</v>
      </c>
      <c r="C233" s="46">
        <v>1124122818</v>
      </c>
      <c r="D233" s="46">
        <v>1369990902</v>
      </c>
      <c r="E233" s="47">
        <v>1489159410</v>
      </c>
      <c r="F233" s="17"/>
      <c r="G233" s="48">
        <v>461209812</v>
      </c>
      <c r="H233" s="46">
        <v>568324011</v>
      </c>
      <c r="I233" s="56">
        <f t="shared" si="13"/>
        <v>0.23224614093856269</v>
      </c>
      <c r="J233" s="7"/>
      <c r="K233" s="6"/>
      <c r="L233" s="6"/>
      <c r="M233" s="6"/>
      <c r="N233" s="7"/>
      <c r="O233" s="214"/>
      <c r="P233" s="215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x14ac:dyDescent="0.25">
      <c r="A234" s="13"/>
      <c r="B234" s="33" t="s">
        <v>83</v>
      </c>
      <c r="C234" s="34">
        <v>236913238</v>
      </c>
      <c r="D234" s="34">
        <v>153085160</v>
      </c>
      <c r="E234" s="35">
        <v>205174835</v>
      </c>
      <c r="F234" s="15"/>
      <c r="G234" s="38">
        <v>70657677</v>
      </c>
      <c r="H234" s="34">
        <v>33897470</v>
      </c>
      <c r="I234" s="61">
        <f t="shared" si="13"/>
        <v>-0.52025779166218555</v>
      </c>
      <c r="J234" s="7"/>
      <c r="K234" s="6"/>
      <c r="L234" s="6"/>
      <c r="M234" s="6"/>
      <c r="N234" s="7"/>
      <c r="O234" s="214"/>
      <c r="P234" s="215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x14ac:dyDescent="0.25">
      <c r="A235" s="13"/>
      <c r="B235" s="33" t="s">
        <v>84</v>
      </c>
      <c r="C235" s="34">
        <v>2128051</v>
      </c>
      <c r="D235" s="34">
        <v>4346679</v>
      </c>
      <c r="E235" s="35">
        <v>1723170</v>
      </c>
      <c r="F235" s="15"/>
      <c r="G235" s="38">
        <v>1519452</v>
      </c>
      <c r="H235" s="34">
        <v>188792</v>
      </c>
      <c r="I235" s="61">
        <f t="shared" si="13"/>
        <v>-0.87574994142625107</v>
      </c>
      <c r="J235" s="7"/>
      <c r="K235" s="6"/>
      <c r="L235" s="6"/>
      <c r="M235" s="6"/>
      <c r="N235" s="7"/>
      <c r="O235" s="214"/>
      <c r="P235" s="215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x14ac:dyDescent="0.25">
      <c r="A236" s="13"/>
      <c r="B236" s="33" t="s">
        <v>85</v>
      </c>
      <c r="C236" s="34">
        <v>240441322</v>
      </c>
      <c r="D236" s="34">
        <v>253940132</v>
      </c>
      <c r="E236" s="35">
        <v>302175157</v>
      </c>
      <c r="F236" s="15"/>
      <c r="G236" s="38">
        <v>152600233</v>
      </c>
      <c r="H236" s="34">
        <v>159970364</v>
      </c>
      <c r="I236" s="61">
        <f t="shared" si="13"/>
        <v>4.8296983924002265E-2</v>
      </c>
      <c r="J236" s="7"/>
      <c r="K236" s="6"/>
      <c r="L236" s="6"/>
      <c r="M236" s="6"/>
      <c r="N236" s="7"/>
      <c r="O236" s="214"/>
      <c r="P236" s="2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x14ac:dyDescent="0.25">
      <c r="A237" s="13"/>
      <c r="B237" s="33" t="s">
        <v>86</v>
      </c>
      <c r="C237" s="34">
        <v>29144197</v>
      </c>
      <c r="D237" s="34">
        <v>35417594</v>
      </c>
      <c r="E237" s="35">
        <v>21904988</v>
      </c>
      <c r="F237" s="15"/>
      <c r="G237" s="38">
        <v>12417686</v>
      </c>
      <c r="H237" s="34">
        <v>10498751</v>
      </c>
      <c r="I237" s="61">
        <f t="shared" si="13"/>
        <v>-0.1545324144933283</v>
      </c>
      <c r="J237" s="7"/>
      <c r="K237" s="6"/>
      <c r="L237" s="6"/>
      <c r="M237" s="6"/>
      <c r="N237" s="7"/>
      <c r="O237" s="214"/>
      <c r="P237" s="215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x14ac:dyDescent="0.25">
      <c r="A238" s="13"/>
      <c r="B238" s="33" t="s">
        <v>87</v>
      </c>
      <c r="C238" s="34">
        <v>74578726</v>
      </c>
      <c r="D238" s="34">
        <v>48341747</v>
      </c>
      <c r="E238" s="35">
        <v>87723234</v>
      </c>
      <c r="F238" s="15"/>
      <c r="G238" s="38">
        <v>39279890</v>
      </c>
      <c r="H238" s="34">
        <v>18472368</v>
      </c>
      <c r="I238" s="61">
        <f t="shared" si="13"/>
        <v>-0.52972454861762597</v>
      </c>
      <c r="J238" s="7"/>
      <c r="K238" s="6"/>
      <c r="L238" s="6"/>
      <c r="M238" s="6"/>
      <c r="N238" s="7"/>
      <c r="O238" s="214"/>
      <c r="P238" s="215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 s="14" customFormat="1" x14ac:dyDescent="0.25">
      <c r="A239" s="13"/>
      <c r="B239" s="33" t="s">
        <v>141</v>
      </c>
      <c r="C239" s="34"/>
      <c r="D239" s="34"/>
      <c r="E239" s="35"/>
      <c r="F239" s="15"/>
      <c r="G239" s="38">
        <v>5909999.9999999991</v>
      </c>
      <c r="H239" s="34">
        <v>10607784.000000002</v>
      </c>
      <c r="I239" s="61">
        <f t="shared" si="13"/>
        <v>0.79488730964467069</v>
      </c>
      <c r="J239" s="54"/>
      <c r="K239" s="12"/>
      <c r="L239" s="12"/>
      <c r="M239" s="12"/>
      <c r="N239" s="13"/>
      <c r="O239" s="212"/>
      <c r="P239" s="2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spans="1:44" x14ac:dyDescent="0.25">
      <c r="A240" s="13"/>
      <c r="B240" s="33" t="s">
        <v>88</v>
      </c>
      <c r="C240" s="34">
        <v>119303952</v>
      </c>
      <c r="D240" s="34">
        <v>51718353</v>
      </c>
      <c r="E240" s="35">
        <v>36403277</v>
      </c>
      <c r="F240" s="15"/>
      <c r="G240" s="38">
        <v>20681938</v>
      </c>
      <c r="H240" s="34">
        <v>20665916</v>
      </c>
      <c r="I240" s="61">
        <f t="shared" si="13"/>
        <v>-7.7468562182132056E-4</v>
      </c>
      <c r="J240" s="7"/>
      <c r="K240" s="6"/>
      <c r="L240" s="6"/>
      <c r="M240" s="6"/>
      <c r="N240" s="7"/>
      <c r="O240" s="214"/>
      <c r="P240" s="215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1:44" ht="21.75" customHeight="1" x14ac:dyDescent="0.25">
      <c r="A241" s="13"/>
      <c r="B241" s="41" t="s">
        <v>10</v>
      </c>
      <c r="C241" s="46">
        <v>1812485064</v>
      </c>
      <c r="D241" s="46">
        <v>2146418140</v>
      </c>
      <c r="E241" s="47">
        <v>2343082534</v>
      </c>
      <c r="F241" s="65"/>
      <c r="G241" s="48">
        <v>825807086</v>
      </c>
      <c r="H241" s="46">
        <v>881304467</v>
      </c>
      <c r="I241" s="56">
        <f t="shared" si="13"/>
        <v>6.7203808178512042E-2</v>
      </c>
      <c r="J241" s="7"/>
      <c r="K241" s="6"/>
      <c r="L241" s="6"/>
      <c r="M241" s="6"/>
      <c r="N241" s="7"/>
      <c r="O241" s="214"/>
      <c r="P241" s="215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1:44" ht="15.75" customHeight="1" x14ac:dyDescent="0.25">
      <c r="A242" s="13"/>
      <c r="B242" s="138"/>
      <c r="C242" s="139"/>
      <c r="D242" s="139"/>
      <c r="E242" s="139"/>
      <c r="F242" s="139"/>
      <c r="G242" s="139"/>
      <c r="H242" s="139"/>
      <c r="I242" s="134"/>
      <c r="J242" s="7"/>
      <c r="K242" s="6"/>
      <c r="L242" s="6"/>
      <c r="M242" s="6"/>
      <c r="N242" s="7"/>
      <c r="O242" s="214"/>
      <c r="P242" s="215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1:44" ht="16.5" customHeight="1" x14ac:dyDescent="0.25">
      <c r="A243" s="13"/>
      <c r="B243" s="62" t="s">
        <v>105</v>
      </c>
      <c r="C243" s="63"/>
      <c r="D243" s="63"/>
      <c r="E243" s="63"/>
      <c r="F243" s="63"/>
      <c r="G243" s="63"/>
      <c r="H243" s="63"/>
      <c r="I243" s="64"/>
      <c r="J243" s="7"/>
      <c r="K243" s="6"/>
      <c r="L243" s="6"/>
      <c r="M243" s="6"/>
      <c r="N243" s="7"/>
      <c r="O243" s="214"/>
      <c r="P243" s="215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1:44" x14ac:dyDescent="0.25">
      <c r="A244" s="13"/>
      <c r="B244" s="67" t="s">
        <v>138</v>
      </c>
      <c r="C244" s="68"/>
      <c r="D244" s="68"/>
      <c r="E244" s="68"/>
      <c r="F244" s="68"/>
      <c r="G244" s="68"/>
      <c r="H244" s="68"/>
      <c r="I244" s="69"/>
      <c r="J244" s="7"/>
      <c r="K244" s="6"/>
      <c r="L244" s="6"/>
      <c r="M244" s="6"/>
      <c r="N244" s="7"/>
      <c r="O244" s="214"/>
      <c r="P244" s="215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1:44" ht="15" customHeight="1" x14ac:dyDescent="0.25">
      <c r="A245" s="13"/>
      <c r="B245" s="111"/>
      <c r="C245" s="223" t="s">
        <v>136</v>
      </c>
      <c r="D245" s="224"/>
      <c r="E245" s="225"/>
      <c r="F245" s="66"/>
      <c r="G245" s="221" t="s">
        <v>96</v>
      </c>
      <c r="H245" s="226"/>
      <c r="I245" s="114"/>
      <c r="J245" s="53"/>
      <c r="K245" s="6"/>
      <c r="L245" s="6"/>
      <c r="M245" s="6"/>
      <c r="N245" s="7"/>
      <c r="O245" s="214"/>
      <c r="P245" s="215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1:44" ht="15" customHeight="1" x14ac:dyDescent="0.25">
      <c r="A246" s="13"/>
      <c r="B246" s="112" t="s">
        <v>97</v>
      </c>
      <c r="C246" s="113" t="s">
        <v>0</v>
      </c>
      <c r="D246" s="113" t="s">
        <v>1</v>
      </c>
      <c r="E246" s="113" t="s">
        <v>2</v>
      </c>
      <c r="F246" s="17"/>
      <c r="G246" s="115" t="s">
        <v>92</v>
      </c>
      <c r="H246" s="116" t="s">
        <v>93</v>
      </c>
      <c r="I246" s="122" t="s">
        <v>31</v>
      </c>
      <c r="J246" s="53"/>
      <c r="K246" s="6"/>
      <c r="L246" s="6"/>
      <c r="M246" s="6"/>
      <c r="N246" s="7"/>
      <c r="O246" s="214"/>
      <c r="P246" s="215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1:44" x14ac:dyDescent="0.25">
      <c r="A247" s="13"/>
      <c r="B247" s="42" t="s">
        <v>67</v>
      </c>
      <c r="C247" s="37">
        <v>792607</v>
      </c>
      <c r="D247" s="37">
        <v>1748210</v>
      </c>
      <c r="E247" s="43">
        <v>1023503</v>
      </c>
      <c r="F247" s="77"/>
      <c r="G247" s="205">
        <v>424328</v>
      </c>
      <c r="H247" s="206">
        <v>55245</v>
      </c>
      <c r="I247" s="60">
        <f t="shared" ref="I247:I271" si="14">(H247-G247)/G247</f>
        <v>-0.86980590486604703</v>
      </c>
      <c r="J247" s="7"/>
      <c r="K247" s="6"/>
      <c r="L247" s="6"/>
      <c r="M247" s="6"/>
      <c r="N247" s="7"/>
      <c r="O247" s="214"/>
      <c r="P247" s="2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1:44" x14ac:dyDescent="0.25">
      <c r="A248" s="13"/>
      <c r="B248" s="33" t="s">
        <v>68</v>
      </c>
      <c r="C248" s="34">
        <v>1701644</v>
      </c>
      <c r="D248" s="34">
        <v>2376924</v>
      </c>
      <c r="E248" s="35">
        <v>2833410</v>
      </c>
      <c r="F248" s="15"/>
      <c r="G248" s="38">
        <v>1331043</v>
      </c>
      <c r="H248" s="34">
        <v>1670216</v>
      </c>
      <c r="I248" s="61">
        <f t="shared" si="14"/>
        <v>0.25481746269654698</v>
      </c>
      <c r="J248" s="7"/>
      <c r="K248" s="6"/>
      <c r="L248" s="6"/>
      <c r="M248" s="6"/>
      <c r="N248" s="7"/>
      <c r="O248" s="214"/>
      <c r="P248" s="215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1:44" x14ac:dyDescent="0.25">
      <c r="A249" s="13"/>
      <c r="B249" s="33" t="s">
        <v>69</v>
      </c>
      <c r="C249" s="34">
        <v>22935623</v>
      </c>
      <c r="D249" s="34">
        <v>25799360</v>
      </c>
      <c r="E249" s="35">
        <v>25108318</v>
      </c>
      <c r="F249" s="15"/>
      <c r="G249" s="38">
        <v>12666879</v>
      </c>
      <c r="H249" s="34">
        <v>11190921</v>
      </c>
      <c r="I249" s="61">
        <f t="shared" si="14"/>
        <v>-0.11652104673929545</v>
      </c>
      <c r="J249" s="7"/>
      <c r="K249" s="6"/>
      <c r="L249" s="6"/>
      <c r="M249" s="6"/>
      <c r="N249" s="7"/>
      <c r="O249" s="214"/>
      <c r="P249" s="2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1:44" x14ac:dyDescent="0.25">
      <c r="A250" s="13"/>
      <c r="B250" s="33" t="s">
        <v>70</v>
      </c>
      <c r="C250" s="34">
        <v>371363</v>
      </c>
      <c r="D250" s="34">
        <v>655662</v>
      </c>
      <c r="E250" s="35">
        <v>479375</v>
      </c>
      <c r="F250" s="15"/>
      <c r="G250" s="203">
        <v>261004</v>
      </c>
      <c r="H250" s="204">
        <v>208657</v>
      </c>
      <c r="I250" s="61">
        <f t="shared" si="14"/>
        <v>-0.20056014467211231</v>
      </c>
      <c r="J250" s="7"/>
      <c r="K250" s="6"/>
      <c r="L250" s="6"/>
      <c r="M250" s="6"/>
      <c r="N250" s="7"/>
      <c r="O250" s="214"/>
      <c r="P250" s="215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1:44" x14ac:dyDescent="0.25">
      <c r="A251" s="13"/>
      <c r="B251" s="33" t="s">
        <v>71</v>
      </c>
      <c r="C251" s="34">
        <v>7998334</v>
      </c>
      <c r="D251" s="34">
        <v>7992916</v>
      </c>
      <c r="E251" s="35">
        <v>9933513</v>
      </c>
      <c r="F251" s="15"/>
      <c r="G251" s="38">
        <v>5339402</v>
      </c>
      <c r="H251" s="34">
        <v>2430779</v>
      </c>
      <c r="I251" s="61">
        <f t="shared" si="14"/>
        <v>-0.54474695855453481</v>
      </c>
      <c r="J251" s="7"/>
      <c r="K251" s="6"/>
      <c r="L251" s="6"/>
      <c r="M251" s="6"/>
      <c r="N251" s="7"/>
      <c r="O251" s="214"/>
      <c r="P251" s="215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1:44" x14ac:dyDescent="0.25">
      <c r="A252" s="13"/>
      <c r="B252" s="33" t="s">
        <v>72</v>
      </c>
      <c r="C252" s="34">
        <v>52141524</v>
      </c>
      <c r="D252" s="34">
        <v>65289157</v>
      </c>
      <c r="E252" s="35">
        <v>67148612</v>
      </c>
      <c r="F252" s="15"/>
      <c r="G252" s="38">
        <v>31555784</v>
      </c>
      <c r="H252" s="34">
        <v>25956036</v>
      </c>
      <c r="I252" s="61">
        <f t="shared" si="14"/>
        <v>-0.17745551813892502</v>
      </c>
      <c r="J252" s="7"/>
      <c r="K252" s="6"/>
      <c r="L252" s="6"/>
      <c r="M252" s="6"/>
      <c r="N252" s="7"/>
      <c r="O252" s="214"/>
      <c r="P252" s="215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1:44" x14ac:dyDescent="0.25">
      <c r="A253" s="13"/>
      <c r="B253" s="33" t="s">
        <v>73</v>
      </c>
      <c r="C253" s="34">
        <v>4258254</v>
      </c>
      <c r="D253" s="34">
        <v>5047052</v>
      </c>
      <c r="E253" s="35">
        <v>9287840</v>
      </c>
      <c r="F253" s="15"/>
      <c r="G253" s="38">
        <v>4775434</v>
      </c>
      <c r="H253" s="34">
        <v>1999850</v>
      </c>
      <c r="I253" s="61">
        <f t="shared" si="14"/>
        <v>-0.58122130889045898</v>
      </c>
      <c r="J253" s="7"/>
      <c r="K253" s="6"/>
      <c r="L253" s="6"/>
      <c r="M253" s="6"/>
      <c r="N253" s="7"/>
      <c r="O253" s="214"/>
      <c r="P253" s="215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1:44" x14ac:dyDescent="0.25">
      <c r="A254" s="13"/>
      <c r="B254" s="33" t="s">
        <v>74</v>
      </c>
      <c r="C254" s="34">
        <v>10314628</v>
      </c>
      <c r="D254" s="34">
        <v>11935557</v>
      </c>
      <c r="E254" s="35">
        <v>13098567</v>
      </c>
      <c r="F254" s="15"/>
      <c r="G254" s="38">
        <v>6702465</v>
      </c>
      <c r="H254" s="34">
        <v>6909932</v>
      </c>
      <c r="I254" s="61">
        <f t="shared" si="14"/>
        <v>3.0953835641066383E-2</v>
      </c>
      <c r="J254" s="7"/>
      <c r="K254" s="6"/>
      <c r="L254" s="6"/>
      <c r="M254" s="6"/>
      <c r="N254" s="7"/>
      <c r="O254" s="214"/>
      <c r="P254" s="215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1:44" x14ac:dyDescent="0.25">
      <c r="A255" s="13"/>
      <c r="B255" s="33" t="s">
        <v>75</v>
      </c>
      <c r="C255" s="34">
        <v>88656</v>
      </c>
      <c r="D255" s="34">
        <v>74999</v>
      </c>
      <c r="E255" s="35">
        <v>154339</v>
      </c>
      <c r="F255" s="15"/>
      <c r="G255" s="203">
        <v>80322</v>
      </c>
      <c r="H255" s="204">
        <v>8533</v>
      </c>
      <c r="I255" s="61">
        <f t="shared" si="14"/>
        <v>-0.89376509549065009</v>
      </c>
      <c r="J255" s="7"/>
      <c r="K255" s="6"/>
      <c r="L255" s="6"/>
      <c r="M255" s="6"/>
      <c r="N255" s="7"/>
      <c r="O255" s="214"/>
      <c r="P255" s="215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1:44" x14ac:dyDescent="0.25">
      <c r="A256" s="13"/>
      <c r="B256" s="33" t="s">
        <v>76</v>
      </c>
      <c r="C256" s="34">
        <v>2196138</v>
      </c>
      <c r="D256" s="34">
        <v>2008360</v>
      </c>
      <c r="E256" s="35">
        <v>2433880</v>
      </c>
      <c r="F256" s="15"/>
      <c r="G256" s="38">
        <v>1132173</v>
      </c>
      <c r="H256" s="34">
        <v>1824154</v>
      </c>
      <c r="I256" s="61">
        <f t="shared" si="14"/>
        <v>0.61119722869208148</v>
      </c>
      <c r="J256" s="7"/>
      <c r="K256" s="6"/>
      <c r="L256" s="6"/>
      <c r="M256" s="6"/>
      <c r="N256" s="7"/>
      <c r="O256" s="214"/>
      <c r="P256" s="215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1:44" x14ac:dyDescent="0.25">
      <c r="A257" s="13"/>
      <c r="B257" s="33" t="s">
        <v>77</v>
      </c>
      <c r="C257" s="34">
        <v>19636336</v>
      </c>
      <c r="D257" s="34">
        <v>24660018</v>
      </c>
      <c r="E257" s="35">
        <v>27996320</v>
      </c>
      <c r="F257" s="15"/>
      <c r="G257" s="38">
        <v>12589182</v>
      </c>
      <c r="H257" s="34">
        <v>15381723</v>
      </c>
      <c r="I257" s="61">
        <f t="shared" si="14"/>
        <v>0.22182068699936183</v>
      </c>
      <c r="J257" s="7"/>
      <c r="K257" s="6"/>
      <c r="L257" s="6"/>
      <c r="M257" s="6"/>
      <c r="N257" s="7"/>
      <c r="O257" s="214"/>
      <c r="P257" s="215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spans="1:44" x14ac:dyDescent="0.25">
      <c r="A258" s="13"/>
      <c r="B258" s="33" t="s">
        <v>78</v>
      </c>
      <c r="C258" s="34">
        <v>343743</v>
      </c>
      <c r="D258" s="34">
        <v>676163</v>
      </c>
      <c r="E258" s="35">
        <v>512831</v>
      </c>
      <c r="F258" s="15"/>
      <c r="G258" s="38">
        <v>189264</v>
      </c>
      <c r="H258" s="34">
        <v>636225</v>
      </c>
      <c r="I258" s="61">
        <f t="shared" si="14"/>
        <v>2.3615743089018513</v>
      </c>
      <c r="J258" s="7"/>
      <c r="K258" s="6"/>
      <c r="L258" s="6"/>
      <c r="M258" s="6"/>
      <c r="N258" s="7"/>
      <c r="O258" s="214"/>
      <c r="P258" s="2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1:44" x14ac:dyDescent="0.25">
      <c r="A259" s="13"/>
      <c r="B259" s="33" t="s">
        <v>79</v>
      </c>
      <c r="C259" s="34">
        <v>3848197</v>
      </c>
      <c r="D259" s="34">
        <v>3444369</v>
      </c>
      <c r="E259" s="35">
        <v>5265498</v>
      </c>
      <c r="F259" s="15"/>
      <c r="G259" s="38">
        <v>2232525</v>
      </c>
      <c r="H259" s="34">
        <v>2412415</v>
      </c>
      <c r="I259" s="61">
        <f t="shared" si="14"/>
        <v>8.0576925230400553E-2</v>
      </c>
      <c r="J259" s="7"/>
      <c r="K259" s="6"/>
      <c r="L259" s="6"/>
      <c r="M259" s="6"/>
      <c r="N259" s="7"/>
      <c r="O259" s="214"/>
      <c r="P259" s="215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1:44" x14ac:dyDescent="0.25">
      <c r="A260" s="13"/>
      <c r="B260" s="33" t="s">
        <v>80</v>
      </c>
      <c r="C260" s="34">
        <v>8174144</v>
      </c>
      <c r="D260" s="34">
        <v>10918425</v>
      </c>
      <c r="E260" s="35">
        <v>10946903</v>
      </c>
      <c r="F260" s="15"/>
      <c r="G260" s="38">
        <v>5213845</v>
      </c>
      <c r="H260" s="34">
        <v>8151190</v>
      </c>
      <c r="I260" s="61">
        <f t="shared" si="14"/>
        <v>0.56337405503999449</v>
      </c>
      <c r="J260" s="7"/>
      <c r="K260" s="6"/>
      <c r="L260" s="6"/>
      <c r="M260" s="6"/>
      <c r="N260" s="7"/>
      <c r="O260" s="214"/>
      <c r="P260" s="215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1:44" x14ac:dyDescent="0.25">
      <c r="A261" s="13"/>
      <c r="B261" s="33" t="s">
        <v>81</v>
      </c>
      <c r="C261" s="34">
        <v>334863</v>
      </c>
      <c r="D261" s="34">
        <v>364339</v>
      </c>
      <c r="E261" s="35">
        <v>805709</v>
      </c>
      <c r="F261" s="15"/>
      <c r="G261" s="203">
        <v>443177</v>
      </c>
      <c r="H261" s="204">
        <v>486015</v>
      </c>
      <c r="I261" s="61">
        <f t="shared" si="14"/>
        <v>9.6661153444334888E-2</v>
      </c>
      <c r="J261" s="7"/>
      <c r="K261" s="6"/>
      <c r="L261" s="6"/>
      <c r="M261" s="6"/>
      <c r="N261" s="7"/>
      <c r="O261" s="214"/>
      <c r="P261" s="2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1:44" x14ac:dyDescent="0.25">
      <c r="A262" s="13"/>
      <c r="B262" s="33" t="s">
        <v>82</v>
      </c>
      <c r="C262" s="34">
        <v>1086284</v>
      </c>
      <c r="D262" s="34">
        <v>935335</v>
      </c>
      <c r="E262" s="35">
        <v>1126471</v>
      </c>
      <c r="F262" s="15"/>
      <c r="G262" s="38">
        <v>552798</v>
      </c>
      <c r="H262" s="34">
        <v>697384</v>
      </c>
      <c r="I262" s="61">
        <f t="shared" si="14"/>
        <v>0.26155304469263635</v>
      </c>
      <c r="J262" s="7"/>
      <c r="K262" s="6"/>
      <c r="L262" s="6"/>
      <c r="M262" s="6"/>
      <c r="N262" s="7"/>
      <c r="O262" s="214"/>
      <c r="P262" s="215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1:44" ht="18" customHeight="1" x14ac:dyDescent="0.25">
      <c r="A263" s="13"/>
      <c r="B263" s="41" t="s">
        <v>9</v>
      </c>
      <c r="C263" s="46">
        <v>136222338</v>
      </c>
      <c r="D263" s="46">
        <v>163926846</v>
      </c>
      <c r="E263" s="47">
        <v>178155089</v>
      </c>
      <c r="F263" s="17"/>
      <c r="G263" s="48">
        <v>85489625</v>
      </c>
      <c r="H263" s="46">
        <v>80019275</v>
      </c>
      <c r="I263" s="56">
        <f t="shared" si="14"/>
        <v>-6.398846643671674E-2</v>
      </c>
      <c r="J263" s="7"/>
      <c r="K263" s="6"/>
      <c r="L263" s="6"/>
      <c r="M263" s="6"/>
      <c r="N263" s="7"/>
      <c r="O263" s="214"/>
      <c r="P263" s="215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1:44" x14ac:dyDescent="0.25">
      <c r="A264" s="13"/>
      <c r="B264" s="33" t="s">
        <v>83</v>
      </c>
      <c r="C264" s="34">
        <v>71534318</v>
      </c>
      <c r="D264" s="34">
        <v>96221626</v>
      </c>
      <c r="E264" s="35">
        <v>128578086</v>
      </c>
      <c r="F264" s="15"/>
      <c r="G264" s="38">
        <v>64530498</v>
      </c>
      <c r="H264" s="34">
        <v>81537232</v>
      </c>
      <c r="I264" s="61">
        <f t="shared" si="14"/>
        <v>0.26354568036961373</v>
      </c>
      <c r="J264" s="7"/>
      <c r="K264" s="6"/>
      <c r="L264" s="6"/>
      <c r="M264" s="6"/>
      <c r="N264" s="7"/>
      <c r="O264" s="214"/>
      <c r="P264" s="215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1:44" x14ac:dyDescent="0.25">
      <c r="A265" s="13"/>
      <c r="B265" s="33" t="s">
        <v>84</v>
      </c>
      <c r="C265" s="34">
        <v>16548</v>
      </c>
      <c r="D265" s="34">
        <v>70387</v>
      </c>
      <c r="E265" s="35">
        <v>580965</v>
      </c>
      <c r="F265" s="15"/>
      <c r="G265" s="203">
        <v>436962</v>
      </c>
      <c r="H265" s="204">
        <v>61484</v>
      </c>
      <c r="I265" s="61">
        <f t="shared" si="14"/>
        <v>-0.85929211235759628</v>
      </c>
      <c r="J265" s="7"/>
      <c r="K265" s="6"/>
      <c r="L265" s="6"/>
      <c r="M265" s="6"/>
      <c r="N265" s="7"/>
      <c r="O265" s="214"/>
      <c r="P265" s="215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1:44" x14ac:dyDescent="0.25">
      <c r="A266" s="13"/>
      <c r="B266" s="33" t="s">
        <v>85</v>
      </c>
      <c r="C266" s="34">
        <v>106637315</v>
      </c>
      <c r="D266" s="34">
        <v>132882610</v>
      </c>
      <c r="E266" s="35">
        <v>137683935</v>
      </c>
      <c r="F266" s="15"/>
      <c r="G266" s="38">
        <v>80899595</v>
      </c>
      <c r="H266" s="34">
        <v>80730804</v>
      </c>
      <c r="I266" s="61">
        <f t="shared" si="14"/>
        <v>-2.0864257725888491E-3</v>
      </c>
      <c r="J266" s="7"/>
      <c r="K266" s="6"/>
      <c r="L266" s="6"/>
      <c r="M266" s="6"/>
      <c r="N266" s="7"/>
      <c r="O266" s="214"/>
      <c r="P266" s="215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1:44" x14ac:dyDescent="0.25">
      <c r="A267" s="13"/>
      <c r="B267" s="33" t="s">
        <v>86</v>
      </c>
      <c r="C267" s="34">
        <v>2037246</v>
      </c>
      <c r="D267" s="34">
        <v>2669875</v>
      </c>
      <c r="E267" s="35">
        <v>2348463</v>
      </c>
      <c r="F267" s="15"/>
      <c r="G267" s="38">
        <v>1144909</v>
      </c>
      <c r="H267" s="34">
        <v>1045385</v>
      </c>
      <c r="I267" s="61">
        <f t="shared" si="14"/>
        <v>-8.6927432660587001E-2</v>
      </c>
      <c r="J267" s="7"/>
      <c r="K267" s="6"/>
      <c r="L267" s="6"/>
      <c r="M267" s="6"/>
      <c r="N267" s="7"/>
      <c r="O267" s="214"/>
      <c r="P267" s="215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1:44" x14ac:dyDescent="0.25">
      <c r="A268" s="13"/>
      <c r="B268" s="33" t="s">
        <v>87</v>
      </c>
      <c r="C268" s="34">
        <v>92971</v>
      </c>
      <c r="D268" s="34">
        <v>47397</v>
      </c>
      <c r="E268" s="35">
        <v>106554</v>
      </c>
      <c r="F268" s="15"/>
      <c r="G268" s="203">
        <v>79012</v>
      </c>
      <c r="H268" s="204">
        <v>100291</v>
      </c>
      <c r="I268" s="61">
        <f t="shared" si="14"/>
        <v>0.26931352199665876</v>
      </c>
      <c r="J268" s="7"/>
      <c r="K268" s="6"/>
      <c r="L268" s="6"/>
      <c r="M268" s="6"/>
      <c r="N268" s="7"/>
      <c r="O268" s="214"/>
      <c r="P268" s="215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1:44" s="14" customFormat="1" x14ac:dyDescent="0.25">
      <c r="A269" s="13"/>
      <c r="B269" s="33" t="s">
        <v>141</v>
      </c>
      <c r="C269" s="34"/>
      <c r="D269" s="34"/>
      <c r="E269" s="35"/>
      <c r="F269" s="15"/>
      <c r="G269" s="38">
        <v>459494999.99999994</v>
      </c>
      <c r="H269" s="34">
        <v>510608035.99999994</v>
      </c>
      <c r="I269" s="61">
        <f t="shared" si="14"/>
        <v>0.11123741498819358</v>
      </c>
      <c r="J269" s="54"/>
      <c r="K269" s="12"/>
      <c r="L269" s="12"/>
      <c r="M269" s="12"/>
      <c r="N269" s="13"/>
      <c r="O269" s="212"/>
      <c r="P269" s="2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 spans="1:44" x14ac:dyDescent="0.25">
      <c r="A270" s="13"/>
      <c r="B270" s="33" t="s">
        <v>88</v>
      </c>
      <c r="C270" s="34">
        <v>333913227</v>
      </c>
      <c r="D270" s="34">
        <v>503029221</v>
      </c>
      <c r="E270" s="35">
        <v>654681950</v>
      </c>
      <c r="F270" s="15"/>
      <c r="G270" s="38">
        <v>290352728</v>
      </c>
      <c r="H270" s="34">
        <v>402472066</v>
      </c>
      <c r="I270" s="61">
        <f t="shared" si="14"/>
        <v>0.38614873286122525</v>
      </c>
      <c r="J270" s="7"/>
      <c r="K270" s="6"/>
      <c r="L270" s="6"/>
      <c r="M270" s="6"/>
      <c r="N270" s="7"/>
      <c r="O270" s="214"/>
      <c r="P270" s="215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spans="1:44" ht="21.75" customHeight="1" x14ac:dyDescent="0.25">
      <c r="A271" s="13"/>
      <c r="B271" s="41" t="s">
        <v>10</v>
      </c>
      <c r="C271" s="46">
        <v>1514982389</v>
      </c>
      <c r="D271" s="46">
        <v>1930874841</v>
      </c>
      <c r="E271" s="47">
        <v>2287421879</v>
      </c>
      <c r="F271" s="65"/>
      <c r="G271" s="48">
        <v>1137344775</v>
      </c>
      <c r="H271" s="46">
        <v>1360992570</v>
      </c>
      <c r="I271" s="56">
        <f t="shared" si="14"/>
        <v>0.19664027998897696</v>
      </c>
      <c r="J271" s="7"/>
      <c r="K271" s="6"/>
      <c r="L271" s="6"/>
      <c r="M271" s="6"/>
      <c r="N271" s="7"/>
      <c r="O271" s="214"/>
      <c r="P271" s="215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spans="1:44" x14ac:dyDescent="0.25">
      <c r="A272" s="13"/>
      <c r="B272" s="6"/>
      <c r="C272" s="52"/>
      <c r="D272" s="52"/>
      <c r="E272" s="52"/>
      <c r="F272" s="52"/>
      <c r="G272" s="9"/>
      <c r="H272" s="9"/>
      <c r="I272" s="51"/>
      <c r="J272" s="7"/>
      <c r="K272" s="6"/>
      <c r="L272" s="6"/>
      <c r="M272" s="6"/>
      <c r="N272" s="7"/>
      <c r="O272" s="214"/>
      <c r="P272" s="215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1:44" x14ac:dyDescent="0.25">
      <c r="A273" s="13"/>
      <c r="B273" s="6"/>
      <c r="C273" s="9"/>
      <c r="D273" s="9"/>
      <c r="E273" s="9"/>
      <c r="F273" s="9"/>
      <c r="G273" s="9"/>
      <c r="H273" s="9"/>
      <c r="I273" s="51"/>
      <c r="J273" s="7"/>
      <c r="K273" s="6"/>
      <c r="L273" s="6"/>
      <c r="M273" s="6"/>
      <c r="N273" s="7"/>
      <c r="O273" s="214"/>
      <c r="P273" s="215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1:44" x14ac:dyDescent="0.25">
      <c r="A274" s="13"/>
      <c r="B274" s="7"/>
      <c r="C274" s="9"/>
      <c r="D274" s="9"/>
      <c r="E274" s="9"/>
      <c r="F274" s="9"/>
      <c r="G274" s="9"/>
      <c r="H274" s="9"/>
      <c r="I274" s="51"/>
      <c r="J274" s="7"/>
      <c r="K274" s="6"/>
      <c r="L274" s="6"/>
      <c r="M274" s="6"/>
      <c r="N274" s="7"/>
      <c r="O274" s="214"/>
      <c r="P274" s="215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1:44" x14ac:dyDescent="0.25">
      <c r="A275" s="13"/>
      <c r="B275" s="7"/>
      <c r="C275" s="9"/>
      <c r="D275" s="9"/>
      <c r="E275" s="9"/>
      <c r="F275" s="9"/>
      <c r="G275" s="9"/>
      <c r="H275" s="9"/>
      <c r="I275" s="51"/>
      <c r="J275" s="7"/>
      <c r="K275" s="6"/>
      <c r="L275" s="6"/>
      <c r="M275" s="6"/>
      <c r="N275" s="7"/>
      <c r="O275" s="214"/>
      <c r="P275" s="215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spans="1:44" x14ac:dyDescent="0.25">
      <c r="A276" s="13"/>
      <c r="B276" s="7"/>
      <c r="C276" s="9"/>
      <c r="D276" s="9"/>
      <c r="E276" s="9"/>
      <c r="F276" s="9"/>
      <c r="G276" s="9"/>
      <c r="H276" s="9"/>
      <c r="I276" s="51"/>
      <c r="J276" s="7"/>
      <c r="K276" s="6"/>
      <c r="L276" s="6"/>
      <c r="M276" s="6"/>
      <c r="N276" s="7"/>
      <c r="O276" s="214"/>
      <c r="P276" s="215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1:44" x14ac:dyDescent="0.25">
      <c r="A277" s="13"/>
      <c r="B277" s="7"/>
      <c r="C277" s="9"/>
      <c r="D277" s="9"/>
      <c r="E277" s="9"/>
      <c r="F277" s="9"/>
      <c r="G277" s="9"/>
      <c r="H277" s="9"/>
      <c r="I277" s="51"/>
      <c r="J277" s="7"/>
      <c r="K277" s="6"/>
      <c r="L277" s="6"/>
      <c r="M277" s="6"/>
      <c r="N277" s="7"/>
      <c r="O277" s="214"/>
      <c r="P277" s="215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1:44" x14ac:dyDescent="0.25">
      <c r="A278" s="13"/>
      <c r="B278" s="7"/>
      <c r="C278" s="9"/>
      <c r="D278" s="9"/>
      <c r="E278" s="9"/>
      <c r="F278" s="9"/>
      <c r="G278" s="9"/>
      <c r="H278" s="9"/>
      <c r="I278" s="51"/>
      <c r="J278" s="7"/>
      <c r="K278" s="6"/>
      <c r="L278" s="6"/>
      <c r="M278" s="6"/>
      <c r="N278" s="7"/>
      <c r="O278" s="214"/>
      <c r="P278" s="215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1:44" x14ac:dyDescent="0.25">
      <c r="A279" s="13"/>
      <c r="B279" s="7"/>
      <c r="C279" s="9"/>
      <c r="D279" s="9"/>
      <c r="E279" s="9"/>
      <c r="F279" s="9"/>
      <c r="G279" s="9"/>
      <c r="H279" s="9"/>
      <c r="I279" s="51"/>
      <c r="J279" s="7"/>
      <c r="K279" s="6"/>
      <c r="L279" s="6"/>
      <c r="M279" s="6"/>
      <c r="N279" s="7"/>
      <c r="O279" s="214"/>
      <c r="P279" s="215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spans="1:44" x14ac:dyDescent="0.25">
      <c r="A280" s="13"/>
      <c r="B280" s="7"/>
      <c r="C280" s="9"/>
      <c r="D280" s="9"/>
      <c r="E280" s="9"/>
      <c r="F280" s="9"/>
      <c r="G280" s="9"/>
      <c r="H280" s="9"/>
      <c r="I280" s="51"/>
      <c r="J280" s="7"/>
      <c r="K280" s="6"/>
      <c r="L280" s="6"/>
      <c r="M280" s="6"/>
      <c r="N280" s="7"/>
      <c r="O280" s="214"/>
      <c r="P280" s="215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spans="1:44" x14ac:dyDescent="0.25">
      <c r="A281" s="13"/>
      <c r="B281" s="7"/>
      <c r="C281" s="9"/>
      <c r="D281" s="9"/>
      <c r="E281" s="9"/>
      <c r="F281" s="9"/>
      <c r="G281" s="9"/>
      <c r="H281" s="9"/>
      <c r="I281" s="51"/>
      <c r="J281" s="7"/>
      <c r="K281" s="6"/>
      <c r="L281" s="6"/>
      <c r="M281" s="6"/>
      <c r="N281" s="7"/>
      <c r="O281" s="214"/>
      <c r="P281" s="215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1:44" x14ac:dyDescent="0.25">
      <c r="A282" s="13"/>
      <c r="B282" s="7"/>
      <c r="C282" s="9"/>
      <c r="D282" s="9"/>
      <c r="E282" s="9"/>
      <c r="F282" s="9"/>
      <c r="G282" s="9"/>
      <c r="H282" s="9"/>
      <c r="I282" s="51"/>
      <c r="J282" s="7"/>
      <c r="K282" s="6"/>
      <c r="L282" s="6"/>
      <c r="M282" s="6"/>
      <c r="N282" s="7"/>
      <c r="O282" s="214"/>
      <c r="P282" s="215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spans="1:44" x14ac:dyDescent="0.25">
      <c r="A283" s="13"/>
      <c r="B283" s="7"/>
      <c r="C283" s="9"/>
      <c r="D283" s="9"/>
      <c r="E283" s="9"/>
      <c r="F283" s="9"/>
      <c r="G283" s="9"/>
      <c r="H283" s="9"/>
      <c r="I283" s="51"/>
      <c r="J283" s="7"/>
      <c r="K283" s="6"/>
      <c r="L283" s="6"/>
      <c r="M283" s="6"/>
      <c r="N283" s="7"/>
      <c r="O283" s="214"/>
      <c r="P283" s="2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1:44" x14ac:dyDescent="0.25">
      <c r="A284" s="13"/>
      <c r="B284" s="7"/>
      <c r="C284" s="9"/>
      <c r="D284" s="9"/>
      <c r="E284" s="9"/>
      <c r="F284" s="9"/>
      <c r="G284" s="9"/>
      <c r="H284" s="9"/>
      <c r="I284" s="51"/>
      <c r="J284" s="7"/>
      <c r="K284" s="6"/>
      <c r="L284" s="6"/>
      <c r="M284" s="6"/>
      <c r="N284" s="7"/>
      <c r="O284" s="214"/>
      <c r="P284" s="215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1:44" x14ac:dyDescent="0.25">
      <c r="A285" s="13"/>
      <c r="B285" s="7"/>
      <c r="C285" s="9"/>
      <c r="D285" s="9"/>
      <c r="E285" s="9"/>
      <c r="F285" s="9"/>
      <c r="G285" s="9"/>
      <c r="H285" s="9"/>
      <c r="I285" s="51"/>
      <c r="J285" s="7"/>
      <c r="K285" s="6"/>
      <c r="L285" s="6"/>
      <c r="M285" s="6"/>
      <c r="N285" s="7"/>
      <c r="O285" s="214"/>
      <c r="P285" s="215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1:44" x14ac:dyDescent="0.25">
      <c r="A286" s="13"/>
      <c r="B286" s="7"/>
      <c r="C286" s="9"/>
      <c r="D286" s="9"/>
      <c r="E286" s="9"/>
      <c r="F286" s="9"/>
      <c r="G286" s="9"/>
      <c r="H286" s="9"/>
      <c r="I286" s="51"/>
      <c r="J286" s="7"/>
      <c r="K286" s="6"/>
      <c r="L286" s="6"/>
      <c r="M286" s="6"/>
      <c r="N286" s="7"/>
      <c r="O286" s="214"/>
      <c r="P286" s="215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1:44" x14ac:dyDescent="0.25">
      <c r="A287" s="13"/>
      <c r="B287" s="7"/>
      <c r="C287" s="9"/>
      <c r="D287" s="9"/>
      <c r="E287" s="9"/>
      <c r="F287" s="9"/>
      <c r="G287" s="9"/>
      <c r="H287" s="9"/>
      <c r="I287" s="51"/>
      <c r="J287" s="7"/>
      <c r="K287" s="6"/>
      <c r="L287" s="6"/>
      <c r="M287" s="6"/>
      <c r="N287" s="7"/>
      <c r="O287" s="214"/>
      <c r="P287" s="215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1:44" x14ac:dyDescent="0.25">
      <c r="A288" s="13"/>
      <c r="B288" s="7"/>
      <c r="C288" s="9"/>
      <c r="D288" s="9"/>
      <c r="E288" s="9"/>
      <c r="F288" s="9"/>
      <c r="G288" s="9"/>
      <c r="H288" s="9"/>
      <c r="I288" s="51"/>
      <c r="J288" s="7"/>
      <c r="K288" s="6"/>
      <c r="L288" s="6"/>
      <c r="M288" s="6"/>
      <c r="N288" s="7"/>
      <c r="O288" s="214"/>
      <c r="P288" s="215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1:44" x14ac:dyDescent="0.25">
      <c r="A289" s="13"/>
      <c r="B289" s="7"/>
      <c r="C289" s="9"/>
      <c r="D289" s="9"/>
      <c r="E289" s="9"/>
      <c r="F289" s="9"/>
      <c r="G289" s="9"/>
      <c r="H289" s="9"/>
      <c r="I289" s="51"/>
      <c r="J289" s="7"/>
      <c r="K289" s="6"/>
      <c r="L289" s="6"/>
      <c r="M289" s="6"/>
      <c r="N289" s="7"/>
      <c r="O289" s="214"/>
      <c r="P289" s="215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1:44" x14ac:dyDescent="0.25">
      <c r="A290" s="13"/>
      <c r="B290" s="7"/>
      <c r="C290" s="9"/>
      <c r="D290" s="9"/>
      <c r="E290" s="9"/>
      <c r="F290" s="9"/>
      <c r="G290" s="9"/>
      <c r="H290" s="9"/>
      <c r="I290" s="51"/>
      <c r="J290" s="7"/>
      <c r="K290" s="6"/>
      <c r="L290" s="6"/>
      <c r="M290" s="6"/>
      <c r="N290" s="7"/>
      <c r="O290" s="214"/>
      <c r="P290" s="215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</sheetData>
  <mergeCells count="18">
    <mergeCell ref="G3:H3"/>
    <mergeCell ref="G155:H155"/>
    <mergeCell ref="G185:H185"/>
    <mergeCell ref="G215:H215"/>
    <mergeCell ref="G245:H245"/>
    <mergeCell ref="G34:H34"/>
    <mergeCell ref="G64:H64"/>
    <mergeCell ref="G94:H94"/>
    <mergeCell ref="G125:H125"/>
    <mergeCell ref="C245:E245"/>
    <mergeCell ref="C125:E125"/>
    <mergeCell ref="C155:E155"/>
    <mergeCell ref="C185:E185"/>
    <mergeCell ref="C215:E215"/>
    <mergeCell ref="C3:E3"/>
    <mergeCell ref="C34:E34"/>
    <mergeCell ref="C64:E64"/>
    <mergeCell ref="C94:E94"/>
  </mergeCells>
  <phoneticPr fontId="0" type="noConversion"/>
  <hyperlinks>
    <hyperlink ref="A1" location="'Main Menu'!A1" display="'Main Menu'!A1"/>
  </hyperlinks>
  <pageMargins left="0.75" right="0.75" top="0.5" bottom="0.4" header="0.5" footer="0.5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J75"/>
  <sheetViews>
    <sheetView showRowColHeaders="0" workbookViewId="0"/>
  </sheetViews>
  <sheetFormatPr defaultRowHeight="13.2" x14ac:dyDescent="0.25"/>
  <cols>
    <col min="1" max="1" width="5.44140625" customWidth="1"/>
    <col min="2" max="2" width="21.44140625" customWidth="1"/>
    <col min="3" max="3" width="8" style="3" customWidth="1"/>
    <col min="4" max="4" width="7.44140625" style="3" customWidth="1"/>
    <col min="5" max="5" width="8.33203125" style="3" customWidth="1"/>
    <col min="6" max="6" width="2.109375" style="3" customWidth="1"/>
    <col min="7" max="8" width="8.109375" style="3" customWidth="1"/>
    <col min="9" max="9" width="9" customWidth="1"/>
  </cols>
  <sheetData>
    <row r="1" spans="1:36" ht="24" customHeight="1" x14ac:dyDescent="0.25">
      <c r="A1" s="103" t="s">
        <v>120</v>
      </c>
      <c r="B1" s="123" t="s">
        <v>107</v>
      </c>
      <c r="C1" s="63"/>
      <c r="D1" s="63"/>
      <c r="E1" s="63"/>
      <c r="F1" s="63"/>
      <c r="G1" s="63"/>
      <c r="H1" s="63"/>
      <c r="I1" s="79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36" ht="15.75" customHeight="1" x14ac:dyDescent="0.25">
      <c r="A2" s="7"/>
      <c r="B2" s="67" t="s">
        <v>138</v>
      </c>
      <c r="C2" s="68"/>
      <c r="D2" s="68"/>
      <c r="E2" s="68"/>
      <c r="F2" s="68"/>
      <c r="G2" s="68"/>
      <c r="H2" s="68"/>
      <c r="I2" s="80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36" s="50" customFormat="1" ht="17.25" customHeight="1" x14ac:dyDescent="0.2">
      <c r="A3" s="12"/>
      <c r="B3" s="111"/>
      <c r="C3" s="223" t="s">
        <v>136</v>
      </c>
      <c r="D3" s="224"/>
      <c r="E3" s="225"/>
      <c r="F3" s="31"/>
      <c r="G3" s="221" t="s">
        <v>96</v>
      </c>
      <c r="H3" s="222"/>
      <c r="I3" s="114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50" customFormat="1" ht="15.75" customHeight="1" x14ac:dyDescent="0.2">
      <c r="A4" s="12"/>
      <c r="B4" s="112" t="s">
        <v>108</v>
      </c>
      <c r="C4" s="113" t="s">
        <v>0</v>
      </c>
      <c r="D4" s="113" t="s">
        <v>1</v>
      </c>
      <c r="E4" s="113" t="s">
        <v>2</v>
      </c>
      <c r="F4" s="8"/>
      <c r="G4" s="140" t="s">
        <v>92</v>
      </c>
      <c r="H4" s="141" t="s">
        <v>93</v>
      </c>
      <c r="I4" s="117" t="s">
        <v>31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4" customFormat="1" x14ac:dyDescent="0.25">
      <c r="A5" s="13"/>
      <c r="B5" s="81" t="s">
        <v>29</v>
      </c>
      <c r="C5" s="37"/>
      <c r="D5" s="37"/>
      <c r="E5" s="43"/>
      <c r="F5" s="15"/>
      <c r="G5" s="36"/>
      <c r="H5" s="37"/>
      <c r="I5" s="78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36" s="14" customFormat="1" x14ac:dyDescent="0.25">
      <c r="A6" s="13"/>
      <c r="B6" s="33" t="s">
        <v>124</v>
      </c>
      <c r="C6" s="34">
        <v>1125882565</v>
      </c>
      <c r="D6" s="34">
        <v>1551548073</v>
      </c>
      <c r="E6" s="35">
        <v>1650976619</v>
      </c>
      <c r="F6" s="52"/>
      <c r="G6" s="38">
        <v>817061308</v>
      </c>
      <c r="H6" s="34">
        <v>705018219</v>
      </c>
      <c r="I6" s="61">
        <f t="shared" ref="I6:I11" si="0">(H6-G6)/G6</f>
        <v>-0.13712935357844652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36" s="14" customFormat="1" x14ac:dyDescent="0.25">
      <c r="A7" s="13"/>
      <c r="B7" s="33" t="s">
        <v>33</v>
      </c>
      <c r="C7" s="34">
        <v>148206855</v>
      </c>
      <c r="D7" s="34">
        <v>140342954</v>
      </c>
      <c r="E7" s="35">
        <v>111298362</v>
      </c>
      <c r="F7" s="52"/>
      <c r="G7" s="38">
        <v>60073987</v>
      </c>
      <c r="H7" s="34">
        <v>54958553</v>
      </c>
      <c r="I7" s="61">
        <f t="shared" si="0"/>
        <v>-8.515223069845522E-2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36" s="14" customFormat="1" x14ac:dyDescent="0.25">
      <c r="A8" s="13"/>
      <c r="B8" s="33" t="s">
        <v>34</v>
      </c>
      <c r="C8" s="34">
        <v>807126634</v>
      </c>
      <c r="D8" s="34">
        <v>949075683</v>
      </c>
      <c r="E8" s="35">
        <v>1034398293</v>
      </c>
      <c r="F8" s="52"/>
      <c r="G8" s="38">
        <v>525337547</v>
      </c>
      <c r="H8" s="34">
        <v>382438897</v>
      </c>
      <c r="I8" s="61">
        <f t="shared" si="0"/>
        <v>-0.27201301490068441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36" s="14" customFormat="1" x14ac:dyDescent="0.25">
      <c r="A9" s="13"/>
      <c r="B9" s="33" t="s">
        <v>35</v>
      </c>
      <c r="C9" s="34">
        <v>43280788</v>
      </c>
      <c r="D9" s="34">
        <v>35671706</v>
      </c>
      <c r="E9" s="35">
        <v>37109417</v>
      </c>
      <c r="F9" s="52"/>
      <c r="G9" s="38">
        <v>18059009</v>
      </c>
      <c r="H9" s="34">
        <v>18393981</v>
      </c>
      <c r="I9" s="61">
        <f t="shared" si="0"/>
        <v>1.8548747608465116E-2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36" s="14" customFormat="1" x14ac:dyDescent="0.25">
      <c r="A10" s="13"/>
      <c r="B10" s="33" t="s">
        <v>36</v>
      </c>
      <c r="C10" s="34">
        <v>254355198</v>
      </c>
      <c r="D10" s="34">
        <v>286227912</v>
      </c>
      <c r="E10" s="35">
        <v>318682629</v>
      </c>
      <c r="F10" s="52"/>
      <c r="G10" s="38">
        <v>163644438</v>
      </c>
      <c r="H10" s="34">
        <v>132256871</v>
      </c>
      <c r="I10" s="109">
        <f t="shared" si="0"/>
        <v>-0.19180344522311232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36" s="14" customFormat="1" ht="19.5" customHeight="1" x14ac:dyDescent="0.25">
      <c r="A11" s="13"/>
      <c r="B11" s="90" t="s">
        <v>11</v>
      </c>
      <c r="C11" s="46">
        <v>2378852040</v>
      </c>
      <c r="D11" s="46">
        <v>2962866328</v>
      </c>
      <c r="E11" s="47">
        <v>3152465320</v>
      </c>
      <c r="F11" s="52"/>
      <c r="G11" s="48">
        <v>1584176289</v>
      </c>
      <c r="H11" s="46">
        <v>1293066521</v>
      </c>
      <c r="I11" s="56">
        <f t="shared" si="0"/>
        <v>-0.18376096777951459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36" s="14" customFormat="1" x14ac:dyDescent="0.25">
      <c r="A12" s="13"/>
      <c r="B12" s="81" t="s">
        <v>37</v>
      </c>
      <c r="C12" s="37"/>
      <c r="D12" s="37"/>
      <c r="E12" s="43"/>
      <c r="F12" s="52"/>
      <c r="G12" s="36"/>
      <c r="H12" s="37"/>
      <c r="I12" s="8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36" s="14" customFormat="1" ht="7.5" customHeight="1" x14ac:dyDescent="0.25">
      <c r="A13" s="13"/>
      <c r="B13" s="45"/>
      <c r="C13" s="34"/>
      <c r="D13" s="34"/>
      <c r="E13" s="35"/>
      <c r="F13" s="52"/>
      <c r="G13" s="38"/>
      <c r="H13" s="34"/>
      <c r="I13" s="8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36" s="14" customFormat="1" ht="20.25" customHeight="1" x14ac:dyDescent="0.25">
      <c r="A14" s="13"/>
      <c r="B14" s="90" t="s">
        <v>11</v>
      </c>
      <c r="C14" s="46">
        <v>4427171311</v>
      </c>
      <c r="D14" s="46">
        <v>5713055890</v>
      </c>
      <c r="E14" s="47">
        <v>6182218232</v>
      </c>
      <c r="F14" s="52"/>
      <c r="G14" s="48">
        <v>3340521490</v>
      </c>
      <c r="H14" s="46">
        <v>3031836823</v>
      </c>
      <c r="I14" s="56">
        <f>(H14-G14)/G14</f>
        <v>-9.2406131175644668E-2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36" s="14" customFormat="1" x14ac:dyDescent="0.25">
      <c r="A15" s="13"/>
      <c r="B15" s="81" t="s">
        <v>22</v>
      </c>
      <c r="C15" s="37"/>
      <c r="D15" s="37"/>
      <c r="E15" s="43"/>
      <c r="F15" s="52"/>
      <c r="G15" s="36"/>
      <c r="H15" s="37"/>
      <c r="I15" s="39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36" s="14" customFormat="1" x14ac:dyDescent="0.25">
      <c r="A16" s="13"/>
      <c r="B16" s="33" t="s">
        <v>38</v>
      </c>
      <c r="C16" s="34">
        <v>47644577</v>
      </c>
      <c r="D16" s="34">
        <v>29110067</v>
      </c>
      <c r="E16" s="35">
        <v>28486341</v>
      </c>
      <c r="F16" s="52"/>
      <c r="G16" s="38">
        <v>22555947</v>
      </c>
      <c r="H16" s="34">
        <v>21331612</v>
      </c>
      <c r="I16" s="61">
        <f>(H16-G16)/G16</f>
        <v>-5.4279920058333174E-2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x14ac:dyDescent="0.25">
      <c r="A17" s="13"/>
      <c r="B17" s="33" t="s">
        <v>39</v>
      </c>
      <c r="C17" s="34">
        <v>109883626</v>
      </c>
      <c r="D17" s="34">
        <v>144215719</v>
      </c>
      <c r="E17" s="35">
        <v>68301415</v>
      </c>
      <c r="F17" s="52"/>
      <c r="G17" s="38">
        <v>38295671</v>
      </c>
      <c r="H17" s="34">
        <v>30451215</v>
      </c>
      <c r="I17" s="61">
        <f>(H17-G17)/G17</f>
        <v>-0.20483923626772332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4" customFormat="1" x14ac:dyDescent="0.25">
      <c r="A18" s="13"/>
      <c r="B18" s="33" t="s">
        <v>40</v>
      </c>
      <c r="C18" s="34">
        <v>517237135</v>
      </c>
      <c r="D18" s="34">
        <v>517649294</v>
      </c>
      <c r="E18" s="35">
        <v>457355010</v>
      </c>
      <c r="F18" s="52"/>
      <c r="G18" s="38">
        <v>227599807</v>
      </c>
      <c r="H18" s="34">
        <v>221446887</v>
      </c>
      <c r="I18" s="61">
        <f>(H18-G18)/G18</f>
        <v>-2.703394208062751E-2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s="14" customFormat="1" x14ac:dyDescent="0.25">
      <c r="A19" s="13"/>
      <c r="B19" s="33" t="s">
        <v>41</v>
      </c>
      <c r="C19" s="34">
        <v>193318743</v>
      </c>
      <c r="D19" s="34">
        <v>228030605</v>
      </c>
      <c r="E19" s="35">
        <v>219191845</v>
      </c>
      <c r="F19" s="52"/>
      <c r="G19" s="38">
        <v>126002230</v>
      </c>
      <c r="H19" s="34">
        <v>91637427</v>
      </c>
      <c r="I19" s="109">
        <f>(H19-G19)/G19</f>
        <v>-0.27273170482776377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s="14" customFormat="1" ht="17.25" customHeight="1" x14ac:dyDescent="0.25">
      <c r="A20" s="13"/>
      <c r="B20" s="90" t="s">
        <v>11</v>
      </c>
      <c r="C20" s="46">
        <v>868084081</v>
      </c>
      <c r="D20" s="46">
        <v>919005685</v>
      </c>
      <c r="E20" s="47">
        <v>773334611</v>
      </c>
      <c r="F20" s="91"/>
      <c r="G20" s="86">
        <v>414453655</v>
      </c>
      <c r="H20" s="84">
        <v>364867141</v>
      </c>
      <c r="I20" s="85">
        <f>(H20-G20)/G20</f>
        <v>-0.11964308530467659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s="14" customFormat="1" x14ac:dyDescent="0.25">
      <c r="A21" s="13"/>
      <c r="B21" s="81" t="s">
        <v>26</v>
      </c>
      <c r="C21" s="37"/>
      <c r="D21" s="37"/>
      <c r="E21" s="43"/>
      <c r="F21" s="52"/>
      <c r="G21" s="36"/>
      <c r="H21" s="37"/>
      <c r="I21" s="3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s="14" customFormat="1" x14ac:dyDescent="0.25">
      <c r="A22" s="13"/>
      <c r="B22" s="33" t="s">
        <v>42</v>
      </c>
      <c r="C22" s="34">
        <v>77937997</v>
      </c>
      <c r="D22" s="34">
        <v>69717830</v>
      </c>
      <c r="E22" s="35">
        <v>94310441</v>
      </c>
      <c r="F22" s="52"/>
      <c r="G22" s="38">
        <v>49451922</v>
      </c>
      <c r="H22" s="34">
        <v>42813704</v>
      </c>
      <c r="I22" s="61">
        <f t="shared" ref="I22:I29" si="1">(H22-G22)/G22</f>
        <v>-0.13423579370686542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s="14" customFormat="1" x14ac:dyDescent="0.25">
      <c r="A23" s="13"/>
      <c r="B23" s="33" t="s">
        <v>43</v>
      </c>
      <c r="C23" s="34">
        <v>23217492</v>
      </c>
      <c r="D23" s="34">
        <v>30653278</v>
      </c>
      <c r="E23" s="35">
        <v>3897872</v>
      </c>
      <c r="F23" s="52"/>
      <c r="G23" s="38">
        <v>1504290</v>
      </c>
      <c r="H23" s="34">
        <v>2151918</v>
      </c>
      <c r="I23" s="61">
        <f t="shared" si="1"/>
        <v>0.43052071076720577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s="14" customFormat="1" x14ac:dyDescent="0.25">
      <c r="A24" s="13"/>
      <c r="B24" s="33" t="s">
        <v>44</v>
      </c>
      <c r="C24" s="34">
        <v>28764481</v>
      </c>
      <c r="D24" s="34">
        <v>34767724</v>
      </c>
      <c r="E24" s="35">
        <v>33952084</v>
      </c>
      <c r="F24" s="52"/>
      <c r="G24" s="38">
        <v>18882530</v>
      </c>
      <c r="H24" s="34">
        <v>16068539</v>
      </c>
      <c r="I24" s="61">
        <f t="shared" si="1"/>
        <v>-0.14902616333722229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s="14" customFormat="1" x14ac:dyDescent="0.25">
      <c r="A25" s="13"/>
      <c r="B25" s="33" t="s">
        <v>45</v>
      </c>
      <c r="C25" s="34">
        <v>30818235</v>
      </c>
      <c r="D25" s="34">
        <v>33711510</v>
      </c>
      <c r="E25" s="35">
        <v>33754699</v>
      </c>
      <c r="F25" s="52"/>
      <c r="G25" s="38">
        <v>14702711</v>
      </c>
      <c r="H25" s="34">
        <v>23172475</v>
      </c>
      <c r="I25" s="61">
        <f t="shared" si="1"/>
        <v>0.57606818225563983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s="14" customFormat="1" x14ac:dyDescent="0.25">
      <c r="A26" s="13"/>
      <c r="B26" s="33" t="s">
        <v>46</v>
      </c>
      <c r="C26" s="34">
        <v>36585071</v>
      </c>
      <c r="D26" s="34">
        <v>40759202</v>
      </c>
      <c r="E26" s="35">
        <v>35239464</v>
      </c>
      <c r="F26" s="52"/>
      <c r="G26" s="38">
        <v>19644485</v>
      </c>
      <c r="H26" s="34">
        <v>19032867</v>
      </c>
      <c r="I26" s="61">
        <f t="shared" si="1"/>
        <v>-3.113433617628561E-2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s="14" customFormat="1" x14ac:dyDescent="0.25">
      <c r="A27" s="13"/>
      <c r="B27" s="33" t="s">
        <v>47</v>
      </c>
      <c r="C27" s="34">
        <v>88620065</v>
      </c>
      <c r="D27" s="34">
        <v>88063694</v>
      </c>
      <c r="E27" s="35">
        <v>106269039</v>
      </c>
      <c r="F27" s="52"/>
      <c r="G27" s="38">
        <v>33181398</v>
      </c>
      <c r="H27" s="34">
        <v>59995211</v>
      </c>
      <c r="I27" s="61">
        <f t="shared" si="1"/>
        <v>0.80809774802134615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s="14" customFormat="1" x14ac:dyDescent="0.25">
      <c r="A28" s="13"/>
      <c r="B28" s="33" t="s">
        <v>36</v>
      </c>
      <c r="C28" s="34">
        <v>328692158</v>
      </c>
      <c r="D28" s="34">
        <v>386252376</v>
      </c>
      <c r="E28" s="35">
        <v>421453976</v>
      </c>
      <c r="F28" s="52"/>
      <c r="G28" s="38">
        <v>215271738</v>
      </c>
      <c r="H28" s="34">
        <v>215182653</v>
      </c>
      <c r="I28" s="61">
        <f t="shared" si="1"/>
        <v>-4.1382580373834301E-4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s="14" customFormat="1" ht="17.25" customHeight="1" x14ac:dyDescent="0.25">
      <c r="A29" s="13"/>
      <c r="B29" s="90" t="s">
        <v>11</v>
      </c>
      <c r="C29" s="46">
        <v>614635499</v>
      </c>
      <c r="D29" s="46">
        <v>683925614</v>
      </c>
      <c r="E29" s="47">
        <v>728877575</v>
      </c>
      <c r="F29" s="91"/>
      <c r="G29" s="86">
        <v>352639074</v>
      </c>
      <c r="H29" s="84">
        <v>378417367</v>
      </c>
      <c r="I29" s="85">
        <f t="shared" si="1"/>
        <v>7.3101068204370345E-2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s="14" customFormat="1" x14ac:dyDescent="0.25">
      <c r="A30" s="13"/>
      <c r="B30" s="81" t="s">
        <v>48</v>
      </c>
      <c r="C30" s="37"/>
      <c r="D30" s="37"/>
      <c r="E30" s="43"/>
      <c r="F30" s="52"/>
      <c r="G30" s="36"/>
      <c r="H30" s="37"/>
      <c r="I30" s="3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s="14" customFormat="1" x14ac:dyDescent="0.25">
      <c r="A31" s="13"/>
      <c r="B31" s="33" t="s">
        <v>49</v>
      </c>
      <c r="C31" s="34">
        <v>6517337</v>
      </c>
      <c r="D31" s="34">
        <v>3380462</v>
      </c>
      <c r="E31" s="35">
        <v>7947798</v>
      </c>
      <c r="F31" s="52"/>
      <c r="G31" s="38">
        <v>1670047</v>
      </c>
      <c r="H31" s="34">
        <v>5349918</v>
      </c>
      <c r="I31" s="61">
        <f t="shared" ref="I31:I37" si="2">(H31-G31)/G31</f>
        <v>2.2034535554987373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s="14" customFormat="1" x14ac:dyDescent="0.25">
      <c r="A32" s="13"/>
      <c r="B32" s="33" t="s">
        <v>50</v>
      </c>
      <c r="C32" s="34">
        <v>348468</v>
      </c>
      <c r="D32" s="34">
        <v>382925</v>
      </c>
      <c r="E32" s="35">
        <v>863703</v>
      </c>
      <c r="F32" s="52"/>
      <c r="G32" s="38">
        <v>319025</v>
      </c>
      <c r="H32" s="34">
        <v>851136</v>
      </c>
      <c r="I32" s="61">
        <f t="shared" si="2"/>
        <v>1.6679288457017476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s="14" customFormat="1" x14ac:dyDescent="0.25">
      <c r="A33" s="13"/>
      <c r="B33" s="33" t="s">
        <v>125</v>
      </c>
      <c r="C33" s="34">
        <v>10194808</v>
      </c>
      <c r="D33" s="34">
        <v>9169913</v>
      </c>
      <c r="E33" s="35">
        <v>15571391</v>
      </c>
      <c r="F33" s="52"/>
      <c r="G33" s="38">
        <v>7078032</v>
      </c>
      <c r="H33" s="34">
        <v>7316090</v>
      </c>
      <c r="I33" s="61">
        <f t="shared" si="2"/>
        <v>3.3633360233466025E-2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s="14" customFormat="1" x14ac:dyDescent="0.25">
      <c r="A34" s="13"/>
      <c r="B34" s="33" t="s">
        <v>126</v>
      </c>
      <c r="C34" s="34">
        <v>329686380</v>
      </c>
      <c r="D34" s="34">
        <v>387150243</v>
      </c>
      <c r="E34" s="35">
        <v>463742574</v>
      </c>
      <c r="F34" s="52"/>
      <c r="G34" s="38">
        <v>330071101</v>
      </c>
      <c r="H34" s="34">
        <v>170631574</v>
      </c>
      <c r="I34" s="61">
        <f t="shared" si="2"/>
        <v>-0.48304600589677194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s="14" customFormat="1" x14ac:dyDescent="0.25">
      <c r="A35" s="13"/>
      <c r="B35" s="33" t="s">
        <v>127</v>
      </c>
      <c r="C35" s="34">
        <v>19893134</v>
      </c>
      <c r="D35" s="34">
        <v>20799538</v>
      </c>
      <c r="E35" s="35">
        <v>20054296</v>
      </c>
      <c r="F35" s="52"/>
      <c r="G35" s="38">
        <v>10275611</v>
      </c>
      <c r="H35" s="34">
        <v>11637934</v>
      </c>
      <c r="I35" s="61">
        <f t="shared" si="2"/>
        <v>0.13257829631736739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s="14" customFormat="1" x14ac:dyDescent="0.25">
      <c r="A36" s="13"/>
      <c r="B36" s="33" t="s">
        <v>51</v>
      </c>
      <c r="C36" s="34">
        <v>107486269</v>
      </c>
      <c r="D36" s="34">
        <v>103783671</v>
      </c>
      <c r="E36" s="35">
        <v>102845548</v>
      </c>
      <c r="F36" s="52"/>
      <c r="G36" s="38">
        <v>51885193</v>
      </c>
      <c r="H36" s="34">
        <v>60872216</v>
      </c>
      <c r="I36" s="61">
        <f t="shared" si="2"/>
        <v>0.17320978260599321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s="14" customFormat="1" x14ac:dyDescent="0.25">
      <c r="A37" s="13"/>
      <c r="B37" s="33" t="s">
        <v>128</v>
      </c>
      <c r="C37" s="34">
        <v>17813820</v>
      </c>
      <c r="D37" s="34">
        <v>21954346</v>
      </c>
      <c r="E37" s="35">
        <v>16825933</v>
      </c>
      <c r="F37" s="52"/>
      <c r="G37" s="38">
        <v>9689183</v>
      </c>
      <c r="H37" s="34">
        <v>10231106</v>
      </c>
      <c r="I37" s="61">
        <f t="shared" si="2"/>
        <v>5.5930721919484852E-2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s="14" customFormat="1" x14ac:dyDescent="0.25">
      <c r="A38" s="13"/>
      <c r="B38" s="33" t="s">
        <v>52</v>
      </c>
      <c r="C38" s="34">
        <v>7794465</v>
      </c>
      <c r="D38" s="34">
        <v>13194329</v>
      </c>
      <c r="E38" s="35">
        <v>10453680</v>
      </c>
      <c r="F38" s="52"/>
      <c r="G38" s="38">
        <v>0</v>
      </c>
      <c r="H38" s="34">
        <v>6352581</v>
      </c>
      <c r="I38" s="61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s="14" customFormat="1" x14ac:dyDescent="0.25">
      <c r="A39" s="13"/>
      <c r="B39" s="33" t="s">
        <v>53</v>
      </c>
      <c r="C39" s="34">
        <v>56881812</v>
      </c>
      <c r="D39" s="34">
        <v>61430924</v>
      </c>
      <c r="E39" s="35">
        <v>75941664</v>
      </c>
      <c r="F39" s="52"/>
      <c r="G39" s="38">
        <v>33500193</v>
      </c>
      <c r="H39" s="34">
        <v>35328749</v>
      </c>
      <c r="I39" s="61">
        <f>(H39-G39)/G39</f>
        <v>5.458344672820243E-2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s="14" customFormat="1" x14ac:dyDescent="0.25">
      <c r="A40" s="13"/>
      <c r="B40" s="33" t="s">
        <v>54</v>
      </c>
      <c r="C40" s="34">
        <v>29938950</v>
      </c>
      <c r="D40" s="34">
        <v>31206556</v>
      </c>
      <c r="E40" s="35">
        <v>34769027</v>
      </c>
      <c r="F40" s="52"/>
      <c r="G40" s="38">
        <v>13776625</v>
      </c>
      <c r="H40" s="34">
        <v>12374583</v>
      </c>
      <c r="I40" s="61">
        <f>(H40-G40)/G40</f>
        <v>-0.10176962790233457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s="14" customFormat="1" ht="18" customHeight="1" x14ac:dyDescent="0.25">
      <c r="A41" s="13"/>
      <c r="B41" s="90" t="s">
        <v>11</v>
      </c>
      <c r="C41" s="46">
        <v>586555443</v>
      </c>
      <c r="D41" s="46">
        <v>652452907</v>
      </c>
      <c r="E41" s="47">
        <v>749015614</v>
      </c>
      <c r="F41" s="91"/>
      <c r="G41" s="86">
        <v>458265010</v>
      </c>
      <c r="H41" s="84">
        <v>320945887</v>
      </c>
      <c r="I41" s="85">
        <f>(H41-G41)/G41</f>
        <v>-0.29965002782996675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s="14" customFormat="1" x14ac:dyDescent="0.25">
      <c r="A42" s="13"/>
      <c r="B42" s="81" t="s">
        <v>27</v>
      </c>
      <c r="C42" s="37"/>
      <c r="D42" s="37"/>
      <c r="E42" s="43"/>
      <c r="F42" s="52"/>
      <c r="G42" s="36"/>
      <c r="H42" s="37"/>
      <c r="I42" s="3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s="14" customFormat="1" x14ac:dyDescent="0.25">
      <c r="A43" s="13"/>
      <c r="B43" s="33" t="s">
        <v>55</v>
      </c>
      <c r="C43" s="34">
        <v>65174925</v>
      </c>
      <c r="D43" s="34">
        <v>63150895</v>
      </c>
      <c r="E43" s="35">
        <v>67685859</v>
      </c>
      <c r="F43" s="52"/>
      <c r="G43" s="38">
        <v>40086840</v>
      </c>
      <c r="H43" s="34">
        <v>37537808</v>
      </c>
      <c r="I43" s="61">
        <f>(H43-G43)/G43</f>
        <v>-6.3587750992595074E-2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s="14" customFormat="1" x14ac:dyDescent="0.25">
      <c r="A44" s="13"/>
      <c r="B44" s="33" t="s">
        <v>36</v>
      </c>
      <c r="C44" s="34">
        <v>244971554</v>
      </c>
      <c r="D44" s="34">
        <v>234533325</v>
      </c>
      <c r="E44" s="35">
        <v>243641490</v>
      </c>
      <c r="F44" s="52"/>
      <c r="G44" s="38">
        <v>123649660</v>
      </c>
      <c r="H44" s="34">
        <v>138584893</v>
      </c>
      <c r="I44" s="61">
        <f>(H44-G44)/G44</f>
        <v>0.12078668877860238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s="14" customFormat="1" ht="19.5" customHeight="1" x14ac:dyDescent="0.25">
      <c r="A45" s="13"/>
      <c r="B45" s="90" t="s">
        <v>11</v>
      </c>
      <c r="C45" s="46">
        <v>310146479</v>
      </c>
      <c r="D45" s="46">
        <v>297684220</v>
      </c>
      <c r="E45" s="47">
        <v>311327349</v>
      </c>
      <c r="F45" s="91"/>
      <c r="G45" s="48">
        <v>163736500</v>
      </c>
      <c r="H45" s="46">
        <v>176122701</v>
      </c>
      <c r="I45" s="56">
        <f>(H45-G45)/G45</f>
        <v>7.5647158697052894E-2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s="14" customFormat="1" x14ac:dyDescent="0.25">
      <c r="A46" s="13"/>
      <c r="B46" s="81" t="s">
        <v>28</v>
      </c>
      <c r="C46" s="37"/>
      <c r="D46" s="37"/>
      <c r="E46" s="43"/>
      <c r="F46" s="52"/>
      <c r="G46" s="36"/>
      <c r="H46" s="37"/>
      <c r="I46" s="3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s="14" customFormat="1" x14ac:dyDescent="0.25">
      <c r="A47" s="13"/>
      <c r="B47" s="33" t="s">
        <v>56</v>
      </c>
      <c r="C47" s="34">
        <v>25898008</v>
      </c>
      <c r="D47" s="34">
        <v>22890686</v>
      </c>
      <c r="E47" s="35">
        <v>31239707</v>
      </c>
      <c r="F47" s="52"/>
      <c r="G47" s="38">
        <v>13366336</v>
      </c>
      <c r="H47" s="34">
        <v>11920688</v>
      </c>
      <c r="I47" s="55">
        <f t="shared" ref="I47:I57" si="3">(H47-G47)/G47</f>
        <v>-0.10815589253479786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s="14" customFormat="1" x14ac:dyDescent="0.25">
      <c r="A48" s="13"/>
      <c r="B48" s="33" t="s">
        <v>57</v>
      </c>
      <c r="C48" s="34">
        <v>41799579</v>
      </c>
      <c r="D48" s="34">
        <v>41400214</v>
      </c>
      <c r="E48" s="35">
        <v>40999275</v>
      </c>
      <c r="F48" s="52"/>
      <c r="G48" s="38">
        <v>21392978</v>
      </c>
      <c r="H48" s="34">
        <v>19494534</v>
      </c>
      <c r="I48" s="55">
        <f t="shared" si="3"/>
        <v>-8.8741455256953941E-2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s="14" customFormat="1" x14ac:dyDescent="0.25">
      <c r="A49" s="13"/>
      <c r="B49" s="33" t="s">
        <v>58</v>
      </c>
      <c r="C49" s="34">
        <v>11028703</v>
      </c>
      <c r="D49" s="34">
        <v>8560317</v>
      </c>
      <c r="E49" s="35">
        <v>7555579</v>
      </c>
      <c r="F49" s="52"/>
      <c r="G49" s="38">
        <v>4681073</v>
      </c>
      <c r="H49" s="34">
        <v>3241049</v>
      </c>
      <c r="I49" s="55">
        <f t="shared" si="3"/>
        <v>-0.30762690519887215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s="14" customFormat="1" x14ac:dyDescent="0.25">
      <c r="A50" s="13"/>
      <c r="B50" s="33" t="s">
        <v>59</v>
      </c>
      <c r="C50" s="34">
        <v>2243562</v>
      </c>
      <c r="D50" s="34">
        <v>2105234</v>
      </c>
      <c r="E50" s="35">
        <v>3233331</v>
      </c>
      <c r="F50" s="52"/>
      <c r="G50" s="38">
        <v>2131505</v>
      </c>
      <c r="H50" s="34">
        <v>7636339</v>
      </c>
      <c r="I50" s="55">
        <f t="shared" si="3"/>
        <v>2.5826043101001406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s="14" customFormat="1" x14ac:dyDescent="0.25">
      <c r="A51" s="13"/>
      <c r="B51" s="33" t="s">
        <v>60</v>
      </c>
      <c r="C51" s="34">
        <v>1017383118</v>
      </c>
      <c r="D51" s="34">
        <v>1187630176</v>
      </c>
      <c r="E51" s="35">
        <v>1356208526</v>
      </c>
      <c r="F51" s="52"/>
      <c r="G51" s="38">
        <v>307256431</v>
      </c>
      <c r="H51" s="34">
        <v>334953501</v>
      </c>
      <c r="I51" s="55">
        <f t="shared" si="3"/>
        <v>9.0143174253039471E-2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s="14" customFormat="1" x14ac:dyDescent="0.25">
      <c r="A52" s="13"/>
      <c r="B52" s="33" t="s">
        <v>61</v>
      </c>
      <c r="C52" s="34">
        <v>61086474</v>
      </c>
      <c r="D52" s="34">
        <v>67951338</v>
      </c>
      <c r="E52" s="35">
        <v>83084599</v>
      </c>
      <c r="F52" s="52"/>
      <c r="G52" s="38">
        <v>40303081</v>
      </c>
      <c r="H52" s="34">
        <v>44114143</v>
      </c>
      <c r="I52" s="55">
        <f t="shared" si="3"/>
        <v>9.4560066015796654E-2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s="14" customFormat="1" x14ac:dyDescent="0.25">
      <c r="A53" s="13"/>
      <c r="B53" s="33" t="s">
        <v>62</v>
      </c>
      <c r="C53" s="34">
        <v>24296262</v>
      </c>
      <c r="D53" s="34">
        <v>18145338</v>
      </c>
      <c r="E53" s="35">
        <v>19597836</v>
      </c>
      <c r="F53" s="52"/>
      <c r="G53" s="38">
        <v>8217864</v>
      </c>
      <c r="H53" s="34">
        <v>7640526</v>
      </c>
      <c r="I53" s="55">
        <f t="shared" si="3"/>
        <v>-7.0254022213071421E-2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s="14" customFormat="1" x14ac:dyDescent="0.25">
      <c r="A54" s="13"/>
      <c r="B54" s="33" t="s">
        <v>129</v>
      </c>
      <c r="C54" s="34">
        <v>326713776</v>
      </c>
      <c r="D54" s="34">
        <v>381205971</v>
      </c>
      <c r="E54" s="35">
        <v>412687278</v>
      </c>
      <c r="F54" s="52"/>
      <c r="G54" s="38">
        <v>215142993</v>
      </c>
      <c r="H54" s="34">
        <v>232445170</v>
      </c>
      <c r="I54" s="55">
        <f t="shared" si="3"/>
        <v>8.0421754660631686E-2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s="14" customFormat="1" x14ac:dyDescent="0.25">
      <c r="A55" s="13"/>
      <c r="B55" s="33" t="s">
        <v>63</v>
      </c>
      <c r="C55" s="34">
        <v>6997902</v>
      </c>
      <c r="D55" s="34">
        <v>10815265</v>
      </c>
      <c r="E55" s="35">
        <v>9173751</v>
      </c>
      <c r="F55" s="52"/>
      <c r="G55" s="38">
        <v>4373990</v>
      </c>
      <c r="H55" s="34">
        <v>6024008</v>
      </c>
      <c r="I55" s="55">
        <f t="shared" si="3"/>
        <v>0.3772340586055295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s="14" customFormat="1" x14ac:dyDescent="0.25">
      <c r="A56" s="13"/>
      <c r="B56" s="33" t="s">
        <v>36</v>
      </c>
      <c r="C56" s="34">
        <v>219131561</v>
      </c>
      <c r="D56" s="34">
        <v>325900719</v>
      </c>
      <c r="E56" s="35">
        <v>289022773</v>
      </c>
      <c r="F56" s="52"/>
      <c r="G56" s="38">
        <v>155316477</v>
      </c>
      <c r="H56" s="34">
        <v>166635123</v>
      </c>
      <c r="I56" s="55">
        <f t="shared" si="3"/>
        <v>7.2874727901534875E-2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s="14" customFormat="1" ht="19.5" customHeight="1" x14ac:dyDescent="0.25">
      <c r="A57" s="13"/>
      <c r="B57" s="90" t="s">
        <v>11</v>
      </c>
      <c r="C57" s="46">
        <v>1736578945</v>
      </c>
      <c r="D57" s="46">
        <v>2066605258</v>
      </c>
      <c r="E57" s="47">
        <v>2252802655</v>
      </c>
      <c r="F57" s="91"/>
      <c r="G57" s="86">
        <v>772182728</v>
      </c>
      <c r="H57" s="84">
        <v>834105081</v>
      </c>
      <c r="I57" s="85">
        <f t="shared" si="3"/>
        <v>8.019132098484337E-2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s="14" customFormat="1" x14ac:dyDescent="0.25">
      <c r="A58" s="13"/>
      <c r="B58" s="81" t="s">
        <v>64</v>
      </c>
      <c r="C58" s="37"/>
      <c r="D58" s="37"/>
      <c r="E58" s="43"/>
      <c r="F58" s="52"/>
      <c r="G58" s="36"/>
      <c r="H58" s="37"/>
      <c r="I58" s="3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s="14" customFormat="1" x14ac:dyDescent="0.25">
      <c r="A59" s="13"/>
      <c r="B59" s="33" t="s">
        <v>65</v>
      </c>
      <c r="C59" s="34">
        <v>76040755</v>
      </c>
      <c r="D59" s="34">
        <v>93383907</v>
      </c>
      <c r="E59" s="35">
        <v>111587604</v>
      </c>
      <c r="F59" s="52"/>
      <c r="G59" s="38">
        <v>60616885</v>
      </c>
      <c r="H59" s="34">
        <v>53727565</v>
      </c>
      <c r="I59" s="55">
        <f>(H59-G59)/G59</f>
        <v>-0.11365348120412325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s="14" customFormat="1" x14ac:dyDescent="0.25">
      <c r="A60" s="13"/>
      <c r="B60" s="33" t="s">
        <v>66</v>
      </c>
      <c r="C60" s="34">
        <v>170587218</v>
      </c>
      <c r="D60" s="34">
        <v>187388867</v>
      </c>
      <c r="E60" s="35">
        <v>169185170</v>
      </c>
      <c r="F60" s="52"/>
      <c r="G60" s="38">
        <v>122680867</v>
      </c>
      <c r="H60" s="34">
        <v>135096731</v>
      </c>
      <c r="I60" s="55">
        <f>(H60-G60)/G60</f>
        <v>0.10120456680502592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s="14" customFormat="1" ht="18" customHeight="1" x14ac:dyDescent="0.25">
      <c r="A61" s="13"/>
      <c r="B61" s="90" t="s">
        <v>11</v>
      </c>
      <c r="C61" s="46">
        <v>246627973</v>
      </c>
      <c r="D61" s="46">
        <v>280772774</v>
      </c>
      <c r="E61" s="47">
        <v>280772774</v>
      </c>
      <c r="F61" s="91"/>
      <c r="G61" s="48">
        <v>183297752</v>
      </c>
      <c r="H61" s="46">
        <v>188824296</v>
      </c>
      <c r="I61" s="56">
        <f>(H61-G61)/G61</f>
        <v>3.0150637090191917E-2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s="14" customFormat="1" x14ac:dyDescent="0.25">
      <c r="A62" s="13"/>
      <c r="B62" s="81" t="s">
        <v>17</v>
      </c>
      <c r="C62" s="37"/>
      <c r="D62" s="37"/>
      <c r="E62" s="43"/>
      <c r="F62" s="52"/>
      <c r="G62" s="36"/>
      <c r="H62" s="37"/>
      <c r="I62" s="3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s="14" customFormat="1" ht="6.75" customHeight="1" x14ac:dyDescent="0.25">
      <c r="A63" s="13"/>
      <c r="B63" s="108"/>
      <c r="C63" s="34"/>
      <c r="D63" s="34"/>
      <c r="E63" s="35"/>
      <c r="F63" s="52"/>
      <c r="G63" s="38"/>
      <c r="H63" s="34"/>
      <c r="I63" s="55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s="14" customFormat="1" ht="17.25" customHeight="1" x14ac:dyDescent="0.25">
      <c r="A64" s="13"/>
      <c r="B64" s="90" t="s">
        <v>11</v>
      </c>
      <c r="C64" s="46">
        <v>1514379064</v>
      </c>
      <c r="D64" s="46">
        <v>1930571459</v>
      </c>
      <c r="E64" s="47">
        <v>2286775341</v>
      </c>
      <c r="F64" s="92"/>
      <c r="G64" s="48">
        <v>1137051206</v>
      </c>
      <c r="H64" s="46">
        <v>1360828677</v>
      </c>
      <c r="I64" s="56">
        <f>(H64-G64)/G64</f>
        <v>0.1968050953371048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25">
      <c r="A65" s="7"/>
      <c r="B65" s="125" t="s">
        <v>91</v>
      </c>
      <c r="C65" s="142"/>
      <c r="D65" s="133"/>
      <c r="E65" s="133"/>
      <c r="F65" s="139"/>
      <c r="G65" s="133"/>
      <c r="H65" s="133"/>
      <c r="I65" s="13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5">
      <c r="A66" s="7"/>
      <c r="B66" s="6"/>
      <c r="C66" s="9"/>
      <c r="D66" s="9"/>
      <c r="E66" s="9"/>
      <c r="F66" s="9"/>
      <c r="G66" s="9"/>
      <c r="H66" s="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5">
      <c r="A67" s="7"/>
      <c r="B67" s="7"/>
      <c r="C67" s="9"/>
      <c r="D67" s="9"/>
      <c r="E67" s="9"/>
      <c r="F67" s="9"/>
      <c r="G67" s="9"/>
      <c r="H67" s="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5">
      <c r="A68" s="7"/>
      <c r="B68" s="7"/>
      <c r="C68" s="9"/>
      <c r="D68" s="9"/>
      <c r="E68" s="9"/>
      <c r="F68" s="9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5">
      <c r="A69" s="7"/>
      <c r="B69" s="7"/>
      <c r="C69" s="9"/>
      <c r="D69" s="9"/>
      <c r="E69" s="9"/>
      <c r="F69" s="9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5">
      <c r="A70" s="7"/>
      <c r="B70" s="7"/>
      <c r="C70" s="9"/>
      <c r="D70" s="9"/>
      <c r="E70" s="9"/>
      <c r="F70" s="9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5">
      <c r="A71" s="7"/>
      <c r="B71" s="7"/>
      <c r="C71" s="9"/>
      <c r="D71" s="9"/>
      <c r="E71" s="9"/>
      <c r="F71" s="9"/>
      <c r="G71" s="9"/>
      <c r="H71" s="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5">
      <c r="A72" s="7"/>
      <c r="B72" s="7"/>
      <c r="C72" s="9"/>
      <c r="D72" s="9"/>
      <c r="E72" s="9"/>
      <c r="F72" s="9"/>
      <c r="G72" s="9"/>
      <c r="H72" s="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25">
      <c r="A73" s="7"/>
      <c r="B73" s="7"/>
      <c r="C73" s="9"/>
      <c r="D73" s="9"/>
      <c r="E73" s="9"/>
      <c r="F73" s="9"/>
      <c r="G73" s="9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25">
      <c r="A74" s="7"/>
      <c r="B74" s="7"/>
      <c r="C74" s="9"/>
      <c r="D74" s="9"/>
      <c r="E74" s="9"/>
      <c r="F74" s="9"/>
      <c r="G74" s="9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25">
      <c r="A75" s="7"/>
      <c r="B75" s="7"/>
      <c r="C75" s="9"/>
      <c r="D75" s="9"/>
      <c r="E75" s="9"/>
      <c r="F75" s="9"/>
      <c r="G75" s="9"/>
      <c r="H75" s="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</sheetData>
  <mergeCells count="2">
    <mergeCell ref="G3:H3"/>
    <mergeCell ref="C3:E3"/>
  </mergeCells>
  <phoneticPr fontId="0" type="noConversion"/>
  <hyperlinks>
    <hyperlink ref="A1" location="'Main Menu'!A1" display="'Main Menu'!A1"/>
  </hyperlinks>
  <pageMargins left="0.75" right="0.75" top="0.5" bottom="0.5" header="0.5" footer="0.5"/>
  <pageSetup orientation="portrait" verticalDpi="0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P43"/>
  <sheetViews>
    <sheetView showRowColHeaders="0" workbookViewId="0"/>
  </sheetViews>
  <sheetFormatPr defaultRowHeight="13.2" x14ac:dyDescent="0.25"/>
  <cols>
    <col min="1" max="1" width="5.44140625" customWidth="1"/>
    <col min="2" max="2" width="35.44140625" customWidth="1"/>
    <col min="3" max="5" width="7.33203125" style="3" customWidth="1"/>
    <col min="6" max="6" width="2.109375" style="3" customWidth="1"/>
    <col min="7" max="7" width="9.33203125" style="3" customWidth="1"/>
    <col min="8" max="8" width="7.6640625" style="3" customWidth="1"/>
    <col min="9" max="9" width="9.44140625" customWidth="1"/>
    <col min="10" max="10" width="14.5546875" customWidth="1"/>
    <col min="11" max="11" width="12.6640625" bestFit="1" customWidth="1"/>
  </cols>
  <sheetData>
    <row r="1" spans="1:42" ht="26.4" x14ac:dyDescent="0.25">
      <c r="A1" s="103" t="s">
        <v>120</v>
      </c>
      <c r="B1" s="123" t="s">
        <v>119</v>
      </c>
      <c r="C1" s="71"/>
      <c r="D1" s="71"/>
      <c r="E1" s="71"/>
      <c r="F1" s="71"/>
      <c r="G1" s="71"/>
      <c r="H1" s="71"/>
      <c r="I1" s="93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s="7"/>
      <c r="B2" s="67" t="s">
        <v>138</v>
      </c>
      <c r="C2" s="73"/>
      <c r="D2" s="73"/>
      <c r="E2" s="73"/>
      <c r="F2" s="73"/>
      <c r="G2" s="73"/>
      <c r="H2" s="73"/>
      <c r="I2" s="9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2" customFormat="1" ht="15.75" customHeight="1" x14ac:dyDescent="0.2">
      <c r="A3" s="6"/>
      <c r="B3" s="111"/>
      <c r="C3" s="223" t="s">
        <v>136</v>
      </c>
      <c r="D3" s="224"/>
      <c r="E3" s="225"/>
      <c r="F3" s="16"/>
      <c r="G3" s="221" t="s">
        <v>96</v>
      </c>
      <c r="H3" s="222"/>
      <c r="I3" s="1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s="2" customFormat="1" ht="13.5" customHeight="1" x14ac:dyDescent="0.2">
      <c r="A4" s="6"/>
      <c r="B4" s="49" t="s">
        <v>32</v>
      </c>
      <c r="C4" s="113" t="s">
        <v>0</v>
      </c>
      <c r="D4" s="113" t="s">
        <v>1</v>
      </c>
      <c r="E4" s="113" t="s">
        <v>2</v>
      </c>
      <c r="F4" s="16"/>
      <c r="G4" s="115" t="s">
        <v>92</v>
      </c>
      <c r="H4" s="116" t="s">
        <v>93</v>
      </c>
      <c r="I4" s="122" t="s">
        <v>31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s="14" customFormat="1" x14ac:dyDescent="0.25">
      <c r="A5" s="13"/>
      <c r="B5" s="42" t="s">
        <v>20</v>
      </c>
      <c r="C5" s="37">
        <v>617612989</v>
      </c>
      <c r="D5" s="37">
        <v>747515036</v>
      </c>
      <c r="E5" s="43">
        <v>933193237</v>
      </c>
      <c r="F5" s="16"/>
      <c r="G5" s="36">
        <v>514924741</v>
      </c>
      <c r="H5" s="37">
        <v>593167463</v>
      </c>
      <c r="I5" s="60">
        <f>(H5-G5)/G5</f>
        <v>0.1519498205661087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2" s="14" customFormat="1" x14ac:dyDescent="0.25">
      <c r="A6" s="13"/>
      <c r="B6" s="33" t="s">
        <v>123</v>
      </c>
      <c r="C6" s="34">
        <v>4427171311</v>
      </c>
      <c r="D6" s="34">
        <v>5713055890</v>
      </c>
      <c r="E6" s="35">
        <v>6182218232</v>
      </c>
      <c r="F6" s="16"/>
      <c r="G6" s="38">
        <v>3340521490</v>
      </c>
      <c r="H6" s="34">
        <v>3031836823</v>
      </c>
      <c r="I6" s="61">
        <f>(H6-G6)/G6</f>
        <v>-9.2406131175644668E-2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2" s="14" customFormat="1" x14ac:dyDescent="0.25">
      <c r="A7" s="13"/>
      <c r="B7" s="33" t="s">
        <v>21</v>
      </c>
      <c r="C7" s="34">
        <v>666859416</v>
      </c>
      <c r="D7" s="34">
        <v>792736365</v>
      </c>
      <c r="E7" s="35">
        <v>887522694</v>
      </c>
      <c r="F7" s="16"/>
      <c r="G7" s="38">
        <v>476008537</v>
      </c>
      <c r="H7" s="34">
        <v>487732112</v>
      </c>
      <c r="I7" s="61">
        <f>(H7-G7)/G7</f>
        <v>2.4628917527166113E-2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2" s="14" customFormat="1" x14ac:dyDescent="0.25">
      <c r="A8" s="13"/>
      <c r="B8" s="33" t="s">
        <v>22</v>
      </c>
      <c r="C8" s="34">
        <v>868084081</v>
      </c>
      <c r="D8" s="34">
        <v>919005685</v>
      </c>
      <c r="E8" s="35">
        <v>773334611</v>
      </c>
      <c r="F8" s="16"/>
      <c r="G8" s="38">
        <v>414453655</v>
      </c>
      <c r="H8" s="34">
        <v>364867141</v>
      </c>
      <c r="I8" s="61">
        <f>(H8-H8)/H8</f>
        <v>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2" s="14" customFormat="1" x14ac:dyDescent="0.25">
      <c r="A9" s="13"/>
      <c r="B9" s="33" t="s">
        <v>23</v>
      </c>
      <c r="C9" s="34">
        <v>688634326</v>
      </c>
      <c r="D9" s="34">
        <v>767188040</v>
      </c>
      <c r="E9" s="35">
        <v>897461259</v>
      </c>
      <c r="F9" s="16"/>
      <c r="G9" s="38">
        <v>459662701</v>
      </c>
      <c r="H9" s="34">
        <v>450437622</v>
      </c>
      <c r="I9" s="61">
        <f t="shared" ref="I9:I18" si="0">(H9-G9)/G9</f>
        <v>-2.0069235506667747E-2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2" s="14" customFormat="1" x14ac:dyDescent="0.25">
      <c r="A10" s="13"/>
      <c r="B10" s="33" t="s">
        <v>24</v>
      </c>
      <c r="C10" s="34">
        <v>586555443</v>
      </c>
      <c r="D10" s="34">
        <v>652452907</v>
      </c>
      <c r="E10" s="35">
        <v>749015614</v>
      </c>
      <c r="F10" s="16"/>
      <c r="G10" s="38">
        <v>458265010</v>
      </c>
      <c r="H10" s="34">
        <v>320945887</v>
      </c>
      <c r="I10" s="61">
        <f t="shared" si="0"/>
        <v>-0.29965002782996675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2" s="14" customFormat="1" x14ac:dyDescent="0.25">
      <c r="A11" s="13"/>
      <c r="B11" s="33" t="s">
        <v>25</v>
      </c>
      <c r="C11" s="34">
        <v>4199131413</v>
      </c>
      <c r="D11" s="34">
        <v>4821880808</v>
      </c>
      <c r="E11" s="35">
        <v>5170983946</v>
      </c>
      <c r="F11" s="16"/>
      <c r="G11" s="38">
        <v>2369438422</v>
      </c>
      <c r="H11" s="34">
        <v>1957263416</v>
      </c>
      <c r="I11" s="61">
        <f t="shared" si="0"/>
        <v>-0.17395472369021961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2" s="14" customFormat="1" x14ac:dyDescent="0.25">
      <c r="A12" s="13"/>
      <c r="B12" s="33" t="s">
        <v>26</v>
      </c>
      <c r="C12" s="34">
        <v>614635499</v>
      </c>
      <c r="D12" s="34">
        <v>683925614</v>
      </c>
      <c r="E12" s="35">
        <v>728877575</v>
      </c>
      <c r="F12" s="16"/>
      <c r="G12" s="38">
        <v>352639074</v>
      </c>
      <c r="H12" s="34">
        <v>378417367</v>
      </c>
      <c r="I12" s="61">
        <f t="shared" si="0"/>
        <v>7.3101068204370345E-2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2" s="14" customFormat="1" x14ac:dyDescent="0.25">
      <c r="A13" s="13"/>
      <c r="B13" s="33" t="s">
        <v>27</v>
      </c>
      <c r="C13" s="34">
        <v>310146479</v>
      </c>
      <c r="D13" s="34">
        <v>297684220</v>
      </c>
      <c r="E13" s="35">
        <v>311327349</v>
      </c>
      <c r="F13" s="16"/>
      <c r="G13" s="38">
        <v>163736500</v>
      </c>
      <c r="H13" s="34">
        <v>176122701</v>
      </c>
      <c r="I13" s="61">
        <f t="shared" si="0"/>
        <v>7.5647158697052894E-2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2" s="14" customFormat="1" x14ac:dyDescent="0.25">
      <c r="A14" s="13"/>
      <c r="B14" s="33" t="s">
        <v>28</v>
      </c>
      <c r="C14" s="34">
        <v>1736578945</v>
      </c>
      <c r="D14" s="34">
        <v>2066605258</v>
      </c>
      <c r="E14" s="35">
        <v>2252802655</v>
      </c>
      <c r="F14" s="16"/>
      <c r="G14" s="38">
        <v>772182728</v>
      </c>
      <c r="H14" s="34">
        <v>834105081</v>
      </c>
      <c r="I14" s="61">
        <f t="shared" si="0"/>
        <v>8.019132098484337E-2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2" s="14" customFormat="1" x14ac:dyDescent="0.25">
      <c r="A15" s="13"/>
      <c r="B15" s="33" t="s">
        <v>29</v>
      </c>
      <c r="C15" s="34">
        <v>2378852040</v>
      </c>
      <c r="D15" s="34">
        <v>2962866328</v>
      </c>
      <c r="E15" s="35">
        <v>3152465320</v>
      </c>
      <c r="F15" s="16"/>
      <c r="G15" s="38">
        <v>1584176289</v>
      </c>
      <c r="H15" s="34">
        <v>1293066521</v>
      </c>
      <c r="I15" s="61">
        <f t="shared" si="0"/>
        <v>-0.18376096777951459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42" s="14" customFormat="1" x14ac:dyDescent="0.25">
      <c r="A16" s="13"/>
      <c r="B16" s="33" t="s">
        <v>30</v>
      </c>
      <c r="C16" s="34">
        <v>246627973</v>
      </c>
      <c r="D16" s="34">
        <v>280772774</v>
      </c>
      <c r="E16" s="35">
        <v>313091548</v>
      </c>
      <c r="F16" s="16"/>
      <c r="G16" s="38">
        <v>183297752</v>
      </c>
      <c r="H16" s="34">
        <v>188824296</v>
      </c>
      <c r="I16" s="61">
        <f t="shared" si="0"/>
        <v>3.0150637090191917E-2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s="14" customFormat="1" x14ac:dyDescent="0.25">
      <c r="A17" s="13"/>
      <c r="B17" s="75" t="s">
        <v>17</v>
      </c>
      <c r="C17" s="44">
        <v>1514379064</v>
      </c>
      <c r="D17" s="44">
        <v>1930571459</v>
      </c>
      <c r="E17" s="76">
        <v>2286775341</v>
      </c>
      <c r="F17" s="16"/>
      <c r="G17" s="57">
        <v>1137051206</v>
      </c>
      <c r="H17" s="44">
        <v>1360828677</v>
      </c>
      <c r="I17" s="109">
        <f t="shared" si="0"/>
        <v>0.1968050953371048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 s="14" customFormat="1" ht="17.25" customHeight="1" x14ac:dyDescent="0.25">
      <c r="A18" s="13"/>
      <c r="B18" s="41" t="s">
        <v>11</v>
      </c>
      <c r="C18" s="46">
        <v>18855268979</v>
      </c>
      <c r="D18" s="46">
        <v>22636260384</v>
      </c>
      <c r="E18" s="47">
        <v>24639069381</v>
      </c>
      <c r="F18" s="95"/>
      <c r="G18" s="48">
        <f>SUM(G5:G17)</f>
        <v>12226358105</v>
      </c>
      <c r="H18" s="46">
        <v>11437615107</v>
      </c>
      <c r="I18" s="56">
        <f t="shared" si="0"/>
        <v>-6.4511687881728369E-2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x14ac:dyDescent="0.25">
      <c r="A19" s="7"/>
      <c r="B19" s="125" t="s">
        <v>91</v>
      </c>
      <c r="C19" s="133"/>
      <c r="D19" s="133"/>
      <c r="E19" s="133"/>
      <c r="F19" s="133"/>
      <c r="G19" s="133"/>
      <c r="H19" s="133"/>
      <c r="I19" s="13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x14ac:dyDescent="0.25">
      <c r="A20" s="7"/>
      <c r="B20" s="6"/>
      <c r="C20" s="5"/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x14ac:dyDescent="0.25">
      <c r="A21" s="7"/>
      <c r="B21" s="7"/>
      <c r="C21" s="9"/>
      <c r="D21" s="9"/>
      <c r="E21" s="9"/>
      <c r="F21" s="9"/>
      <c r="G21" s="9"/>
      <c r="H21" s="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x14ac:dyDescent="0.25">
      <c r="A22" s="7"/>
      <c r="B22" s="7"/>
      <c r="C22" s="9"/>
      <c r="D22" s="9"/>
      <c r="E22" s="9"/>
      <c r="F22" s="9"/>
      <c r="G22" s="9"/>
      <c r="H22" s="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x14ac:dyDescent="0.25">
      <c r="A23" s="7"/>
      <c r="B23" s="7"/>
      <c r="C23" s="9"/>
      <c r="D23" s="9"/>
      <c r="E23" s="9"/>
      <c r="F23" s="9"/>
      <c r="G23" s="9"/>
      <c r="H23" s="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x14ac:dyDescent="0.25">
      <c r="A24" s="7"/>
      <c r="B24" s="7"/>
      <c r="C24" s="9"/>
      <c r="D24" s="9"/>
      <c r="E24" s="9"/>
      <c r="F24" s="9"/>
      <c r="G24" s="9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x14ac:dyDescent="0.25">
      <c r="A25" s="7"/>
      <c r="B25" s="7"/>
      <c r="C25" s="9"/>
      <c r="D25" s="9"/>
      <c r="E25" s="9"/>
      <c r="F25" s="9"/>
      <c r="G25" s="9"/>
      <c r="H25" s="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x14ac:dyDescent="0.25">
      <c r="A26" s="7"/>
      <c r="B26" s="7"/>
      <c r="C26" s="9"/>
      <c r="D26" s="9"/>
      <c r="E26" s="9"/>
      <c r="F26" s="9"/>
      <c r="G26" s="9"/>
      <c r="H26" s="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x14ac:dyDescent="0.25">
      <c r="A27" s="7"/>
      <c r="B27" s="7"/>
      <c r="C27" s="9"/>
      <c r="D27" s="9"/>
      <c r="E27" s="9"/>
      <c r="F27" s="9"/>
      <c r="G27" s="9"/>
      <c r="H27" s="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x14ac:dyDescent="0.25">
      <c r="A28" s="7"/>
      <c r="B28" s="7"/>
      <c r="C28" s="9"/>
      <c r="D28" s="9"/>
      <c r="E28" s="9"/>
      <c r="F28" s="9"/>
      <c r="G28" s="9"/>
      <c r="H28" s="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x14ac:dyDescent="0.25">
      <c r="A29" s="7"/>
      <c r="B29" s="7"/>
      <c r="C29" s="9"/>
      <c r="D29" s="9"/>
      <c r="E29" s="9"/>
      <c r="F29" s="9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x14ac:dyDescent="0.25">
      <c r="A30" s="7"/>
      <c r="B30" s="7"/>
      <c r="C30" s="9"/>
      <c r="D30" s="9"/>
      <c r="E30" s="9"/>
      <c r="F30" s="9"/>
      <c r="G30" s="9"/>
      <c r="H30" s="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x14ac:dyDescent="0.25">
      <c r="A31" s="7"/>
      <c r="B31" s="7"/>
      <c r="C31" s="9"/>
      <c r="D31" s="9"/>
      <c r="E31" s="9"/>
      <c r="F31" s="9"/>
      <c r="G31" s="9"/>
      <c r="H31" s="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x14ac:dyDescent="0.25">
      <c r="A32" s="7"/>
      <c r="B32" s="7"/>
      <c r="C32" s="9"/>
      <c r="D32" s="9"/>
      <c r="E32" s="9"/>
      <c r="F32" s="9"/>
      <c r="G32" s="9"/>
      <c r="H32" s="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x14ac:dyDescent="0.25">
      <c r="A33" s="7"/>
      <c r="B33" s="7"/>
      <c r="C33" s="9"/>
      <c r="D33" s="9"/>
      <c r="E33" s="9"/>
      <c r="F33" s="9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x14ac:dyDescent="0.25">
      <c r="A34" s="7"/>
      <c r="B34" s="7"/>
      <c r="C34" s="9"/>
      <c r="D34" s="9"/>
      <c r="E34" s="9"/>
      <c r="F34" s="9"/>
      <c r="G34" s="9"/>
      <c r="H34" s="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x14ac:dyDescent="0.25">
      <c r="A35" s="7"/>
      <c r="B35" s="7"/>
      <c r="C35" s="9"/>
      <c r="D35" s="9"/>
      <c r="E35" s="9"/>
      <c r="F35" s="9"/>
      <c r="G35" s="9"/>
      <c r="H35" s="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x14ac:dyDescent="0.25">
      <c r="A36" s="7"/>
      <c r="B36" s="7"/>
      <c r="C36" s="9"/>
      <c r="D36" s="9"/>
      <c r="E36" s="9"/>
      <c r="F36" s="9"/>
      <c r="G36" s="9"/>
      <c r="H36" s="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x14ac:dyDescent="0.25">
      <c r="A37" s="7"/>
      <c r="B37" s="7"/>
      <c r="C37" s="9"/>
      <c r="D37" s="9"/>
      <c r="E37" s="9"/>
      <c r="F37" s="9"/>
      <c r="G37" s="9"/>
      <c r="H37" s="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x14ac:dyDescent="0.25">
      <c r="A38" s="7"/>
      <c r="B38" s="7"/>
      <c r="C38" s="9"/>
      <c r="D38" s="9"/>
      <c r="E38" s="9"/>
      <c r="F38" s="9"/>
      <c r="G38" s="9"/>
      <c r="H38" s="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x14ac:dyDescent="0.25">
      <c r="A39" s="7"/>
      <c r="B39" s="7"/>
      <c r="C39" s="9"/>
      <c r="D39" s="9"/>
      <c r="E39" s="9"/>
      <c r="F39" s="9"/>
      <c r="G39" s="9"/>
      <c r="H39" s="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x14ac:dyDescent="0.25">
      <c r="A40" s="7"/>
      <c r="B40" s="7"/>
      <c r="C40" s="9"/>
      <c r="D40" s="9"/>
      <c r="E40" s="9"/>
      <c r="F40" s="9"/>
      <c r="G40" s="9"/>
      <c r="H40" s="9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x14ac:dyDescent="0.25">
      <c r="A41" s="7"/>
      <c r="B41" s="7"/>
      <c r="C41" s="9"/>
      <c r="D41" s="9"/>
      <c r="E41" s="9"/>
      <c r="F41" s="9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x14ac:dyDescent="0.25">
      <c r="A42" s="7"/>
      <c r="B42" s="7"/>
      <c r="C42" s="9"/>
      <c r="D42" s="9"/>
      <c r="E42" s="9"/>
      <c r="F42" s="9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x14ac:dyDescent="0.25">
      <c r="A43" s="7"/>
      <c r="B43" s="7"/>
      <c r="C43" s="9"/>
      <c r="D43" s="9"/>
      <c r="E43" s="9"/>
      <c r="F43" s="9"/>
      <c r="G43" s="9"/>
      <c r="H43" s="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</sheetData>
  <mergeCells count="2">
    <mergeCell ref="G3:H3"/>
    <mergeCell ref="C3:E3"/>
  </mergeCells>
  <phoneticPr fontId="0" type="noConversion"/>
  <hyperlinks>
    <hyperlink ref="A1" location="'Main Menu'!A1" display="'Main Menu'!A1"/>
  </hyperlinks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D279"/>
  <sheetViews>
    <sheetView showGridLines="0" showRowColHeaders="0" workbookViewId="0">
      <selection activeCell="A3" sqref="A3"/>
    </sheetView>
  </sheetViews>
  <sheetFormatPr defaultRowHeight="13.2" x14ac:dyDescent="0.25"/>
  <cols>
    <col min="1" max="1" width="6.6640625" customWidth="1"/>
    <col min="16" max="16" width="1.109375" style="2" customWidth="1"/>
    <col min="17" max="17" width="19.109375" style="2" customWidth="1"/>
    <col min="18" max="18" width="7.33203125" style="2" customWidth="1"/>
    <col min="19" max="19" width="7.44140625" style="2" customWidth="1"/>
    <col min="20" max="20" width="6.5546875" style="2" customWidth="1"/>
    <col min="21" max="21" width="1.6640625" style="2" customWidth="1"/>
    <col min="22" max="22" width="16.109375" style="2" customWidth="1"/>
    <col min="23" max="23" width="9.109375" style="2" customWidth="1"/>
    <col min="26" max="26" width="3.6640625" customWidth="1"/>
  </cols>
  <sheetData>
    <row r="1" spans="1:27" ht="15.6" x14ac:dyDescent="0.3">
      <c r="A1" s="138"/>
      <c r="P1" s="184" t="s">
        <v>148</v>
      </c>
    </row>
    <row r="2" spans="1:27" ht="6" customHeight="1" x14ac:dyDescent="0.25">
      <c r="A2" s="138"/>
      <c r="V2" s="174"/>
      <c r="W2" s="174"/>
      <c r="X2" s="175"/>
      <c r="Y2" s="175"/>
      <c r="Z2" s="175"/>
      <c r="AA2" s="175"/>
    </row>
    <row r="3" spans="1:27" ht="28.5" customHeight="1" x14ac:dyDescent="0.25">
      <c r="A3" s="201" t="s">
        <v>120</v>
      </c>
      <c r="P3" s="163" t="s">
        <v>147</v>
      </c>
      <c r="Q3" s="171"/>
      <c r="R3" s="181" t="s">
        <v>142</v>
      </c>
      <c r="S3" s="182" t="s">
        <v>143</v>
      </c>
      <c r="T3" s="183" t="s">
        <v>144</v>
      </c>
      <c r="V3" s="174"/>
      <c r="W3" s="174"/>
      <c r="X3" s="175"/>
      <c r="Y3" s="175"/>
      <c r="Z3" s="175"/>
      <c r="AA3" s="175"/>
    </row>
    <row r="4" spans="1:27" ht="12.75" customHeight="1" x14ac:dyDescent="0.25">
      <c r="A4" s="138"/>
      <c r="P4" s="166"/>
      <c r="Q4" s="167"/>
      <c r="R4" s="168" t="s">
        <v>146</v>
      </c>
      <c r="S4" s="168" t="s">
        <v>146</v>
      </c>
      <c r="T4" s="169"/>
      <c r="V4" s="174"/>
      <c r="W4" s="174"/>
      <c r="X4" s="175"/>
      <c r="Y4" s="175"/>
      <c r="Z4" s="175"/>
      <c r="AA4" s="175"/>
    </row>
    <row r="5" spans="1:27" ht="15" customHeight="1" x14ac:dyDescent="0.25">
      <c r="P5" s="156"/>
      <c r="Q5" s="161" t="s">
        <v>3</v>
      </c>
      <c r="R5" s="157">
        <f>'By Sector'!G5</f>
        <v>3951036596</v>
      </c>
      <c r="S5" s="157">
        <f>'By Sector'!H5</f>
        <v>3722107322</v>
      </c>
      <c r="T5" s="158">
        <f>'By Sector'!I5</f>
        <v>-5.7941572657607444E-2</v>
      </c>
      <c r="V5" s="174"/>
      <c r="W5" s="174"/>
      <c r="X5" s="175"/>
      <c r="Y5" s="175"/>
      <c r="Z5" s="175"/>
      <c r="AA5" s="175"/>
    </row>
    <row r="6" spans="1:27" x14ac:dyDescent="0.25">
      <c r="P6" s="156"/>
      <c r="Q6" s="161" t="s">
        <v>4</v>
      </c>
      <c r="R6" s="157">
        <f>'By Sector'!G6</f>
        <v>1584176289</v>
      </c>
      <c r="S6" s="157">
        <f>'By Sector'!H6</f>
        <v>1293066521</v>
      </c>
      <c r="T6" s="158">
        <f>'By Sector'!I6</f>
        <v>-0.18376096777951459</v>
      </c>
      <c r="V6" s="174"/>
      <c r="W6" s="174"/>
      <c r="X6" s="175"/>
      <c r="Y6" s="175"/>
      <c r="Z6" s="175"/>
      <c r="AA6" s="175"/>
    </row>
    <row r="7" spans="1:27" x14ac:dyDescent="0.25">
      <c r="P7" s="156"/>
      <c r="Q7" s="161" t="s">
        <v>12</v>
      </c>
      <c r="R7" s="157">
        <f>'By Sector'!G7</f>
        <v>2119613594</v>
      </c>
      <c r="S7" s="157">
        <f>'By Sector'!H7</f>
        <v>1732280548</v>
      </c>
      <c r="T7" s="158">
        <f>'By Sector'!I7</f>
        <v>-0.18273757400708573</v>
      </c>
      <c r="V7" s="174"/>
      <c r="W7" s="174"/>
      <c r="X7" s="175"/>
      <c r="Y7" s="175"/>
      <c r="Z7" s="175"/>
      <c r="AA7" s="175"/>
    </row>
    <row r="8" spans="1:27" x14ac:dyDescent="0.25">
      <c r="P8" s="156"/>
      <c r="Q8" s="161" t="s">
        <v>145</v>
      </c>
      <c r="R8" s="157">
        <f>'By Sector'!G8</f>
        <v>616504557</v>
      </c>
      <c r="S8" s="157">
        <f>'By Sector'!H8</f>
        <v>636580521</v>
      </c>
      <c r="T8" s="158">
        <f>'By Sector'!I8</f>
        <v>3.2564177785955925E-2</v>
      </c>
      <c r="V8" s="174"/>
      <c r="W8" s="174"/>
      <c r="X8" s="175"/>
      <c r="Y8" s="175"/>
      <c r="Z8" s="175"/>
      <c r="AA8" s="175"/>
    </row>
    <row r="9" spans="1:27" x14ac:dyDescent="0.25">
      <c r="P9" s="156"/>
      <c r="Q9" s="161" t="s">
        <v>5</v>
      </c>
      <c r="R9" s="157">
        <f>'By Sector'!G9</f>
        <v>916360752</v>
      </c>
      <c r="S9" s="157">
        <f>'By Sector'!H9</f>
        <v>767563779</v>
      </c>
      <c r="T9" s="158">
        <f>'By Sector'!I9</f>
        <v>-0.16237816021173285</v>
      </c>
      <c r="V9" s="174"/>
      <c r="W9" s="174"/>
      <c r="X9" s="175"/>
      <c r="Y9" s="175"/>
      <c r="Z9" s="175"/>
      <c r="AA9" s="175"/>
    </row>
    <row r="10" spans="1:27" x14ac:dyDescent="0.25">
      <c r="P10" s="156"/>
      <c r="Q10" s="161" t="s">
        <v>6</v>
      </c>
      <c r="R10" s="157">
        <f>'By Sector'!G10</f>
        <v>892526729</v>
      </c>
      <c r="S10" s="157">
        <f>'By Sector'!H10</f>
        <v>854895083</v>
      </c>
      <c r="T10" s="158">
        <f>'By Sector'!I10</f>
        <v>-4.216304652541112E-2</v>
      </c>
      <c r="V10" s="174"/>
      <c r="W10" s="174"/>
      <c r="X10" s="175"/>
      <c r="Y10" s="175"/>
      <c r="Z10" s="175"/>
      <c r="AA10" s="175"/>
    </row>
    <row r="11" spans="1:27" x14ac:dyDescent="0.25">
      <c r="P11" s="156"/>
      <c r="Q11" s="161" t="s">
        <v>7</v>
      </c>
      <c r="R11" s="157">
        <f>'By Sector'!G11</f>
        <v>183297752</v>
      </c>
      <c r="S11" s="157">
        <f>'By Sector'!H11</f>
        <v>188824296</v>
      </c>
      <c r="T11" s="159">
        <f>'By Sector'!I11</f>
        <v>3.0150637090191917E-2</v>
      </c>
      <c r="V11" s="174"/>
      <c r="W11" s="174"/>
      <c r="X11" s="175"/>
      <c r="Y11" s="175"/>
      <c r="Z11" s="175"/>
      <c r="AA11" s="175"/>
    </row>
    <row r="12" spans="1:27" x14ac:dyDescent="0.25">
      <c r="P12" s="156"/>
      <c r="Q12" s="161" t="s">
        <v>8</v>
      </c>
      <c r="R12" s="157">
        <f>'By Sector'!G12</f>
        <v>825807086</v>
      </c>
      <c r="S12" s="157">
        <f>'By Sector'!H12</f>
        <v>881304467</v>
      </c>
      <c r="T12" s="159">
        <f>'By Sector'!I12</f>
        <v>6.7203808178512042E-2</v>
      </c>
      <c r="V12" s="174"/>
      <c r="W12" s="174"/>
      <c r="X12" s="175"/>
      <c r="Y12" s="175"/>
      <c r="Z12" s="175"/>
      <c r="AA12" s="175"/>
    </row>
    <row r="13" spans="1:27" x14ac:dyDescent="0.25">
      <c r="P13" s="156"/>
      <c r="Q13" s="161" t="s">
        <v>17</v>
      </c>
      <c r="R13" s="157">
        <f>'By Sector'!G13</f>
        <v>1137344775</v>
      </c>
      <c r="S13" s="157">
        <f>'By Sector'!H13</f>
        <v>1360992570</v>
      </c>
      <c r="T13" s="159">
        <f>'By Sector'!I13</f>
        <v>0.19664027998897696</v>
      </c>
      <c r="V13" s="174"/>
      <c r="W13" s="174"/>
      <c r="X13" s="175"/>
      <c r="Y13" s="175"/>
      <c r="Z13" s="175"/>
      <c r="AA13" s="175"/>
    </row>
    <row r="14" spans="1:27" x14ac:dyDescent="0.25">
      <c r="P14" s="160"/>
      <c r="Q14" s="162" t="s">
        <v>11</v>
      </c>
      <c r="R14" s="164">
        <f>'By Sector'!G14</f>
        <v>12226668130</v>
      </c>
      <c r="S14" s="164">
        <f>'By Sector'!H14</f>
        <v>11437615107</v>
      </c>
      <c r="T14" s="165">
        <f>'By Sector'!I14</f>
        <v>-6.4535408552059886E-2</v>
      </c>
      <c r="V14" s="174"/>
      <c r="W14" s="174"/>
      <c r="X14" s="175"/>
      <c r="Y14" s="175"/>
      <c r="Z14" s="175"/>
      <c r="AA14" s="175"/>
    </row>
    <row r="15" spans="1:27" x14ac:dyDescent="0.25">
      <c r="V15" s="174"/>
      <c r="W15" s="174"/>
      <c r="X15" s="175"/>
      <c r="Y15" s="175"/>
      <c r="Z15" s="175"/>
      <c r="AA15" s="175"/>
    </row>
    <row r="16" spans="1:27" x14ac:dyDescent="0.25">
      <c r="V16" s="175"/>
      <c r="W16" s="175"/>
      <c r="X16" s="175"/>
      <c r="Y16" s="175"/>
      <c r="Z16" s="175"/>
      <c r="AA16" s="175"/>
    </row>
    <row r="17" spans="16:27" x14ac:dyDescent="0.25">
      <c r="V17" s="175"/>
      <c r="W17" s="175"/>
      <c r="X17" s="175"/>
      <c r="Y17" s="175"/>
      <c r="Z17" s="175"/>
      <c r="AA17" s="175"/>
    </row>
    <row r="18" spans="16:27" x14ac:dyDescent="0.25">
      <c r="V18" s="175"/>
      <c r="W18" s="175"/>
      <c r="X18" s="175"/>
      <c r="Y18" s="175"/>
      <c r="Z18" s="175"/>
      <c r="AA18" s="175"/>
    </row>
    <row r="19" spans="16:27" x14ac:dyDescent="0.25">
      <c r="V19" s="175"/>
      <c r="W19" s="175"/>
      <c r="X19" s="175"/>
      <c r="Y19" s="175"/>
      <c r="Z19" s="175"/>
      <c r="AA19" s="175"/>
    </row>
    <row r="20" spans="16:27" x14ac:dyDescent="0.25">
      <c r="V20" s="175"/>
      <c r="W20" s="175"/>
      <c r="X20" s="175"/>
      <c r="Y20" s="175"/>
      <c r="Z20" s="175"/>
      <c r="AA20" s="175"/>
    </row>
    <row r="21" spans="16:27" ht="23.25" customHeight="1" x14ac:dyDescent="0.25">
      <c r="R21" s="185"/>
      <c r="S21" s="185"/>
      <c r="V21" s="175"/>
      <c r="W21" s="175"/>
      <c r="X21" s="175"/>
      <c r="Y21" s="175"/>
      <c r="Z21" s="175"/>
      <c r="AA21" s="175"/>
    </row>
    <row r="22" spans="16:27" ht="23.25" customHeight="1" x14ac:dyDescent="0.3">
      <c r="P22" s="184" t="s">
        <v>149</v>
      </c>
      <c r="R22" s="185"/>
      <c r="S22" s="185"/>
      <c r="V22"/>
      <c r="W22"/>
    </row>
    <row r="23" spans="16:27" ht="28.5" customHeight="1" x14ac:dyDescent="0.25">
      <c r="P23" s="163" t="s">
        <v>151</v>
      </c>
      <c r="Q23" s="171"/>
      <c r="R23" s="181" t="s">
        <v>142</v>
      </c>
      <c r="S23" s="182" t="s">
        <v>143</v>
      </c>
      <c r="T23" s="183" t="s">
        <v>144</v>
      </c>
      <c r="V23" s="170"/>
      <c r="W23" s="171"/>
      <c r="X23" s="172"/>
      <c r="Y23" s="172"/>
      <c r="Z23" s="173"/>
    </row>
    <row r="24" spans="16:27" ht="12.75" customHeight="1" x14ac:dyDescent="0.25">
      <c r="P24" s="166"/>
      <c r="Q24" s="167"/>
      <c r="R24" s="189" t="s">
        <v>146</v>
      </c>
      <c r="S24" s="189" t="s">
        <v>146</v>
      </c>
      <c r="T24" s="190"/>
      <c r="V24" s="156"/>
      <c r="W24" s="174"/>
      <c r="X24" s="175"/>
      <c r="Y24" s="175"/>
      <c r="Z24" s="176"/>
    </row>
    <row r="25" spans="16:27" ht="15" customHeight="1" x14ac:dyDescent="0.25">
      <c r="P25" s="156"/>
      <c r="Q25" s="186" t="str">
        <f>'Sector by Country'!B21</f>
        <v>Total Asia</v>
      </c>
      <c r="R25" s="187">
        <f>'Sector by Country'!G21</f>
        <v>5346007922</v>
      </c>
      <c r="S25" s="187">
        <f>'Sector by Country'!H21</f>
        <v>5051003512</v>
      </c>
      <c r="T25" s="188">
        <f>'Sector by Country'!I21</f>
        <v>-5.5182187214125121E-2</v>
      </c>
      <c r="V25" s="156"/>
      <c r="W25" s="174"/>
      <c r="X25" s="175"/>
      <c r="Y25" s="175"/>
      <c r="Z25" s="176"/>
    </row>
    <row r="26" spans="16:27" x14ac:dyDescent="0.25">
      <c r="P26" s="156"/>
      <c r="Q26" s="161" t="s">
        <v>83</v>
      </c>
      <c r="R26" s="157">
        <f>'Sector by Country'!G22</f>
        <v>283927562</v>
      </c>
      <c r="S26" s="157">
        <f>'Sector by Country'!H22</f>
        <v>315591052</v>
      </c>
      <c r="T26" s="158">
        <f>'Sector by Country'!I22</f>
        <v>0.11151960653964267</v>
      </c>
      <c r="V26" s="156"/>
      <c r="W26" s="174"/>
      <c r="X26" s="175"/>
      <c r="Y26" s="175"/>
      <c r="Z26" s="176"/>
    </row>
    <row r="27" spans="16:27" x14ac:dyDescent="0.25">
      <c r="P27" s="156"/>
      <c r="Q27" s="161" t="s">
        <v>152</v>
      </c>
      <c r="R27" s="157">
        <f>'Sector by Country'!G7</f>
        <v>428766680</v>
      </c>
      <c r="S27" s="157">
        <f>'Sector by Country'!H7</f>
        <v>377431212</v>
      </c>
      <c r="T27" s="158">
        <f>'Sector by Country'!I7</f>
        <v>-0.1197282120896148</v>
      </c>
      <c r="V27" s="156"/>
      <c r="W27" s="174"/>
      <c r="X27" s="175"/>
      <c r="Y27" s="175"/>
      <c r="Z27" s="176"/>
    </row>
    <row r="28" spans="16:27" x14ac:dyDescent="0.25">
      <c r="P28" s="156"/>
      <c r="Q28" s="161" t="s">
        <v>71</v>
      </c>
      <c r="R28" s="157">
        <f>'Sector by Country'!G9</f>
        <v>282346050</v>
      </c>
      <c r="S28" s="157">
        <f>'Sector by Country'!H9</f>
        <v>352143565</v>
      </c>
      <c r="T28" s="158">
        <f>'Sector by Country'!I9</f>
        <v>0.24720556565250337</v>
      </c>
      <c r="V28" s="156"/>
      <c r="W28" s="174"/>
      <c r="X28" s="175"/>
      <c r="Y28" s="175"/>
      <c r="Z28" s="176"/>
    </row>
    <row r="29" spans="16:27" x14ac:dyDescent="0.25">
      <c r="P29" s="156"/>
      <c r="Q29" s="161" t="s">
        <v>72</v>
      </c>
      <c r="R29" s="157">
        <f>'Sector by Country'!G10</f>
        <v>2236023140</v>
      </c>
      <c r="S29" s="157">
        <f>'Sector by Country'!H10</f>
        <v>2117202458</v>
      </c>
      <c r="T29" s="158">
        <f>'Sector by Country'!I10</f>
        <v>-5.3139289962804231E-2</v>
      </c>
      <c r="V29" s="156"/>
      <c r="W29" s="174"/>
      <c r="X29" s="175"/>
      <c r="Y29" s="175"/>
      <c r="Z29" s="176"/>
    </row>
    <row r="30" spans="16:27" x14ac:dyDescent="0.25">
      <c r="P30" s="156"/>
      <c r="Q30" s="161" t="s">
        <v>73</v>
      </c>
      <c r="R30" s="157">
        <f>'Sector by Country'!G11</f>
        <v>362625778</v>
      </c>
      <c r="S30" s="157">
        <f>'Sector by Country'!H11</f>
        <v>383666029</v>
      </c>
      <c r="T30" s="158">
        <f>'Sector by Country'!I11</f>
        <v>5.8021939631660711E-2</v>
      </c>
      <c r="V30" s="156"/>
      <c r="W30" s="174"/>
      <c r="X30" s="175"/>
      <c r="Y30" s="175"/>
      <c r="Z30" s="176"/>
    </row>
    <row r="31" spans="16:27" x14ac:dyDescent="0.25">
      <c r="P31" s="156"/>
      <c r="Q31" s="161" t="s">
        <v>85</v>
      </c>
      <c r="R31" s="157">
        <f>'Sector by Country'!G24</f>
        <v>451539300</v>
      </c>
      <c r="S31" s="157">
        <f>'Sector by Country'!H24</f>
        <v>519848936</v>
      </c>
      <c r="T31" s="158">
        <f>'Sector by Country'!I24</f>
        <v>0.15128170681931782</v>
      </c>
      <c r="V31" s="156"/>
      <c r="W31" s="174"/>
      <c r="X31" s="175"/>
      <c r="Y31" s="175"/>
      <c r="Z31" s="176"/>
    </row>
    <row r="32" spans="16:27" x14ac:dyDescent="0.25">
      <c r="P32" s="156"/>
      <c r="Q32" s="161" t="s">
        <v>76</v>
      </c>
      <c r="R32" s="157">
        <f>'Sector by Country'!G14</f>
        <v>329031392</v>
      </c>
      <c r="S32" s="157">
        <f>'Sector by Country'!H14</f>
        <v>272516669</v>
      </c>
      <c r="T32" s="159">
        <f>'Sector by Country'!I14</f>
        <v>-0.17176088474865037</v>
      </c>
      <c r="V32" s="156"/>
      <c r="W32" s="174"/>
      <c r="X32" s="175"/>
      <c r="Y32" s="175"/>
      <c r="Z32" s="176"/>
    </row>
    <row r="33" spans="1:26" x14ac:dyDescent="0.25">
      <c r="P33" s="156"/>
      <c r="Q33" s="161" t="s">
        <v>87</v>
      </c>
      <c r="R33" s="157">
        <f>'Sector by Country'!G26</f>
        <v>330466232</v>
      </c>
      <c r="S33" s="157">
        <f>'Sector by Country'!H26</f>
        <v>259087686</v>
      </c>
      <c r="T33" s="159">
        <f>'Sector by Country'!I26</f>
        <v>-0.21599346344106954</v>
      </c>
      <c r="V33" s="156"/>
      <c r="W33" s="174"/>
      <c r="X33" s="175"/>
      <c r="Y33" s="175"/>
      <c r="Z33" s="176"/>
    </row>
    <row r="34" spans="1:26" ht="13.8" thickBot="1" x14ac:dyDescent="0.3"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P34" s="156"/>
      <c r="Q34" s="161" t="s">
        <v>77</v>
      </c>
      <c r="R34" s="157">
        <f>'Sector by Country'!G15</f>
        <v>310146775</v>
      </c>
      <c r="S34" s="157">
        <f>'Sector by Country'!H15</f>
        <v>301778001</v>
      </c>
      <c r="T34" s="159">
        <f>'Sector by Country'!I15</f>
        <v>-2.6983269453632074E-2</v>
      </c>
      <c r="V34" s="156"/>
      <c r="W34" s="174"/>
      <c r="X34" s="175"/>
      <c r="Y34" s="175"/>
      <c r="Z34" s="176"/>
    </row>
    <row r="35" spans="1:26" ht="28.5" customHeight="1" x14ac:dyDescent="0.35">
      <c r="B35" s="199" t="s">
        <v>153</v>
      </c>
      <c r="P35" s="156"/>
      <c r="Q35" s="161" t="s">
        <v>141</v>
      </c>
      <c r="R35" s="157">
        <f>'Sector by Country'!G27</f>
        <v>562531000</v>
      </c>
      <c r="S35" s="157">
        <f>'Sector by Country'!H27</f>
        <v>622806014</v>
      </c>
      <c r="T35" s="159">
        <f>'Sector by Country'!I27</f>
        <v>0.1071496753067831</v>
      </c>
      <c r="V35" s="156"/>
      <c r="W35" s="174"/>
      <c r="X35" s="175"/>
      <c r="Y35" s="175"/>
      <c r="Z35" s="176"/>
    </row>
    <row r="36" spans="1:26" ht="18" x14ac:dyDescent="0.35">
      <c r="B36" s="200" t="s">
        <v>154</v>
      </c>
      <c r="P36" s="160"/>
      <c r="Q36" s="191" t="s">
        <v>88</v>
      </c>
      <c r="R36" s="192">
        <f>'Sector by Country'!G28</f>
        <v>1654104394</v>
      </c>
      <c r="S36" s="192">
        <f>'Sector by Country'!H28</f>
        <v>1521477712</v>
      </c>
      <c r="T36" s="193">
        <f>'Sector by Country'!I28</f>
        <v>-8.018035770963558E-2</v>
      </c>
      <c r="V36" s="156"/>
      <c r="W36" s="174"/>
      <c r="X36" s="175"/>
      <c r="Y36" s="175"/>
      <c r="Z36" s="176"/>
    </row>
    <row r="37" spans="1:26" s="14" customFormat="1" ht="12.75" customHeight="1" x14ac:dyDescent="0.35">
      <c r="A37"/>
      <c r="B37" s="200"/>
      <c r="C37"/>
      <c r="D37"/>
      <c r="E37"/>
      <c r="F37"/>
      <c r="G37"/>
      <c r="H37"/>
      <c r="I37"/>
      <c r="J37"/>
      <c r="K37"/>
      <c r="L37"/>
      <c r="M37"/>
      <c r="P37" s="50" t="s">
        <v>150</v>
      </c>
      <c r="Q37" s="50"/>
      <c r="R37" s="194"/>
      <c r="S37" s="194"/>
      <c r="T37" s="50"/>
      <c r="U37" s="50"/>
      <c r="V37" s="195"/>
      <c r="W37" s="196"/>
      <c r="X37" s="197"/>
      <c r="Y37" s="197"/>
      <c r="Z37" s="198"/>
    </row>
    <row r="38" spans="1:26" x14ac:dyDescent="0.25">
      <c r="M38" s="14"/>
      <c r="V38" s="177"/>
      <c r="W38" s="175"/>
      <c r="X38" s="175"/>
      <c r="Y38" s="175"/>
      <c r="Z38" s="176"/>
    </row>
    <row r="39" spans="1:26" x14ac:dyDescent="0.25">
      <c r="V39" s="177"/>
      <c r="W39" s="175"/>
      <c r="X39" s="175"/>
      <c r="Y39" s="175"/>
      <c r="Z39" s="176"/>
    </row>
    <row r="40" spans="1:26" x14ac:dyDescent="0.25">
      <c r="V40" s="177"/>
      <c r="W40" s="175"/>
      <c r="X40" s="175"/>
      <c r="Y40" s="175"/>
      <c r="Z40" s="176"/>
    </row>
    <row r="41" spans="1:26" x14ac:dyDescent="0.25">
      <c r="V41" s="177"/>
      <c r="W41" s="175"/>
      <c r="X41" s="175"/>
      <c r="Y41" s="175"/>
      <c r="Z41" s="176"/>
    </row>
    <row r="42" spans="1:26" x14ac:dyDescent="0.25">
      <c r="V42" s="178"/>
      <c r="W42" s="179"/>
      <c r="X42" s="179"/>
      <c r="Y42" s="179"/>
      <c r="Z42" s="180"/>
    </row>
    <row r="43" spans="1:26" x14ac:dyDescent="0.25">
      <c r="V43" s="175"/>
      <c r="W43" s="175"/>
      <c r="X43" s="175"/>
      <c r="Y43" s="175"/>
      <c r="Z43" s="175"/>
    </row>
    <row r="44" spans="1:26" ht="55.5" customHeight="1" x14ac:dyDescent="0.25">
      <c r="P44"/>
      <c r="Q44"/>
      <c r="R44"/>
      <c r="S44"/>
      <c r="T44"/>
      <c r="U44"/>
      <c r="V44"/>
      <c r="W44"/>
    </row>
    <row r="45" spans="1:26" ht="28.5" customHeight="1" x14ac:dyDescent="0.25">
      <c r="P45"/>
      <c r="Q45"/>
      <c r="R45"/>
      <c r="S45"/>
      <c r="T45"/>
      <c r="V45" s="174"/>
      <c r="W45" s="174"/>
      <c r="X45" s="175"/>
      <c r="Y45" s="175"/>
      <c r="Z45" s="175"/>
    </row>
    <row r="46" spans="1:26" ht="12.75" customHeight="1" x14ac:dyDescent="0.25">
      <c r="P46"/>
      <c r="Q46"/>
      <c r="R46"/>
      <c r="S46"/>
      <c r="T46"/>
      <c r="V46" s="174"/>
      <c r="W46" s="174"/>
      <c r="X46" s="175"/>
      <c r="Y46" s="175"/>
      <c r="Z46" s="175"/>
    </row>
    <row r="47" spans="1:26" ht="15" customHeight="1" x14ac:dyDescent="0.25">
      <c r="P47"/>
      <c r="Q47"/>
      <c r="R47"/>
      <c r="S47"/>
      <c r="T47"/>
      <c r="V47" s="174"/>
      <c r="W47" s="174"/>
      <c r="X47" s="175"/>
      <c r="Y47" s="175"/>
      <c r="Z47" s="175"/>
    </row>
    <row r="48" spans="1:26" x14ac:dyDescent="0.25">
      <c r="P48"/>
      <c r="Q48"/>
      <c r="R48"/>
      <c r="S48"/>
      <c r="T48"/>
      <c r="V48" s="174"/>
      <c r="W48" s="174"/>
      <c r="X48" s="175"/>
      <c r="Y48" s="175"/>
      <c r="Z48" s="175"/>
    </row>
    <row r="49" spans="16:26" x14ac:dyDescent="0.25">
      <c r="P49"/>
      <c r="Q49"/>
      <c r="R49"/>
      <c r="S49"/>
      <c r="T49"/>
      <c r="V49" s="174"/>
      <c r="W49" s="174"/>
      <c r="X49" s="175"/>
      <c r="Y49" s="175"/>
      <c r="Z49" s="175"/>
    </row>
    <row r="50" spans="16:26" x14ac:dyDescent="0.25">
      <c r="P50"/>
      <c r="Q50"/>
      <c r="R50"/>
      <c r="S50"/>
      <c r="T50"/>
      <c r="V50" s="174"/>
      <c r="W50" s="174"/>
      <c r="X50" s="175"/>
      <c r="Y50" s="175"/>
      <c r="Z50" s="175"/>
    </row>
    <row r="51" spans="16:26" x14ac:dyDescent="0.25">
      <c r="P51"/>
      <c r="Q51"/>
      <c r="R51"/>
      <c r="S51"/>
      <c r="T51"/>
      <c r="V51" s="174"/>
      <c r="W51" s="174"/>
      <c r="X51" s="175"/>
      <c r="Y51" s="175"/>
      <c r="Z51" s="175"/>
    </row>
    <row r="52" spans="16:26" x14ac:dyDescent="0.25">
      <c r="P52"/>
      <c r="Q52"/>
      <c r="R52"/>
      <c r="S52"/>
      <c r="T52"/>
      <c r="V52" s="174"/>
      <c r="W52" s="174"/>
      <c r="X52" s="175"/>
      <c r="Y52" s="175"/>
      <c r="Z52" s="175"/>
    </row>
    <row r="53" spans="16:26" x14ac:dyDescent="0.25">
      <c r="P53"/>
      <c r="Q53"/>
      <c r="R53"/>
      <c r="S53"/>
      <c r="T53"/>
      <c r="V53" s="174"/>
      <c r="W53" s="174"/>
      <c r="X53" s="175"/>
      <c r="Y53" s="175"/>
      <c r="Z53" s="175"/>
    </row>
    <row r="54" spans="16:26" x14ac:dyDescent="0.25">
      <c r="P54"/>
      <c r="Q54"/>
      <c r="R54"/>
      <c r="S54"/>
      <c r="T54"/>
      <c r="V54" s="174"/>
      <c r="W54" s="174"/>
      <c r="X54" s="175"/>
      <c r="Y54" s="175"/>
      <c r="Z54" s="175"/>
    </row>
    <row r="55" spans="16:26" x14ac:dyDescent="0.25">
      <c r="P55"/>
      <c r="Q55"/>
      <c r="R55"/>
      <c r="S55"/>
      <c r="T55"/>
      <c r="V55" s="174"/>
      <c r="W55" s="174"/>
      <c r="X55" s="175"/>
      <c r="Y55" s="175"/>
      <c r="Z55" s="175"/>
    </row>
    <row r="56" spans="16:26" x14ac:dyDescent="0.25">
      <c r="P56"/>
      <c r="Q56"/>
      <c r="R56"/>
      <c r="S56"/>
      <c r="T56"/>
      <c r="V56" s="175"/>
      <c r="W56" s="175"/>
      <c r="X56" s="175"/>
      <c r="Y56" s="175"/>
      <c r="Z56" s="175"/>
    </row>
    <row r="57" spans="16:26" x14ac:dyDescent="0.25">
      <c r="P57"/>
      <c r="Q57"/>
      <c r="R57"/>
      <c r="S57"/>
      <c r="T57"/>
      <c r="V57" s="175"/>
      <c r="W57" s="175"/>
      <c r="X57" s="175"/>
      <c r="Y57" s="175"/>
      <c r="Z57" s="175"/>
    </row>
    <row r="58" spans="16:26" x14ac:dyDescent="0.25">
      <c r="P58"/>
      <c r="Q58"/>
      <c r="R58"/>
      <c r="S58"/>
      <c r="T58"/>
      <c r="V58" s="175"/>
      <c r="W58" s="175"/>
      <c r="X58" s="175"/>
      <c r="Y58" s="175"/>
      <c r="Z58" s="175"/>
    </row>
    <row r="59" spans="16:26" ht="23.25" customHeight="1" x14ac:dyDescent="0.25">
      <c r="P59"/>
      <c r="Q59"/>
      <c r="R59"/>
      <c r="S59"/>
      <c r="T59"/>
      <c r="V59" s="175"/>
      <c r="W59" s="175"/>
      <c r="X59" s="175"/>
      <c r="Y59" s="175"/>
      <c r="Z59" s="175"/>
    </row>
    <row r="60" spans="16:26" ht="28.5" customHeight="1" x14ac:dyDescent="0.25">
      <c r="P60"/>
      <c r="Q60"/>
      <c r="R60"/>
      <c r="S60"/>
      <c r="T60"/>
      <c r="V60" s="174"/>
      <c r="W60" s="174"/>
      <c r="X60" s="175"/>
      <c r="Y60" s="175"/>
      <c r="Z60" s="180"/>
    </row>
    <row r="61" spans="16:26" ht="12.75" customHeight="1" x14ac:dyDescent="0.25">
      <c r="P61"/>
      <c r="Q61"/>
      <c r="R61"/>
      <c r="S61"/>
      <c r="T61"/>
      <c r="V61" s="174"/>
      <c r="W61" s="174"/>
      <c r="X61" s="175"/>
      <c r="Y61" s="175"/>
      <c r="Z61" s="176"/>
    </row>
    <row r="62" spans="16:26" ht="15" customHeight="1" x14ac:dyDescent="0.25">
      <c r="P62"/>
      <c r="Q62"/>
      <c r="R62"/>
      <c r="S62"/>
      <c r="T62"/>
      <c r="V62" s="174"/>
      <c r="W62" s="174"/>
      <c r="X62" s="175"/>
      <c r="Y62" s="175"/>
      <c r="Z62" s="176"/>
    </row>
    <row r="63" spans="16:26" x14ac:dyDescent="0.25">
      <c r="P63"/>
      <c r="Q63"/>
      <c r="R63"/>
      <c r="S63"/>
      <c r="T63"/>
      <c r="V63" s="174"/>
      <c r="W63" s="174"/>
      <c r="X63" s="175"/>
      <c r="Y63" s="175"/>
      <c r="Z63" s="176"/>
    </row>
    <row r="64" spans="16:26" x14ac:dyDescent="0.25">
      <c r="P64"/>
      <c r="Q64"/>
      <c r="R64"/>
      <c r="S64"/>
      <c r="T64"/>
      <c r="V64" s="174"/>
      <c r="W64" s="174"/>
      <c r="X64" s="175"/>
      <c r="Y64" s="175"/>
      <c r="Z64" s="176"/>
    </row>
    <row r="65" spans="2:26" x14ac:dyDescent="0.25">
      <c r="P65"/>
      <c r="Q65"/>
      <c r="R65"/>
      <c r="S65"/>
      <c r="T65"/>
      <c r="V65" s="174"/>
      <c r="W65" s="174"/>
      <c r="X65" s="175"/>
      <c r="Y65" s="175"/>
      <c r="Z65" s="176"/>
    </row>
    <row r="66" spans="2:26" x14ac:dyDescent="0.25">
      <c r="P66"/>
      <c r="Q66"/>
      <c r="R66"/>
      <c r="S66"/>
      <c r="T66"/>
      <c r="V66" s="174"/>
      <c r="W66" s="174"/>
      <c r="X66" s="175"/>
      <c r="Y66" s="175"/>
      <c r="Z66" s="176"/>
    </row>
    <row r="67" spans="2:26" x14ac:dyDescent="0.25">
      <c r="P67"/>
      <c r="Q67"/>
      <c r="R67"/>
      <c r="S67"/>
      <c r="T67"/>
      <c r="V67" s="174"/>
      <c r="W67" s="174"/>
      <c r="X67" s="175"/>
      <c r="Y67" s="175"/>
      <c r="Z67" s="176"/>
    </row>
    <row r="68" spans="2:26" x14ac:dyDescent="0.25">
      <c r="P68"/>
      <c r="Q68"/>
      <c r="R68"/>
      <c r="S68"/>
      <c r="T68"/>
      <c r="V68" s="174"/>
      <c r="W68" s="174"/>
      <c r="X68" s="175"/>
      <c r="Y68" s="175"/>
      <c r="Z68" s="176"/>
    </row>
    <row r="69" spans="2:26" x14ac:dyDescent="0.25">
      <c r="P69"/>
      <c r="Q69"/>
      <c r="R69"/>
      <c r="S69"/>
      <c r="T69"/>
      <c r="V69" s="174"/>
      <c r="W69" s="174"/>
      <c r="X69" s="175"/>
      <c r="Y69" s="175"/>
      <c r="Z69" s="176"/>
    </row>
    <row r="70" spans="2:26" ht="6" customHeight="1" thickBot="1" x14ac:dyDescent="0.3"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P70"/>
      <c r="Q70"/>
      <c r="R70"/>
      <c r="S70"/>
      <c r="T70"/>
      <c r="V70" s="174"/>
      <c r="W70" s="174"/>
      <c r="X70" s="175"/>
      <c r="Y70" s="175"/>
      <c r="Z70" s="176"/>
    </row>
    <row r="71" spans="2:26" ht="25.5" customHeight="1" x14ac:dyDescent="0.35">
      <c r="B71" s="199" t="s">
        <v>153</v>
      </c>
      <c r="P71"/>
      <c r="Q71"/>
      <c r="R71"/>
      <c r="S71"/>
      <c r="T71"/>
      <c r="V71" s="174"/>
      <c r="W71" s="174"/>
      <c r="X71" s="175"/>
      <c r="Y71" s="175"/>
      <c r="Z71" s="176"/>
    </row>
    <row r="72" spans="2:26" ht="18" x14ac:dyDescent="0.35">
      <c r="B72" s="200" t="s">
        <v>154</v>
      </c>
      <c r="P72"/>
      <c r="Q72"/>
      <c r="R72"/>
      <c r="S72"/>
      <c r="T72"/>
      <c r="V72" s="174"/>
      <c r="W72" s="174"/>
      <c r="X72" s="175"/>
      <c r="Y72" s="175"/>
      <c r="Z72" s="176"/>
    </row>
    <row r="73" spans="2:26" x14ac:dyDescent="0.25">
      <c r="P73"/>
      <c r="Q73"/>
      <c r="R73"/>
      <c r="S73"/>
      <c r="T73"/>
      <c r="V73" s="174"/>
      <c r="W73" s="174"/>
      <c r="X73" s="175"/>
      <c r="Y73" s="175"/>
      <c r="Z73" s="176"/>
    </row>
    <row r="74" spans="2:26" x14ac:dyDescent="0.25">
      <c r="P74"/>
      <c r="Q74"/>
      <c r="R74"/>
      <c r="S74"/>
      <c r="T74"/>
      <c r="V74" s="175"/>
      <c r="W74" s="175"/>
      <c r="X74" s="175"/>
      <c r="Y74" s="175"/>
      <c r="Z74" s="176"/>
    </row>
    <row r="75" spans="2:26" ht="18" x14ac:dyDescent="0.35">
      <c r="B75" s="199"/>
      <c r="P75"/>
      <c r="Q75"/>
      <c r="R75"/>
      <c r="S75"/>
      <c r="T75"/>
      <c r="V75" s="175"/>
      <c r="W75" s="175"/>
      <c r="X75" s="175"/>
      <c r="Y75" s="175"/>
      <c r="Z75" s="176"/>
    </row>
    <row r="76" spans="2:26" ht="18" x14ac:dyDescent="0.35">
      <c r="B76" s="200"/>
      <c r="P76"/>
      <c r="Q76"/>
      <c r="R76"/>
      <c r="S76"/>
      <c r="T76"/>
      <c r="V76" s="175"/>
      <c r="W76" s="175"/>
      <c r="X76" s="175"/>
      <c r="Y76" s="175"/>
      <c r="Z76" s="176"/>
    </row>
    <row r="77" spans="2:26" x14ac:dyDescent="0.25">
      <c r="P77"/>
      <c r="Q77"/>
      <c r="R77"/>
      <c r="S77"/>
      <c r="T77"/>
      <c r="V77" s="175"/>
      <c r="W77" s="175"/>
      <c r="X77" s="175"/>
      <c r="Y77" s="175"/>
      <c r="Z77" s="176"/>
    </row>
    <row r="78" spans="2:26" x14ac:dyDescent="0.25">
      <c r="P78"/>
      <c r="Q78"/>
      <c r="R78"/>
      <c r="S78"/>
      <c r="T78"/>
      <c r="V78" s="175"/>
      <c r="W78" s="175"/>
      <c r="X78" s="175"/>
      <c r="Y78" s="175"/>
      <c r="Z78" s="180"/>
    </row>
    <row r="79" spans="2:26" x14ac:dyDescent="0.25">
      <c r="V79" s="178"/>
      <c r="W79" s="179"/>
      <c r="X79" s="179"/>
      <c r="Y79" s="179"/>
      <c r="Z79" s="180"/>
    </row>
    <row r="80" spans="2:26" x14ac:dyDescent="0.25">
      <c r="V80" s="175"/>
      <c r="W80" s="175"/>
      <c r="X80" s="175"/>
      <c r="Y80" s="175"/>
      <c r="Z80" s="175"/>
    </row>
    <row r="81" spans="16:26" ht="55.5" customHeight="1" x14ac:dyDescent="0.25">
      <c r="P81"/>
      <c r="Q81"/>
      <c r="R81"/>
      <c r="S81"/>
      <c r="T81"/>
      <c r="U81"/>
      <c r="V81"/>
      <c r="W81"/>
    </row>
    <row r="82" spans="16:26" ht="28.5" customHeight="1" x14ac:dyDescent="0.25">
      <c r="P82"/>
      <c r="Q82"/>
      <c r="R82"/>
      <c r="S82"/>
      <c r="T82"/>
      <c r="V82" s="174"/>
      <c r="W82" s="174"/>
      <c r="X82" s="175"/>
      <c r="Y82" s="175"/>
      <c r="Z82" s="175"/>
    </row>
    <row r="83" spans="16:26" ht="12.75" customHeight="1" x14ac:dyDescent="0.25">
      <c r="P83"/>
      <c r="Q83"/>
      <c r="R83"/>
      <c r="S83"/>
      <c r="T83"/>
      <c r="V83" s="174"/>
      <c r="W83" s="174"/>
      <c r="X83" s="175"/>
      <c r="Y83" s="175"/>
      <c r="Z83" s="175"/>
    </row>
    <row r="84" spans="16:26" ht="15" customHeight="1" x14ac:dyDescent="0.25">
      <c r="P84"/>
      <c r="Q84"/>
      <c r="R84"/>
      <c r="S84"/>
      <c r="T84"/>
      <c r="V84" s="174"/>
      <c r="W84" s="174"/>
      <c r="X84" s="175"/>
      <c r="Y84" s="175"/>
      <c r="Z84" s="175"/>
    </row>
    <row r="85" spans="16:26" x14ac:dyDescent="0.25">
      <c r="P85"/>
      <c r="Q85"/>
      <c r="R85"/>
      <c r="S85"/>
      <c r="T85"/>
      <c r="V85" s="174"/>
      <c r="W85" s="174"/>
      <c r="X85" s="175"/>
      <c r="Y85" s="175"/>
      <c r="Z85" s="175"/>
    </row>
    <row r="86" spans="16:26" x14ac:dyDescent="0.25">
      <c r="P86"/>
      <c r="Q86"/>
      <c r="R86"/>
      <c r="S86"/>
      <c r="T86"/>
      <c r="V86" s="174"/>
      <c r="W86" s="174"/>
      <c r="X86" s="175"/>
      <c r="Y86" s="175"/>
      <c r="Z86" s="175"/>
    </row>
    <row r="87" spans="16:26" x14ac:dyDescent="0.25">
      <c r="P87"/>
      <c r="Q87"/>
      <c r="R87"/>
      <c r="S87"/>
      <c r="T87"/>
      <c r="V87" s="174"/>
      <c r="W87" s="174"/>
      <c r="X87" s="175"/>
      <c r="Y87" s="175"/>
      <c r="Z87" s="175"/>
    </row>
    <row r="88" spans="16:26" x14ac:dyDescent="0.25">
      <c r="P88"/>
      <c r="Q88"/>
      <c r="R88"/>
      <c r="S88"/>
      <c r="T88"/>
      <c r="V88" s="174"/>
      <c r="W88" s="174"/>
      <c r="X88" s="175"/>
      <c r="Y88" s="175"/>
      <c r="Z88" s="175"/>
    </row>
    <row r="89" spans="16:26" x14ac:dyDescent="0.25">
      <c r="P89"/>
      <c r="Q89"/>
      <c r="R89"/>
      <c r="S89"/>
      <c r="T89"/>
      <c r="V89" s="174"/>
      <c r="W89" s="174"/>
      <c r="X89" s="175"/>
      <c r="Y89" s="175"/>
      <c r="Z89" s="175"/>
    </row>
    <row r="90" spans="16:26" x14ac:dyDescent="0.25">
      <c r="P90"/>
      <c r="Q90"/>
      <c r="R90"/>
      <c r="S90"/>
      <c r="T90"/>
      <c r="V90" s="174"/>
      <c r="W90" s="174"/>
      <c r="X90" s="175"/>
      <c r="Y90" s="175"/>
      <c r="Z90" s="175"/>
    </row>
    <row r="91" spans="16:26" x14ac:dyDescent="0.25">
      <c r="P91"/>
      <c r="Q91"/>
      <c r="R91"/>
      <c r="S91"/>
      <c r="T91"/>
      <c r="V91" s="174"/>
      <c r="W91" s="174"/>
      <c r="X91" s="175"/>
      <c r="Y91" s="175"/>
      <c r="Z91" s="175"/>
    </row>
    <row r="92" spans="16:26" x14ac:dyDescent="0.25">
      <c r="P92"/>
      <c r="Q92"/>
      <c r="R92"/>
      <c r="S92"/>
      <c r="T92"/>
      <c r="V92" s="174"/>
      <c r="W92" s="174"/>
      <c r="X92" s="175"/>
      <c r="Y92" s="175"/>
      <c r="Z92" s="175"/>
    </row>
    <row r="93" spans="16:26" x14ac:dyDescent="0.25">
      <c r="P93"/>
      <c r="Q93"/>
      <c r="R93"/>
      <c r="S93"/>
      <c r="T93"/>
      <c r="V93" s="175"/>
      <c r="W93" s="175"/>
      <c r="X93" s="175"/>
      <c r="Y93" s="175"/>
      <c r="Z93" s="175"/>
    </row>
    <row r="94" spans="16:26" x14ac:dyDescent="0.25">
      <c r="P94"/>
      <c r="Q94"/>
      <c r="R94"/>
      <c r="S94"/>
      <c r="T94"/>
      <c r="V94" s="175"/>
      <c r="W94" s="175"/>
      <c r="X94" s="175"/>
      <c r="Y94" s="175"/>
      <c r="Z94" s="175"/>
    </row>
    <row r="95" spans="16:26" x14ac:dyDescent="0.25">
      <c r="P95"/>
      <c r="Q95"/>
      <c r="R95"/>
      <c r="S95"/>
      <c r="T95"/>
      <c r="V95" s="175"/>
      <c r="W95" s="175"/>
      <c r="X95" s="175"/>
      <c r="Y95" s="175"/>
      <c r="Z95" s="175"/>
    </row>
    <row r="96" spans="16:26" ht="23.25" customHeight="1" x14ac:dyDescent="0.25">
      <c r="P96"/>
      <c r="Q96"/>
      <c r="R96"/>
      <c r="S96"/>
      <c r="T96"/>
      <c r="V96" s="175"/>
      <c r="W96" s="175"/>
      <c r="X96" s="175"/>
      <c r="Y96" s="175"/>
      <c r="Z96" s="175"/>
    </row>
    <row r="97" spans="16:26" ht="28.5" customHeight="1" x14ac:dyDescent="0.25">
      <c r="P97"/>
      <c r="Q97"/>
      <c r="R97"/>
      <c r="S97"/>
      <c r="T97"/>
      <c r="V97" s="174"/>
      <c r="W97" s="174"/>
      <c r="X97" s="175"/>
      <c r="Y97" s="175"/>
      <c r="Z97" s="180"/>
    </row>
    <row r="98" spans="16:26" ht="12.75" customHeight="1" x14ac:dyDescent="0.25">
      <c r="P98"/>
      <c r="Q98"/>
      <c r="R98"/>
      <c r="S98"/>
      <c r="T98"/>
      <c r="V98" s="174"/>
      <c r="W98" s="174"/>
      <c r="X98" s="175"/>
      <c r="Y98" s="175"/>
      <c r="Z98" s="176"/>
    </row>
    <row r="99" spans="16:26" ht="15" customHeight="1" x14ac:dyDescent="0.25">
      <c r="P99"/>
      <c r="Q99"/>
      <c r="R99"/>
      <c r="S99"/>
      <c r="T99"/>
      <c r="V99" s="174"/>
      <c r="W99" s="174"/>
      <c r="X99" s="175"/>
      <c r="Y99" s="175"/>
      <c r="Z99" s="176"/>
    </row>
    <row r="100" spans="16:26" x14ac:dyDescent="0.25">
      <c r="P100"/>
      <c r="Q100"/>
      <c r="R100"/>
      <c r="S100"/>
      <c r="T100"/>
      <c r="V100" s="174"/>
      <c r="W100" s="174"/>
      <c r="X100" s="175"/>
      <c r="Y100" s="175"/>
      <c r="Z100" s="176"/>
    </row>
    <row r="101" spans="16:26" x14ac:dyDescent="0.25">
      <c r="P101"/>
      <c r="Q101"/>
      <c r="R101"/>
      <c r="S101"/>
      <c r="T101"/>
      <c r="V101" s="174"/>
      <c r="W101" s="174"/>
      <c r="X101" s="175"/>
      <c r="Y101" s="175"/>
      <c r="Z101" s="176"/>
    </row>
    <row r="102" spans="16:26" x14ac:dyDescent="0.25">
      <c r="P102"/>
      <c r="Q102"/>
      <c r="R102"/>
      <c r="S102"/>
      <c r="T102"/>
      <c r="V102" s="174"/>
      <c r="W102" s="174"/>
      <c r="X102" s="175"/>
      <c r="Y102" s="175"/>
      <c r="Z102" s="176"/>
    </row>
    <row r="103" spans="16:26" x14ac:dyDescent="0.25">
      <c r="P103"/>
      <c r="Q103"/>
      <c r="R103"/>
      <c r="S103"/>
      <c r="T103"/>
      <c r="V103" s="174"/>
      <c r="W103" s="174"/>
      <c r="X103" s="175"/>
      <c r="Y103" s="175"/>
      <c r="Z103" s="176"/>
    </row>
    <row r="104" spans="16:26" x14ac:dyDescent="0.25">
      <c r="P104"/>
      <c r="Q104"/>
      <c r="R104"/>
      <c r="S104"/>
      <c r="T104"/>
      <c r="V104" s="174"/>
      <c r="W104" s="174"/>
      <c r="X104" s="175"/>
      <c r="Y104" s="175"/>
      <c r="Z104" s="176"/>
    </row>
    <row r="105" spans="16:26" x14ac:dyDescent="0.25">
      <c r="P105"/>
      <c r="Q105"/>
      <c r="R105"/>
      <c r="S105"/>
      <c r="T105"/>
      <c r="V105" s="174"/>
      <c r="W105" s="174"/>
      <c r="X105" s="175"/>
      <c r="Y105" s="175"/>
      <c r="Z105" s="176"/>
    </row>
    <row r="106" spans="16:26" x14ac:dyDescent="0.25">
      <c r="P106"/>
      <c r="Q106"/>
      <c r="R106"/>
      <c r="S106"/>
      <c r="T106"/>
      <c r="V106" s="174"/>
      <c r="W106" s="174"/>
      <c r="X106" s="175"/>
      <c r="Y106" s="175"/>
      <c r="Z106" s="176"/>
    </row>
    <row r="107" spans="16:26" x14ac:dyDescent="0.25">
      <c r="P107"/>
      <c r="Q107"/>
      <c r="R107"/>
      <c r="S107"/>
      <c r="T107"/>
      <c r="V107" s="174"/>
      <c r="W107" s="174"/>
      <c r="X107" s="175"/>
      <c r="Y107" s="175"/>
      <c r="Z107" s="176"/>
    </row>
    <row r="108" spans="16:26" x14ac:dyDescent="0.25">
      <c r="P108"/>
      <c r="Q108"/>
      <c r="R108"/>
      <c r="S108"/>
      <c r="T108"/>
      <c r="V108" s="174"/>
      <c r="W108" s="174"/>
      <c r="X108" s="175"/>
      <c r="Y108" s="175"/>
      <c r="Z108" s="176"/>
    </row>
    <row r="109" spans="16:26" x14ac:dyDescent="0.25">
      <c r="P109"/>
      <c r="Q109"/>
      <c r="R109"/>
      <c r="S109"/>
      <c r="T109"/>
      <c r="V109" s="174"/>
      <c r="W109" s="174"/>
      <c r="X109" s="175"/>
      <c r="Y109" s="175"/>
      <c r="Z109" s="176"/>
    </row>
    <row r="110" spans="16:26" x14ac:dyDescent="0.25">
      <c r="P110"/>
      <c r="Q110"/>
      <c r="R110"/>
      <c r="S110"/>
      <c r="T110"/>
      <c r="V110" s="174"/>
      <c r="W110" s="174"/>
      <c r="X110" s="175"/>
      <c r="Y110" s="175"/>
      <c r="Z110" s="176"/>
    </row>
    <row r="111" spans="16:26" x14ac:dyDescent="0.25">
      <c r="P111"/>
      <c r="Q111"/>
      <c r="R111"/>
      <c r="S111"/>
      <c r="T111"/>
      <c r="V111" s="175"/>
      <c r="W111" s="175"/>
      <c r="X111" s="175"/>
      <c r="Y111" s="175"/>
      <c r="Z111" s="176"/>
    </row>
    <row r="112" spans="16:26" x14ac:dyDescent="0.25">
      <c r="P112"/>
      <c r="Q112"/>
      <c r="R112"/>
      <c r="S112"/>
      <c r="T112"/>
      <c r="V112" s="175"/>
      <c r="W112" s="175"/>
      <c r="X112" s="175"/>
      <c r="Y112" s="175"/>
      <c r="Z112" s="176"/>
    </row>
    <row r="113" spans="16:30" x14ac:dyDescent="0.25">
      <c r="P113"/>
      <c r="Q113"/>
      <c r="R113"/>
      <c r="S113"/>
      <c r="T113"/>
      <c r="V113" s="175"/>
      <c r="W113" s="175"/>
      <c r="X113" s="175"/>
      <c r="Y113" s="175"/>
      <c r="Z113" s="176"/>
    </row>
    <row r="114" spans="16:30" x14ac:dyDescent="0.25">
      <c r="P114"/>
      <c r="Q114" s="175"/>
      <c r="R114" s="175"/>
      <c r="S114" s="175"/>
      <c r="T114" s="175"/>
      <c r="U114" s="174"/>
      <c r="V114" s="175"/>
      <c r="W114" s="175"/>
      <c r="X114" s="175"/>
      <c r="Y114" s="175"/>
      <c r="Z114" s="175"/>
      <c r="AA114" s="175"/>
      <c r="AB114" s="175"/>
      <c r="AC114" s="175"/>
      <c r="AD114" s="175"/>
    </row>
    <row r="115" spans="16:30" x14ac:dyDescent="0.25">
      <c r="P115"/>
      <c r="Q115" s="175"/>
      <c r="R115" s="175"/>
      <c r="S115" s="175"/>
      <c r="T115" s="175"/>
      <c r="U115" s="174"/>
      <c r="V115" s="174"/>
      <c r="W115" s="174"/>
      <c r="X115" s="175"/>
      <c r="Y115" s="175"/>
      <c r="Z115" s="175"/>
      <c r="AA115" s="175"/>
      <c r="AB115" s="175"/>
      <c r="AC115" s="175"/>
      <c r="AD115" s="175"/>
    </row>
    <row r="116" spans="16:30" x14ac:dyDescent="0.25">
      <c r="Q116" s="174"/>
      <c r="R116" s="174"/>
      <c r="S116" s="174"/>
      <c r="T116" s="174"/>
      <c r="U116" s="174"/>
      <c r="V116" s="174"/>
      <c r="W116" s="174"/>
      <c r="X116" s="175"/>
      <c r="Y116" s="175"/>
      <c r="Z116" s="175"/>
      <c r="AA116" s="175"/>
      <c r="AB116" s="175"/>
      <c r="AC116" s="175"/>
      <c r="AD116" s="175"/>
    </row>
    <row r="117" spans="16:30" x14ac:dyDescent="0.25">
      <c r="Q117" s="174"/>
      <c r="R117" s="174"/>
      <c r="S117" s="174"/>
      <c r="T117" s="174"/>
      <c r="U117" s="174"/>
      <c r="V117" s="174"/>
      <c r="W117" s="174"/>
      <c r="X117" s="175"/>
      <c r="Y117" s="175"/>
      <c r="Z117" s="175"/>
      <c r="AA117" s="175"/>
      <c r="AB117" s="175"/>
      <c r="AC117" s="175"/>
      <c r="AD117" s="175"/>
    </row>
    <row r="118" spans="16:30" x14ac:dyDescent="0.25">
      <c r="Q118" s="174"/>
      <c r="R118" s="174"/>
      <c r="S118" s="174"/>
      <c r="T118" s="174"/>
      <c r="U118" s="174"/>
      <c r="V118" s="174"/>
      <c r="W118" s="174"/>
      <c r="X118" s="175"/>
      <c r="Y118" s="175"/>
      <c r="Z118" s="175"/>
      <c r="AA118" s="175"/>
      <c r="AB118" s="175"/>
      <c r="AC118" s="175"/>
      <c r="AD118" s="175"/>
    </row>
    <row r="119" spans="16:30" x14ac:dyDescent="0.25">
      <c r="Q119" s="174"/>
      <c r="R119" s="174"/>
      <c r="S119" s="174"/>
      <c r="T119" s="174"/>
      <c r="U119" s="174"/>
      <c r="V119" s="174"/>
      <c r="W119" s="174"/>
      <c r="X119" s="175"/>
      <c r="Y119" s="175"/>
      <c r="Z119" s="175"/>
      <c r="AA119" s="175"/>
      <c r="AB119" s="175"/>
      <c r="AC119" s="175"/>
      <c r="AD119" s="175"/>
    </row>
    <row r="120" spans="16:30" x14ac:dyDescent="0.25">
      <c r="Q120" s="174"/>
      <c r="R120" s="174"/>
      <c r="S120" s="174"/>
      <c r="T120" s="174"/>
      <c r="U120" s="174"/>
      <c r="V120" s="174"/>
      <c r="W120" s="174"/>
      <c r="X120" s="175"/>
      <c r="Y120" s="175"/>
      <c r="Z120" s="175"/>
      <c r="AA120" s="175"/>
      <c r="AB120" s="175"/>
      <c r="AC120" s="175"/>
      <c r="AD120" s="175"/>
    </row>
    <row r="121" spans="16:30" x14ac:dyDescent="0.25">
      <c r="Q121" s="174"/>
      <c r="R121" s="174"/>
      <c r="S121" s="174"/>
      <c r="T121" s="174"/>
      <c r="U121" s="174"/>
      <c r="V121" s="174"/>
      <c r="W121" s="174"/>
      <c r="X121" s="175"/>
      <c r="Y121" s="175"/>
      <c r="Z121" s="175"/>
      <c r="AA121" s="175"/>
      <c r="AB121" s="175"/>
      <c r="AC121" s="175"/>
      <c r="AD121" s="175"/>
    </row>
    <row r="122" spans="16:30" x14ac:dyDescent="0.25">
      <c r="Q122" s="174"/>
      <c r="R122" s="174"/>
      <c r="S122" s="174"/>
      <c r="T122" s="174"/>
      <c r="U122" s="174"/>
      <c r="V122" s="174"/>
      <c r="W122" s="174"/>
      <c r="X122" s="175"/>
      <c r="Y122" s="175"/>
      <c r="Z122" s="175"/>
      <c r="AA122" s="175"/>
      <c r="AB122" s="175"/>
      <c r="AC122" s="175"/>
      <c r="AD122" s="175"/>
    </row>
    <row r="123" spans="16:30" x14ac:dyDescent="0.25">
      <c r="Q123" s="174"/>
      <c r="R123" s="174"/>
      <c r="S123" s="174"/>
      <c r="T123" s="174"/>
      <c r="U123" s="174"/>
      <c r="V123" s="174"/>
      <c r="W123" s="174"/>
      <c r="X123" s="175"/>
      <c r="Y123" s="175"/>
      <c r="Z123" s="175"/>
      <c r="AA123" s="175"/>
      <c r="AB123" s="175"/>
      <c r="AC123" s="175"/>
      <c r="AD123" s="175"/>
    </row>
    <row r="124" spans="16:30" x14ac:dyDescent="0.25">
      <c r="Q124" s="174"/>
      <c r="R124" s="174"/>
      <c r="S124" s="174"/>
      <c r="T124" s="174"/>
      <c r="U124" s="174"/>
      <c r="V124" s="174"/>
      <c r="W124" s="174"/>
      <c r="X124" s="175"/>
      <c r="Y124" s="175"/>
      <c r="Z124" s="175"/>
      <c r="AA124" s="175"/>
      <c r="AB124" s="175"/>
      <c r="AC124" s="175"/>
      <c r="AD124" s="175"/>
    </row>
    <row r="125" spans="16:30" x14ac:dyDescent="0.25">
      <c r="Q125" s="174"/>
      <c r="R125" s="174"/>
      <c r="S125" s="174"/>
      <c r="T125" s="174"/>
      <c r="U125" s="174"/>
      <c r="V125" s="174"/>
      <c r="W125" s="174"/>
      <c r="X125" s="175"/>
      <c r="Y125" s="175"/>
      <c r="Z125" s="175"/>
      <c r="AA125" s="175"/>
      <c r="AB125" s="175"/>
      <c r="AC125" s="175"/>
      <c r="AD125" s="175"/>
    </row>
    <row r="126" spans="16:30" x14ac:dyDescent="0.25">
      <c r="Q126" s="174"/>
      <c r="R126" s="174"/>
      <c r="S126" s="174"/>
      <c r="T126" s="174"/>
      <c r="U126" s="174"/>
      <c r="V126" s="174"/>
      <c r="W126" s="174"/>
      <c r="X126" s="175"/>
      <c r="Y126" s="175"/>
      <c r="Z126" s="175"/>
      <c r="AA126" s="175"/>
      <c r="AB126" s="175"/>
      <c r="AC126" s="175"/>
      <c r="AD126" s="175"/>
    </row>
    <row r="127" spans="16:30" x14ac:dyDescent="0.25">
      <c r="Q127" s="174"/>
      <c r="R127" s="174"/>
      <c r="S127" s="174"/>
      <c r="T127" s="174"/>
      <c r="U127" s="174"/>
      <c r="V127" s="174"/>
      <c r="W127" s="174"/>
      <c r="X127" s="175"/>
      <c r="Y127" s="175"/>
      <c r="Z127" s="175"/>
      <c r="AA127" s="175"/>
      <c r="AB127" s="175"/>
      <c r="AC127" s="175"/>
      <c r="AD127" s="175"/>
    </row>
    <row r="128" spans="16:30" x14ac:dyDescent="0.25">
      <c r="Q128" s="174"/>
      <c r="R128" s="174"/>
      <c r="S128" s="174"/>
      <c r="T128" s="174"/>
      <c r="U128" s="174"/>
      <c r="V128" s="174"/>
      <c r="W128" s="174"/>
      <c r="X128" s="175"/>
      <c r="Y128" s="175"/>
      <c r="Z128" s="175"/>
      <c r="AA128" s="175"/>
      <c r="AB128" s="175"/>
      <c r="AC128" s="175"/>
      <c r="AD128" s="175"/>
    </row>
    <row r="129" spans="17:30" x14ac:dyDescent="0.25">
      <c r="Q129" s="174"/>
      <c r="R129" s="174"/>
      <c r="S129" s="174"/>
      <c r="T129" s="174"/>
      <c r="U129" s="174"/>
      <c r="V129" s="174"/>
      <c r="W129" s="174"/>
      <c r="X129" s="175"/>
      <c r="Y129" s="175"/>
      <c r="Z129" s="175"/>
      <c r="AA129" s="175"/>
      <c r="AB129" s="175"/>
      <c r="AC129" s="175"/>
      <c r="AD129" s="175"/>
    </row>
    <row r="130" spans="17:30" x14ac:dyDescent="0.25">
      <c r="Q130" s="174"/>
      <c r="R130" s="174"/>
      <c r="S130" s="174"/>
      <c r="T130" s="174"/>
      <c r="U130" s="174"/>
      <c r="V130" s="174"/>
      <c r="W130" s="174"/>
      <c r="X130" s="175"/>
      <c r="Y130" s="175"/>
      <c r="Z130" s="175"/>
      <c r="AA130" s="175"/>
      <c r="AB130" s="175"/>
      <c r="AC130" s="175"/>
      <c r="AD130" s="175"/>
    </row>
    <row r="131" spans="17:30" x14ac:dyDescent="0.25">
      <c r="Q131" s="174"/>
      <c r="R131" s="174"/>
      <c r="S131" s="174"/>
      <c r="T131" s="174"/>
      <c r="U131" s="174"/>
      <c r="V131" s="174"/>
      <c r="W131" s="174"/>
      <c r="X131" s="175"/>
      <c r="Y131" s="175"/>
      <c r="Z131" s="175"/>
      <c r="AA131" s="175"/>
      <c r="AB131" s="175"/>
      <c r="AC131" s="175"/>
      <c r="AD131" s="175"/>
    </row>
    <row r="132" spans="17:30" x14ac:dyDescent="0.25">
      <c r="Q132" s="174"/>
      <c r="R132" s="174"/>
      <c r="S132" s="174"/>
      <c r="T132" s="174"/>
      <c r="U132" s="174"/>
      <c r="V132" s="174"/>
      <c r="W132" s="174"/>
      <c r="X132" s="175"/>
      <c r="Y132" s="175"/>
      <c r="Z132" s="175"/>
      <c r="AA132" s="175"/>
      <c r="AB132" s="175"/>
      <c r="AC132" s="175"/>
      <c r="AD132" s="175"/>
    </row>
    <row r="133" spans="17:30" x14ac:dyDescent="0.25">
      <c r="Q133" s="174"/>
      <c r="R133" s="174"/>
      <c r="S133" s="174"/>
      <c r="T133" s="174"/>
      <c r="U133" s="174"/>
      <c r="V133" s="174"/>
      <c r="W133" s="174"/>
      <c r="X133" s="175"/>
      <c r="Y133" s="175"/>
      <c r="Z133" s="175"/>
      <c r="AA133" s="175"/>
      <c r="AB133" s="175"/>
      <c r="AC133" s="175"/>
      <c r="AD133" s="175"/>
    </row>
    <row r="134" spans="17:30" x14ac:dyDescent="0.25">
      <c r="Q134" s="174"/>
      <c r="R134" s="174"/>
      <c r="S134" s="174"/>
      <c r="T134" s="174"/>
      <c r="U134" s="174"/>
      <c r="V134" s="174"/>
      <c r="W134" s="174"/>
      <c r="X134" s="175"/>
      <c r="Y134" s="175"/>
      <c r="Z134" s="175"/>
      <c r="AA134" s="175"/>
      <c r="AB134" s="175"/>
      <c r="AC134" s="175"/>
      <c r="AD134" s="175"/>
    </row>
    <row r="135" spans="17:30" x14ac:dyDescent="0.25">
      <c r="Q135" s="174"/>
      <c r="R135" s="174"/>
      <c r="S135" s="174"/>
      <c r="T135" s="174"/>
      <c r="U135" s="174"/>
      <c r="V135" s="174"/>
      <c r="W135" s="174"/>
      <c r="X135" s="175"/>
      <c r="Y135" s="175"/>
      <c r="Z135" s="175"/>
      <c r="AA135" s="175"/>
      <c r="AB135" s="175"/>
      <c r="AC135" s="175"/>
      <c r="AD135" s="175"/>
    </row>
    <row r="136" spans="17:30" x14ac:dyDescent="0.25">
      <c r="Q136" s="174"/>
      <c r="R136" s="174"/>
      <c r="S136" s="174"/>
      <c r="T136" s="174"/>
      <c r="U136" s="174"/>
      <c r="V136" s="174"/>
      <c r="W136" s="174"/>
      <c r="X136" s="175"/>
      <c r="Y136" s="175"/>
      <c r="Z136" s="175"/>
      <c r="AA136" s="175"/>
      <c r="AB136" s="175"/>
      <c r="AC136" s="175"/>
      <c r="AD136" s="175"/>
    </row>
    <row r="137" spans="17:30" x14ac:dyDescent="0.25">
      <c r="Q137" s="174"/>
      <c r="R137" s="174"/>
      <c r="S137" s="174"/>
      <c r="T137" s="174"/>
      <c r="U137" s="174"/>
      <c r="V137" s="174"/>
      <c r="W137" s="174"/>
      <c r="X137" s="175"/>
      <c r="Y137" s="175"/>
      <c r="Z137" s="175"/>
      <c r="AA137" s="175"/>
      <c r="AB137" s="175"/>
      <c r="AC137" s="175"/>
      <c r="AD137" s="175"/>
    </row>
    <row r="138" spans="17:30" x14ac:dyDescent="0.25">
      <c r="Q138" s="174"/>
      <c r="R138" s="174"/>
      <c r="S138" s="174"/>
      <c r="T138" s="174"/>
      <c r="U138" s="174"/>
      <c r="V138" s="174"/>
      <c r="W138" s="174"/>
      <c r="X138" s="175"/>
      <c r="Y138" s="175"/>
      <c r="Z138" s="175"/>
      <c r="AA138" s="175"/>
      <c r="AB138" s="175"/>
      <c r="AC138" s="175"/>
      <c r="AD138" s="175"/>
    </row>
    <row r="139" spans="17:30" x14ac:dyDescent="0.25">
      <c r="Q139" s="174"/>
      <c r="R139" s="174"/>
      <c r="S139" s="174"/>
      <c r="T139" s="174"/>
      <c r="U139" s="174"/>
      <c r="V139" s="174"/>
      <c r="W139" s="174"/>
      <c r="X139" s="175"/>
      <c r="Y139" s="175"/>
      <c r="Z139" s="175"/>
      <c r="AA139" s="175"/>
      <c r="AB139" s="175"/>
      <c r="AC139" s="175"/>
      <c r="AD139" s="175"/>
    </row>
    <row r="140" spans="17:30" x14ac:dyDescent="0.25">
      <c r="Q140" s="174"/>
      <c r="R140" s="174"/>
      <c r="S140" s="174"/>
      <c r="T140" s="174"/>
      <c r="U140" s="174"/>
      <c r="V140" s="174"/>
      <c r="W140" s="174"/>
      <c r="X140" s="175"/>
      <c r="Y140" s="175"/>
      <c r="Z140" s="175"/>
      <c r="AA140" s="175"/>
      <c r="AB140" s="175"/>
      <c r="AC140" s="175"/>
      <c r="AD140" s="175"/>
    </row>
    <row r="141" spans="17:30" x14ac:dyDescent="0.25">
      <c r="Q141" s="174"/>
      <c r="R141" s="174"/>
      <c r="S141" s="174"/>
      <c r="T141" s="174"/>
      <c r="U141" s="174"/>
      <c r="V141" s="174"/>
      <c r="W141" s="174"/>
      <c r="X141" s="175"/>
      <c r="Y141" s="175"/>
      <c r="Z141" s="175"/>
      <c r="AA141" s="175"/>
      <c r="AB141" s="175"/>
      <c r="AC141" s="175"/>
      <c r="AD141" s="175"/>
    </row>
    <row r="142" spans="17:30" x14ac:dyDescent="0.25">
      <c r="Q142" s="174"/>
      <c r="R142" s="174"/>
      <c r="S142" s="174"/>
      <c r="T142" s="174"/>
      <c r="U142" s="174"/>
      <c r="V142" s="174"/>
      <c r="W142" s="174"/>
      <c r="X142" s="175"/>
      <c r="Y142" s="175"/>
      <c r="Z142" s="175"/>
      <c r="AA142" s="175"/>
      <c r="AB142" s="175"/>
      <c r="AC142" s="175"/>
      <c r="AD142" s="175"/>
    </row>
    <row r="143" spans="17:30" x14ac:dyDescent="0.25">
      <c r="Q143" s="174"/>
      <c r="R143" s="174"/>
      <c r="S143" s="174"/>
      <c r="T143" s="174"/>
      <c r="U143" s="174"/>
      <c r="V143" s="174"/>
      <c r="W143" s="174"/>
      <c r="X143" s="175"/>
      <c r="Y143" s="175"/>
      <c r="Z143" s="175"/>
      <c r="AA143" s="175"/>
      <c r="AB143" s="175"/>
      <c r="AC143" s="175"/>
      <c r="AD143" s="175"/>
    </row>
    <row r="144" spans="17:30" x14ac:dyDescent="0.25">
      <c r="Q144" s="174"/>
      <c r="R144" s="174"/>
      <c r="S144" s="174"/>
      <c r="T144" s="174"/>
      <c r="U144" s="174"/>
      <c r="V144" s="174"/>
      <c r="W144" s="174"/>
      <c r="X144" s="175"/>
      <c r="Y144" s="175"/>
      <c r="Z144" s="175"/>
      <c r="AA144" s="175"/>
      <c r="AB144" s="175"/>
      <c r="AC144" s="175"/>
      <c r="AD144" s="175"/>
    </row>
    <row r="145" spans="17:30" x14ac:dyDescent="0.25">
      <c r="Q145" s="174"/>
      <c r="R145" s="174"/>
      <c r="S145" s="174"/>
      <c r="T145" s="174"/>
      <c r="U145" s="174"/>
      <c r="V145" s="174"/>
      <c r="W145" s="174"/>
      <c r="X145" s="175"/>
      <c r="Y145" s="175"/>
      <c r="Z145" s="175"/>
      <c r="AA145" s="175"/>
      <c r="AB145" s="175"/>
      <c r="AC145" s="175"/>
      <c r="AD145" s="175"/>
    </row>
    <row r="146" spans="17:30" x14ac:dyDescent="0.25">
      <c r="Q146" s="174"/>
      <c r="R146" s="174"/>
      <c r="S146" s="174"/>
      <c r="T146" s="174"/>
      <c r="U146" s="174"/>
      <c r="V146" s="174"/>
      <c r="W146" s="174"/>
      <c r="X146" s="175"/>
      <c r="Y146" s="175"/>
      <c r="Z146" s="175"/>
      <c r="AA146" s="175"/>
      <c r="AB146" s="175"/>
      <c r="AC146" s="175"/>
      <c r="AD146" s="175"/>
    </row>
    <row r="147" spans="17:30" x14ac:dyDescent="0.25">
      <c r="Q147" s="174"/>
      <c r="R147" s="174"/>
      <c r="S147" s="174"/>
      <c r="T147" s="174"/>
      <c r="U147" s="174"/>
      <c r="V147" s="174"/>
      <c r="W147" s="174"/>
      <c r="X147" s="175"/>
      <c r="Y147" s="175"/>
      <c r="Z147" s="175"/>
      <c r="AA147" s="175"/>
      <c r="AB147" s="175"/>
      <c r="AC147" s="175"/>
      <c r="AD147" s="175"/>
    </row>
    <row r="148" spans="17:30" x14ac:dyDescent="0.25">
      <c r="Q148" s="174"/>
      <c r="R148" s="174"/>
      <c r="S148" s="174"/>
      <c r="T148" s="174"/>
      <c r="U148" s="174"/>
      <c r="V148" s="174"/>
      <c r="W148" s="174"/>
      <c r="X148" s="175"/>
      <c r="Y148" s="175"/>
      <c r="Z148" s="175"/>
      <c r="AA148" s="175"/>
      <c r="AB148" s="175"/>
      <c r="AC148" s="175"/>
      <c r="AD148" s="175"/>
    </row>
    <row r="149" spans="17:30" x14ac:dyDescent="0.25">
      <c r="Q149" s="174"/>
      <c r="R149" s="174"/>
      <c r="S149" s="174"/>
      <c r="T149" s="174"/>
      <c r="U149" s="174"/>
      <c r="V149" s="174"/>
      <c r="W149" s="174"/>
      <c r="X149" s="175"/>
      <c r="Y149" s="175"/>
      <c r="Z149" s="175"/>
      <c r="AA149" s="175"/>
      <c r="AB149" s="175"/>
      <c r="AC149" s="175"/>
      <c r="AD149" s="175"/>
    </row>
    <row r="150" spans="17:30" x14ac:dyDescent="0.25">
      <c r="Q150" s="174"/>
      <c r="R150" s="174"/>
      <c r="S150" s="174"/>
      <c r="T150" s="174"/>
      <c r="U150" s="174"/>
      <c r="V150" s="174"/>
      <c r="W150" s="174"/>
      <c r="X150" s="175"/>
      <c r="Y150" s="175"/>
      <c r="Z150" s="175"/>
      <c r="AA150" s="175"/>
      <c r="AB150" s="175"/>
      <c r="AC150" s="175"/>
      <c r="AD150" s="175"/>
    </row>
    <row r="151" spans="17:30" x14ac:dyDescent="0.25">
      <c r="Q151" s="174"/>
      <c r="R151" s="174"/>
      <c r="S151" s="174"/>
      <c r="T151" s="174"/>
      <c r="U151" s="174"/>
      <c r="V151" s="174"/>
      <c r="W151" s="174"/>
      <c r="X151" s="175"/>
      <c r="Y151" s="175"/>
      <c r="Z151" s="175"/>
      <c r="AA151" s="175"/>
      <c r="AB151" s="175"/>
      <c r="AC151" s="175"/>
      <c r="AD151" s="175"/>
    </row>
    <row r="152" spans="17:30" x14ac:dyDescent="0.25">
      <c r="Q152" s="174"/>
      <c r="R152" s="174"/>
      <c r="S152" s="174"/>
      <c r="T152" s="174"/>
      <c r="U152" s="174"/>
      <c r="V152" s="174"/>
      <c r="W152" s="174"/>
      <c r="X152" s="175"/>
      <c r="Y152" s="175"/>
      <c r="Z152" s="175"/>
      <c r="AA152" s="175"/>
      <c r="AB152" s="175"/>
      <c r="AC152" s="175"/>
      <c r="AD152" s="175"/>
    </row>
    <row r="153" spans="17:30" x14ac:dyDescent="0.25">
      <c r="Q153" s="174"/>
      <c r="R153" s="174"/>
      <c r="S153" s="174"/>
      <c r="T153" s="174"/>
      <c r="U153" s="174"/>
      <c r="V153" s="174"/>
      <c r="W153" s="174"/>
      <c r="X153" s="175"/>
      <c r="Y153" s="175"/>
      <c r="Z153" s="175"/>
      <c r="AA153" s="175"/>
      <c r="AB153" s="175"/>
      <c r="AC153" s="175"/>
      <c r="AD153" s="175"/>
    </row>
    <row r="154" spans="17:30" x14ac:dyDescent="0.25">
      <c r="Q154" s="174"/>
      <c r="R154" s="174"/>
      <c r="S154" s="174"/>
      <c r="T154" s="174"/>
      <c r="U154" s="174"/>
      <c r="V154" s="174"/>
      <c r="W154" s="174"/>
      <c r="X154" s="175"/>
      <c r="Y154" s="175"/>
      <c r="Z154" s="175"/>
      <c r="AA154" s="175"/>
      <c r="AB154" s="175"/>
      <c r="AC154" s="175"/>
      <c r="AD154" s="175"/>
    </row>
    <row r="155" spans="17:30" x14ac:dyDescent="0.25">
      <c r="Q155" s="174"/>
      <c r="R155" s="174"/>
      <c r="S155" s="174"/>
      <c r="T155" s="174"/>
      <c r="U155" s="174"/>
      <c r="V155" s="174"/>
      <c r="W155" s="174"/>
      <c r="X155" s="175"/>
      <c r="Y155" s="175"/>
      <c r="Z155" s="175"/>
      <c r="AA155" s="175"/>
      <c r="AB155" s="175"/>
      <c r="AC155" s="175"/>
      <c r="AD155" s="175"/>
    </row>
    <row r="156" spans="17:30" x14ac:dyDescent="0.25">
      <c r="Q156" s="174"/>
      <c r="R156" s="174"/>
      <c r="S156" s="174"/>
      <c r="T156" s="174"/>
      <c r="U156" s="174"/>
      <c r="V156" s="174"/>
      <c r="W156" s="174"/>
      <c r="X156" s="175"/>
      <c r="Y156" s="175"/>
      <c r="Z156" s="175"/>
      <c r="AA156" s="175"/>
      <c r="AB156" s="175"/>
      <c r="AC156" s="175"/>
      <c r="AD156" s="175"/>
    </row>
    <row r="157" spans="17:30" x14ac:dyDescent="0.25">
      <c r="Q157" s="174"/>
      <c r="R157" s="174"/>
      <c r="S157" s="174"/>
      <c r="T157" s="174"/>
      <c r="U157" s="174"/>
      <c r="V157" s="174"/>
      <c r="W157" s="174"/>
      <c r="X157" s="175"/>
      <c r="Y157" s="175"/>
      <c r="Z157" s="175"/>
      <c r="AA157" s="175"/>
      <c r="AB157" s="175"/>
      <c r="AC157" s="175"/>
      <c r="AD157" s="175"/>
    </row>
    <row r="158" spans="17:30" x14ac:dyDescent="0.25">
      <c r="Q158" s="174"/>
      <c r="R158" s="174"/>
      <c r="S158" s="174"/>
      <c r="T158" s="174"/>
      <c r="U158" s="174"/>
      <c r="V158" s="174"/>
      <c r="W158" s="174"/>
      <c r="X158" s="175"/>
      <c r="Y158" s="175"/>
      <c r="Z158" s="175"/>
      <c r="AA158" s="175"/>
      <c r="AB158" s="175"/>
      <c r="AC158" s="175"/>
      <c r="AD158" s="175"/>
    </row>
    <row r="159" spans="17:30" x14ac:dyDescent="0.25">
      <c r="Q159" s="174"/>
      <c r="R159" s="174"/>
      <c r="S159" s="174"/>
      <c r="T159" s="174"/>
      <c r="U159" s="174"/>
      <c r="V159" s="174"/>
      <c r="W159" s="174"/>
      <c r="X159" s="175"/>
      <c r="Y159" s="175"/>
      <c r="Z159" s="175"/>
      <c r="AA159" s="175"/>
      <c r="AB159" s="175"/>
      <c r="AC159" s="175"/>
      <c r="AD159" s="175"/>
    </row>
    <row r="160" spans="17:30" x14ac:dyDescent="0.25">
      <c r="Q160" s="174"/>
      <c r="R160" s="174"/>
      <c r="S160" s="174"/>
      <c r="T160" s="174"/>
      <c r="U160" s="174"/>
      <c r="V160" s="174"/>
      <c r="W160" s="174"/>
      <c r="X160" s="175"/>
      <c r="Y160" s="175"/>
      <c r="Z160" s="175"/>
      <c r="AA160" s="175"/>
      <c r="AB160" s="175"/>
      <c r="AC160" s="175"/>
      <c r="AD160" s="175"/>
    </row>
    <row r="161" spans="17:30" x14ac:dyDescent="0.25">
      <c r="Q161" s="174"/>
      <c r="R161" s="174"/>
      <c r="S161" s="174"/>
      <c r="T161" s="174"/>
      <c r="U161" s="174"/>
      <c r="V161" s="174"/>
      <c r="W161" s="174"/>
      <c r="X161" s="175"/>
      <c r="Y161" s="175"/>
      <c r="Z161" s="175"/>
      <c r="AA161" s="175"/>
      <c r="AB161" s="175"/>
      <c r="AC161" s="175"/>
      <c r="AD161" s="175"/>
    </row>
    <row r="162" spans="17:30" x14ac:dyDescent="0.25">
      <c r="Q162" s="174"/>
      <c r="R162" s="174"/>
      <c r="S162" s="174"/>
      <c r="T162" s="174"/>
      <c r="U162" s="174"/>
      <c r="V162" s="174"/>
      <c r="W162" s="174"/>
      <c r="X162" s="175"/>
      <c r="Y162" s="175"/>
      <c r="Z162" s="175"/>
      <c r="AA162" s="175"/>
      <c r="AB162" s="175"/>
      <c r="AC162" s="175"/>
      <c r="AD162" s="175"/>
    </row>
    <row r="163" spans="17:30" x14ac:dyDescent="0.25">
      <c r="Q163" s="174"/>
      <c r="R163" s="174"/>
      <c r="S163" s="174"/>
      <c r="T163" s="174"/>
      <c r="U163" s="174"/>
      <c r="V163" s="174"/>
      <c r="W163" s="174"/>
      <c r="X163" s="175"/>
      <c r="Y163" s="175"/>
      <c r="Z163" s="175"/>
      <c r="AA163" s="175"/>
      <c r="AB163" s="175"/>
      <c r="AC163" s="175"/>
      <c r="AD163" s="175"/>
    </row>
    <row r="164" spans="17:30" x14ac:dyDescent="0.25">
      <c r="Q164" s="174"/>
      <c r="R164" s="174"/>
      <c r="S164" s="174"/>
      <c r="T164" s="174"/>
      <c r="U164" s="174"/>
      <c r="V164" s="174"/>
      <c r="W164" s="174"/>
      <c r="X164" s="175"/>
      <c r="Y164" s="175"/>
      <c r="Z164" s="175"/>
      <c r="AA164" s="175"/>
      <c r="AB164" s="175"/>
      <c r="AC164" s="175"/>
      <c r="AD164" s="175"/>
    </row>
    <row r="165" spans="17:30" x14ac:dyDescent="0.25">
      <c r="Q165" s="174"/>
      <c r="R165" s="174"/>
      <c r="S165" s="174"/>
      <c r="T165" s="174"/>
      <c r="U165" s="174"/>
      <c r="V165" s="174"/>
      <c r="W165" s="174"/>
      <c r="X165" s="175"/>
      <c r="Y165" s="175"/>
      <c r="Z165" s="175"/>
      <c r="AA165" s="175"/>
      <c r="AB165" s="175"/>
      <c r="AC165" s="175"/>
      <c r="AD165" s="175"/>
    </row>
    <row r="166" spans="17:30" x14ac:dyDescent="0.25">
      <c r="Q166" s="174"/>
      <c r="R166" s="174"/>
      <c r="S166" s="174"/>
      <c r="T166" s="174"/>
      <c r="U166" s="174"/>
      <c r="V166" s="174"/>
      <c r="W166" s="174"/>
      <c r="X166" s="175"/>
      <c r="Y166" s="175"/>
      <c r="Z166" s="175"/>
      <c r="AA166" s="175"/>
      <c r="AB166" s="175"/>
      <c r="AC166" s="175"/>
      <c r="AD166" s="175"/>
    </row>
    <row r="167" spans="17:30" x14ac:dyDescent="0.25">
      <c r="Q167" s="174"/>
      <c r="R167" s="174"/>
      <c r="S167" s="174"/>
      <c r="T167" s="174"/>
      <c r="U167" s="174"/>
      <c r="V167" s="174"/>
      <c r="W167" s="174"/>
      <c r="X167" s="175"/>
      <c r="Y167" s="175"/>
      <c r="Z167" s="175"/>
      <c r="AA167" s="175"/>
      <c r="AB167" s="175"/>
      <c r="AC167" s="175"/>
      <c r="AD167" s="175"/>
    </row>
    <row r="168" spans="17:30" x14ac:dyDescent="0.25">
      <c r="Q168" s="174"/>
      <c r="R168" s="174"/>
      <c r="S168" s="174"/>
      <c r="T168" s="174"/>
      <c r="U168" s="174"/>
      <c r="V168" s="174"/>
      <c r="W168" s="174"/>
      <c r="X168" s="175"/>
      <c r="Y168" s="175"/>
      <c r="Z168" s="175"/>
      <c r="AA168" s="175"/>
      <c r="AB168" s="175"/>
      <c r="AC168" s="175"/>
      <c r="AD168" s="175"/>
    </row>
    <row r="169" spans="17:30" x14ac:dyDescent="0.25">
      <c r="Q169" s="174"/>
      <c r="R169" s="174"/>
      <c r="S169" s="174"/>
      <c r="T169" s="174"/>
      <c r="U169" s="174"/>
      <c r="V169" s="174"/>
      <c r="W169" s="174"/>
      <c r="X169" s="175"/>
      <c r="Y169" s="175"/>
      <c r="Z169" s="175"/>
      <c r="AA169" s="175"/>
      <c r="AB169" s="175"/>
      <c r="AC169" s="175"/>
      <c r="AD169" s="175"/>
    </row>
    <row r="170" spans="17:30" x14ac:dyDescent="0.25">
      <c r="Q170" s="174"/>
      <c r="R170" s="174"/>
      <c r="S170" s="174"/>
      <c r="T170" s="174"/>
      <c r="U170" s="174"/>
      <c r="V170" s="174"/>
      <c r="W170" s="174"/>
      <c r="X170" s="175"/>
      <c r="Y170" s="175"/>
      <c r="Z170" s="175"/>
      <c r="AA170" s="175"/>
      <c r="AB170" s="175"/>
      <c r="AC170" s="175"/>
      <c r="AD170" s="175"/>
    </row>
    <row r="171" spans="17:30" x14ac:dyDescent="0.25">
      <c r="Q171" s="174"/>
      <c r="R171" s="174"/>
      <c r="S171" s="174"/>
      <c r="T171" s="174"/>
      <c r="U171" s="174"/>
      <c r="V171" s="174"/>
      <c r="W171" s="174"/>
      <c r="X171" s="175"/>
      <c r="Y171" s="175"/>
      <c r="Z171" s="175"/>
      <c r="AA171" s="175"/>
      <c r="AB171" s="175"/>
      <c r="AC171" s="175"/>
      <c r="AD171" s="175"/>
    </row>
    <row r="172" spans="17:30" x14ac:dyDescent="0.25">
      <c r="Q172" s="174"/>
      <c r="R172" s="174"/>
      <c r="S172" s="174"/>
      <c r="T172" s="174"/>
      <c r="U172" s="174"/>
      <c r="V172" s="174"/>
      <c r="W172" s="174"/>
      <c r="X172" s="175"/>
      <c r="Y172" s="175"/>
      <c r="Z172" s="175"/>
      <c r="AA172" s="175"/>
      <c r="AB172" s="175"/>
      <c r="AC172" s="175"/>
      <c r="AD172" s="175"/>
    </row>
    <row r="173" spans="17:30" x14ac:dyDescent="0.25">
      <c r="Q173" s="174"/>
      <c r="R173" s="174"/>
      <c r="S173" s="174"/>
      <c r="T173" s="174"/>
      <c r="U173" s="174"/>
      <c r="V173" s="174"/>
      <c r="W173" s="174"/>
      <c r="X173" s="175"/>
      <c r="Y173" s="175"/>
      <c r="Z173" s="175"/>
      <c r="AA173" s="175"/>
      <c r="AB173" s="175"/>
      <c r="AC173" s="175"/>
      <c r="AD173" s="175"/>
    </row>
    <row r="174" spans="17:30" x14ac:dyDescent="0.25">
      <c r="Q174" s="174"/>
      <c r="R174" s="174"/>
      <c r="S174" s="174"/>
      <c r="T174" s="174"/>
      <c r="U174" s="174"/>
      <c r="V174" s="174"/>
      <c r="W174" s="174"/>
      <c r="X174" s="175"/>
      <c r="Y174" s="175"/>
      <c r="Z174" s="175"/>
      <c r="AA174" s="175"/>
      <c r="AB174" s="175"/>
      <c r="AC174" s="175"/>
      <c r="AD174" s="175"/>
    </row>
    <row r="175" spans="17:30" x14ac:dyDescent="0.25">
      <c r="Q175" s="174"/>
      <c r="R175" s="174"/>
      <c r="S175" s="174"/>
      <c r="T175" s="174"/>
      <c r="U175" s="174"/>
      <c r="V175" s="174"/>
      <c r="W175" s="174"/>
      <c r="X175" s="175"/>
      <c r="Y175" s="175"/>
      <c r="Z175" s="175"/>
      <c r="AA175" s="175"/>
      <c r="AB175" s="175"/>
      <c r="AC175" s="175"/>
      <c r="AD175" s="175"/>
    </row>
    <row r="176" spans="17:30" x14ac:dyDescent="0.25">
      <c r="Q176" s="174"/>
      <c r="R176" s="174"/>
      <c r="S176" s="174"/>
      <c r="T176" s="174"/>
      <c r="U176" s="174"/>
      <c r="V176" s="174"/>
      <c r="W176" s="174"/>
      <c r="X176" s="175"/>
      <c r="Y176" s="175"/>
      <c r="Z176" s="175"/>
      <c r="AA176" s="175"/>
      <c r="AB176" s="175"/>
      <c r="AC176" s="175"/>
      <c r="AD176" s="175"/>
    </row>
    <row r="177" spans="17:30" x14ac:dyDescent="0.25">
      <c r="Q177" s="174"/>
      <c r="R177" s="174"/>
      <c r="S177" s="174"/>
      <c r="T177" s="174"/>
      <c r="U177" s="174"/>
      <c r="V177" s="174"/>
      <c r="W177" s="174"/>
      <c r="X177" s="175"/>
      <c r="Y177" s="175"/>
      <c r="Z177" s="175"/>
      <c r="AA177" s="175"/>
      <c r="AB177" s="175"/>
      <c r="AC177" s="175"/>
      <c r="AD177" s="175"/>
    </row>
    <row r="178" spans="17:30" x14ac:dyDescent="0.25">
      <c r="Q178" s="174"/>
      <c r="R178" s="174"/>
      <c r="S178" s="174"/>
      <c r="T178" s="174"/>
      <c r="U178" s="174"/>
      <c r="V178" s="174"/>
      <c r="W178" s="174"/>
      <c r="X178" s="175"/>
      <c r="Y178" s="175"/>
      <c r="Z178" s="175"/>
      <c r="AA178" s="175"/>
      <c r="AB178" s="175"/>
      <c r="AC178" s="175"/>
      <c r="AD178" s="175"/>
    </row>
    <row r="179" spans="17:30" x14ac:dyDescent="0.25">
      <c r="Q179" s="174"/>
      <c r="R179" s="174"/>
      <c r="S179" s="174"/>
      <c r="T179" s="174"/>
      <c r="U179" s="174"/>
      <c r="V179" s="174"/>
      <c r="W179" s="174"/>
      <c r="X179" s="175"/>
      <c r="Y179" s="175"/>
      <c r="Z179" s="175"/>
      <c r="AA179" s="175"/>
      <c r="AB179" s="175"/>
      <c r="AC179" s="175"/>
      <c r="AD179" s="175"/>
    </row>
    <row r="180" spans="17:30" x14ac:dyDescent="0.25">
      <c r="Q180" s="174"/>
      <c r="R180" s="174"/>
      <c r="S180" s="174"/>
      <c r="T180" s="174"/>
      <c r="U180" s="174"/>
      <c r="V180" s="174"/>
      <c r="W180" s="174"/>
      <c r="X180" s="175"/>
      <c r="Y180" s="175"/>
      <c r="Z180" s="175"/>
      <c r="AA180" s="175"/>
      <c r="AB180" s="175"/>
      <c r="AC180" s="175"/>
      <c r="AD180" s="175"/>
    </row>
    <row r="181" spans="17:30" x14ac:dyDescent="0.25">
      <c r="Q181" s="174"/>
      <c r="R181" s="174"/>
      <c r="S181" s="174"/>
      <c r="T181" s="174"/>
      <c r="U181" s="174"/>
      <c r="V181" s="174"/>
      <c r="W181" s="174"/>
      <c r="X181" s="175"/>
      <c r="Y181" s="175"/>
      <c r="Z181" s="175"/>
      <c r="AA181" s="175"/>
      <c r="AB181" s="175"/>
      <c r="AC181" s="175"/>
      <c r="AD181" s="175"/>
    </row>
    <row r="182" spans="17:30" x14ac:dyDescent="0.25">
      <c r="Q182" s="174"/>
      <c r="R182" s="174"/>
      <c r="S182" s="174"/>
      <c r="T182" s="174"/>
      <c r="U182" s="174"/>
      <c r="V182" s="174"/>
      <c r="W182" s="174"/>
      <c r="X182" s="175"/>
      <c r="Y182" s="175"/>
      <c r="Z182" s="175"/>
      <c r="AA182" s="175"/>
      <c r="AB182" s="175"/>
      <c r="AC182" s="175"/>
      <c r="AD182" s="175"/>
    </row>
    <row r="183" spans="17:30" x14ac:dyDescent="0.25">
      <c r="Q183" s="174"/>
      <c r="R183" s="174"/>
      <c r="S183" s="174"/>
      <c r="T183" s="174"/>
      <c r="U183" s="174"/>
      <c r="V183" s="174"/>
      <c r="W183" s="174"/>
      <c r="X183" s="175"/>
      <c r="Y183" s="175"/>
      <c r="Z183" s="175"/>
      <c r="AA183" s="175"/>
      <c r="AB183" s="175"/>
      <c r="AC183" s="175"/>
      <c r="AD183" s="175"/>
    </row>
    <row r="184" spans="17:30" x14ac:dyDescent="0.25">
      <c r="Q184" s="174"/>
      <c r="R184" s="174"/>
      <c r="S184" s="174"/>
      <c r="T184" s="174"/>
      <c r="U184" s="174"/>
      <c r="V184" s="174"/>
      <c r="W184" s="174"/>
      <c r="X184" s="175"/>
      <c r="Y184" s="175"/>
      <c r="Z184" s="175"/>
      <c r="AA184" s="175"/>
      <c r="AB184" s="175"/>
      <c r="AC184" s="175"/>
      <c r="AD184" s="175"/>
    </row>
    <row r="185" spans="17:30" x14ac:dyDescent="0.25">
      <c r="Q185" s="174"/>
      <c r="R185" s="174"/>
      <c r="S185" s="174"/>
      <c r="T185" s="174"/>
      <c r="U185" s="174"/>
      <c r="V185" s="174"/>
      <c r="W185" s="174"/>
      <c r="X185" s="175"/>
      <c r="Y185" s="175"/>
      <c r="Z185" s="175"/>
      <c r="AA185" s="175"/>
      <c r="AB185" s="175"/>
      <c r="AC185" s="175"/>
      <c r="AD185" s="175"/>
    </row>
    <row r="186" spans="17:30" x14ac:dyDescent="0.25">
      <c r="Q186" s="174"/>
      <c r="R186" s="174"/>
      <c r="S186" s="174"/>
      <c r="T186" s="174"/>
      <c r="U186" s="174"/>
      <c r="V186" s="174"/>
      <c r="W186" s="174"/>
      <c r="X186" s="175"/>
      <c r="Y186" s="175"/>
      <c r="Z186" s="175"/>
      <c r="AA186" s="175"/>
      <c r="AB186" s="175"/>
      <c r="AC186" s="175"/>
      <c r="AD186" s="175"/>
    </row>
    <row r="187" spans="17:30" x14ac:dyDescent="0.25">
      <c r="Q187" s="174"/>
      <c r="R187" s="174"/>
      <c r="S187" s="174"/>
      <c r="T187" s="174"/>
      <c r="U187" s="174"/>
      <c r="V187" s="174"/>
      <c r="W187" s="174"/>
      <c r="X187" s="175"/>
      <c r="Y187" s="175"/>
      <c r="Z187" s="175"/>
      <c r="AA187" s="175"/>
      <c r="AB187" s="175"/>
      <c r="AC187" s="175"/>
      <c r="AD187" s="175"/>
    </row>
    <row r="188" spans="17:30" x14ac:dyDescent="0.25">
      <c r="Q188" s="174"/>
      <c r="R188" s="174"/>
      <c r="S188" s="174"/>
      <c r="T188" s="174"/>
      <c r="U188" s="174"/>
      <c r="V188" s="174"/>
      <c r="W188" s="174"/>
      <c r="X188" s="175"/>
      <c r="Y188" s="175"/>
      <c r="Z188" s="175"/>
      <c r="AA188" s="175"/>
      <c r="AB188" s="175"/>
      <c r="AC188" s="175"/>
      <c r="AD188" s="175"/>
    </row>
    <row r="189" spans="17:30" x14ac:dyDescent="0.25">
      <c r="Q189" s="174"/>
      <c r="R189" s="174"/>
      <c r="S189" s="174"/>
      <c r="T189" s="174"/>
      <c r="U189" s="174"/>
      <c r="V189" s="174"/>
      <c r="W189" s="174"/>
      <c r="X189" s="175"/>
      <c r="Y189" s="175"/>
      <c r="Z189" s="175"/>
      <c r="AA189" s="175"/>
      <c r="AB189" s="175"/>
      <c r="AC189" s="175"/>
      <c r="AD189" s="175"/>
    </row>
    <row r="190" spans="17:30" x14ac:dyDescent="0.25">
      <c r="Q190" s="174"/>
      <c r="R190" s="174"/>
      <c r="S190" s="174"/>
      <c r="T190" s="174"/>
      <c r="U190" s="174"/>
      <c r="V190" s="174"/>
      <c r="W190" s="174"/>
      <c r="X190" s="175"/>
      <c r="Y190" s="175"/>
      <c r="Z190" s="175"/>
      <c r="AA190" s="175"/>
      <c r="AB190" s="175"/>
      <c r="AC190" s="175"/>
      <c r="AD190" s="175"/>
    </row>
    <row r="191" spans="17:30" x14ac:dyDescent="0.25">
      <c r="Q191" s="174"/>
      <c r="R191" s="174"/>
      <c r="S191" s="174"/>
      <c r="T191" s="174"/>
      <c r="U191" s="174"/>
      <c r="V191" s="174"/>
      <c r="W191" s="174"/>
      <c r="X191" s="175"/>
      <c r="Y191" s="175"/>
      <c r="Z191" s="175"/>
      <c r="AA191" s="175"/>
      <c r="AB191" s="175"/>
      <c r="AC191" s="175"/>
      <c r="AD191" s="175"/>
    </row>
    <row r="192" spans="17:30" x14ac:dyDescent="0.25">
      <c r="Q192" s="174"/>
      <c r="R192" s="174"/>
      <c r="S192" s="174"/>
      <c r="T192" s="174"/>
      <c r="U192" s="174"/>
      <c r="V192" s="174"/>
      <c r="W192" s="174"/>
      <c r="X192" s="175"/>
      <c r="Y192" s="175"/>
      <c r="Z192" s="175"/>
      <c r="AA192" s="175"/>
      <c r="AB192" s="175"/>
      <c r="AC192" s="175"/>
      <c r="AD192" s="175"/>
    </row>
    <row r="193" spans="17:30" x14ac:dyDescent="0.25">
      <c r="Q193" s="174"/>
      <c r="R193" s="174"/>
      <c r="S193" s="174"/>
      <c r="T193" s="174"/>
      <c r="U193" s="174"/>
      <c r="V193" s="174"/>
      <c r="W193" s="174"/>
      <c r="X193" s="175"/>
      <c r="Y193" s="175"/>
      <c r="Z193" s="175"/>
      <c r="AA193" s="175"/>
      <c r="AB193" s="175"/>
      <c r="AC193" s="175"/>
      <c r="AD193" s="175"/>
    </row>
    <row r="194" spans="17:30" x14ac:dyDescent="0.25">
      <c r="Q194" s="174"/>
      <c r="R194" s="174"/>
      <c r="S194" s="174"/>
      <c r="T194" s="174"/>
      <c r="U194" s="174"/>
      <c r="V194" s="174"/>
      <c r="W194" s="174"/>
      <c r="X194" s="175"/>
      <c r="Y194" s="175"/>
      <c r="Z194" s="175"/>
      <c r="AA194" s="175"/>
      <c r="AB194" s="175"/>
      <c r="AC194" s="175"/>
      <c r="AD194" s="175"/>
    </row>
    <row r="195" spans="17:30" x14ac:dyDescent="0.25">
      <c r="Q195" s="174"/>
      <c r="R195" s="174"/>
      <c r="S195" s="174"/>
      <c r="T195" s="174"/>
      <c r="U195" s="174"/>
      <c r="V195" s="174"/>
      <c r="W195" s="174"/>
      <c r="X195" s="175"/>
      <c r="Y195" s="175"/>
      <c r="Z195" s="175"/>
      <c r="AA195" s="175"/>
      <c r="AB195" s="175"/>
      <c r="AC195" s="175"/>
      <c r="AD195" s="175"/>
    </row>
    <row r="196" spans="17:30" x14ac:dyDescent="0.25">
      <c r="Q196" s="174"/>
      <c r="R196" s="174"/>
      <c r="S196" s="174"/>
      <c r="T196" s="174"/>
      <c r="U196" s="174"/>
      <c r="V196" s="174"/>
      <c r="W196" s="174"/>
      <c r="X196" s="175"/>
      <c r="Y196" s="175"/>
      <c r="Z196" s="175"/>
      <c r="AA196" s="175"/>
      <c r="AB196" s="175"/>
      <c r="AC196" s="175"/>
      <c r="AD196" s="175"/>
    </row>
    <row r="197" spans="17:30" x14ac:dyDescent="0.25">
      <c r="Q197" s="174"/>
      <c r="R197" s="174"/>
      <c r="S197" s="174"/>
      <c r="T197" s="174"/>
      <c r="U197" s="174"/>
      <c r="V197" s="174"/>
      <c r="W197" s="174"/>
      <c r="X197" s="175"/>
      <c r="Y197" s="175"/>
      <c r="Z197" s="175"/>
      <c r="AA197" s="175"/>
      <c r="AB197" s="175"/>
      <c r="AC197" s="175"/>
      <c r="AD197" s="175"/>
    </row>
    <row r="198" spans="17:30" x14ac:dyDescent="0.25">
      <c r="Q198" s="174"/>
      <c r="R198" s="174"/>
      <c r="S198" s="174"/>
      <c r="T198" s="174"/>
      <c r="U198" s="174"/>
      <c r="V198" s="174"/>
      <c r="W198" s="174"/>
      <c r="X198" s="175"/>
      <c r="Y198" s="175"/>
      <c r="Z198" s="175"/>
      <c r="AA198" s="175"/>
      <c r="AB198" s="175"/>
      <c r="AC198" s="175"/>
      <c r="AD198" s="175"/>
    </row>
    <row r="199" spans="17:30" x14ac:dyDescent="0.25">
      <c r="Q199" s="174"/>
      <c r="R199" s="174"/>
      <c r="S199" s="174"/>
      <c r="T199" s="174"/>
      <c r="U199" s="174"/>
      <c r="V199" s="174"/>
      <c r="W199" s="174"/>
      <c r="X199" s="175"/>
      <c r="Y199" s="175"/>
      <c r="Z199" s="175"/>
      <c r="AA199" s="175"/>
      <c r="AB199" s="175"/>
      <c r="AC199" s="175"/>
      <c r="AD199" s="175"/>
    </row>
    <row r="200" spans="17:30" x14ac:dyDescent="0.25">
      <c r="Q200" s="174"/>
      <c r="R200" s="174"/>
      <c r="S200" s="174"/>
      <c r="T200" s="174"/>
      <c r="U200" s="174"/>
      <c r="V200" s="174"/>
      <c r="W200" s="174"/>
      <c r="X200" s="175"/>
      <c r="Y200" s="175"/>
      <c r="Z200" s="175"/>
      <c r="AA200" s="175"/>
      <c r="AB200" s="175"/>
      <c r="AC200" s="175"/>
      <c r="AD200" s="175"/>
    </row>
    <row r="201" spans="17:30" x14ac:dyDescent="0.25">
      <c r="Q201" s="174"/>
      <c r="R201" s="174"/>
      <c r="S201" s="174"/>
      <c r="T201" s="174"/>
      <c r="U201" s="174"/>
      <c r="V201" s="174"/>
      <c r="W201" s="174"/>
      <c r="X201" s="175"/>
      <c r="Y201" s="175"/>
      <c r="Z201" s="175"/>
      <c r="AA201" s="175"/>
      <c r="AB201" s="175"/>
      <c r="AC201" s="175"/>
      <c r="AD201" s="175"/>
    </row>
    <row r="202" spans="17:30" x14ac:dyDescent="0.25">
      <c r="Q202" s="174"/>
      <c r="R202" s="174"/>
      <c r="S202" s="174"/>
      <c r="T202" s="174"/>
      <c r="U202" s="174"/>
      <c r="V202" s="174"/>
      <c r="W202" s="174"/>
      <c r="X202" s="175"/>
      <c r="Y202" s="175"/>
      <c r="Z202" s="175"/>
      <c r="AA202" s="175"/>
      <c r="AB202" s="175"/>
      <c r="AC202" s="175"/>
      <c r="AD202" s="175"/>
    </row>
    <row r="203" spans="17:30" x14ac:dyDescent="0.25">
      <c r="Q203" s="174"/>
      <c r="R203" s="174"/>
      <c r="S203" s="174"/>
      <c r="T203" s="174"/>
      <c r="U203" s="174"/>
      <c r="V203" s="174"/>
      <c r="W203" s="174"/>
      <c r="X203" s="175"/>
      <c r="Y203" s="175"/>
      <c r="Z203" s="175"/>
      <c r="AA203" s="175"/>
      <c r="AB203" s="175"/>
      <c r="AC203" s="175"/>
      <c r="AD203" s="175"/>
    </row>
    <row r="204" spans="17:30" x14ac:dyDescent="0.25">
      <c r="Q204" s="174"/>
      <c r="R204" s="174"/>
      <c r="S204" s="174"/>
      <c r="T204" s="174"/>
      <c r="U204" s="174"/>
      <c r="V204" s="174"/>
      <c r="W204" s="174"/>
      <c r="X204" s="175"/>
      <c r="Y204" s="175"/>
      <c r="Z204" s="175"/>
      <c r="AA204" s="175"/>
      <c r="AB204" s="175"/>
      <c r="AC204" s="175"/>
      <c r="AD204" s="175"/>
    </row>
    <row r="205" spans="17:30" x14ac:dyDescent="0.25">
      <c r="Q205" s="174"/>
      <c r="R205" s="174"/>
      <c r="S205" s="174"/>
      <c r="T205" s="174"/>
      <c r="U205" s="174"/>
      <c r="V205" s="174"/>
      <c r="W205" s="174"/>
      <c r="X205" s="175"/>
      <c r="Y205" s="175"/>
      <c r="Z205" s="175"/>
      <c r="AA205" s="175"/>
      <c r="AB205" s="175"/>
      <c r="AC205" s="175"/>
      <c r="AD205" s="175"/>
    </row>
    <row r="206" spans="17:30" x14ac:dyDescent="0.25">
      <c r="Q206" s="174"/>
      <c r="R206" s="174"/>
      <c r="S206" s="174"/>
      <c r="T206" s="174"/>
      <c r="U206" s="174"/>
      <c r="V206" s="174"/>
      <c r="W206" s="174"/>
      <c r="X206" s="175"/>
      <c r="Y206" s="175"/>
      <c r="Z206" s="175"/>
      <c r="AA206" s="175"/>
      <c r="AB206" s="175"/>
      <c r="AC206" s="175"/>
      <c r="AD206" s="175"/>
    </row>
    <row r="207" spans="17:30" x14ac:dyDescent="0.25">
      <c r="Q207" s="174"/>
      <c r="R207" s="174"/>
      <c r="S207" s="174"/>
      <c r="T207" s="174"/>
      <c r="U207" s="174"/>
      <c r="V207" s="174"/>
      <c r="W207" s="174"/>
      <c r="X207" s="175"/>
      <c r="Y207" s="175"/>
      <c r="Z207" s="175"/>
      <c r="AA207" s="175"/>
      <c r="AB207" s="175"/>
      <c r="AC207" s="175"/>
      <c r="AD207" s="175"/>
    </row>
    <row r="208" spans="17:30" x14ac:dyDescent="0.25">
      <c r="Q208" s="174"/>
      <c r="R208" s="174"/>
      <c r="S208" s="174"/>
      <c r="T208" s="174"/>
      <c r="U208" s="174"/>
      <c r="V208" s="174"/>
      <c r="W208" s="174"/>
      <c r="X208" s="175"/>
      <c r="Y208" s="175"/>
      <c r="Z208" s="175"/>
      <c r="AA208" s="175"/>
      <c r="AB208" s="175"/>
      <c r="AC208" s="175"/>
      <c r="AD208" s="175"/>
    </row>
    <row r="209" spans="17:30" x14ac:dyDescent="0.25">
      <c r="Q209" s="174"/>
      <c r="R209" s="174"/>
      <c r="S209" s="174"/>
      <c r="T209" s="174"/>
      <c r="U209" s="174"/>
      <c r="V209" s="174"/>
      <c r="W209" s="174"/>
      <c r="X209" s="175"/>
      <c r="Y209" s="175"/>
      <c r="Z209" s="175"/>
      <c r="AA209" s="175"/>
      <c r="AB209" s="175"/>
      <c r="AC209" s="175"/>
      <c r="AD209" s="175"/>
    </row>
    <row r="210" spans="17:30" x14ac:dyDescent="0.25">
      <c r="Q210" s="174"/>
      <c r="R210" s="174"/>
      <c r="S210" s="174"/>
      <c r="T210" s="174"/>
      <c r="U210" s="174"/>
      <c r="V210" s="174"/>
      <c r="W210" s="174"/>
      <c r="X210" s="175"/>
      <c r="Y210" s="175"/>
      <c r="Z210" s="175"/>
      <c r="AA210" s="175"/>
      <c r="AB210" s="175"/>
      <c r="AC210" s="175"/>
      <c r="AD210" s="175"/>
    </row>
    <row r="211" spans="17:30" x14ac:dyDescent="0.25">
      <c r="Q211" s="174"/>
      <c r="R211" s="174"/>
      <c r="S211" s="174"/>
      <c r="T211" s="174"/>
      <c r="U211" s="174"/>
      <c r="V211" s="174"/>
      <c r="W211" s="174"/>
      <c r="X211" s="175"/>
      <c r="Y211" s="175"/>
      <c r="Z211" s="175"/>
      <c r="AA211" s="175"/>
      <c r="AB211" s="175"/>
      <c r="AC211" s="175"/>
      <c r="AD211" s="175"/>
    </row>
    <row r="212" spans="17:30" x14ac:dyDescent="0.25">
      <c r="Q212" s="174"/>
      <c r="R212" s="174"/>
      <c r="S212" s="174"/>
      <c r="T212" s="174"/>
      <c r="U212" s="174"/>
      <c r="V212" s="174"/>
      <c r="W212" s="174"/>
      <c r="X212" s="175"/>
      <c r="Y212" s="175"/>
      <c r="Z212" s="175"/>
      <c r="AA212" s="175"/>
      <c r="AB212" s="175"/>
      <c r="AC212" s="175"/>
      <c r="AD212" s="175"/>
    </row>
    <row r="213" spans="17:30" x14ac:dyDescent="0.25">
      <c r="Q213" s="174"/>
      <c r="R213" s="174"/>
      <c r="S213" s="174"/>
      <c r="T213" s="174"/>
      <c r="U213" s="174"/>
      <c r="V213" s="174"/>
      <c r="W213" s="174"/>
      <c r="X213" s="175"/>
      <c r="Y213" s="175"/>
      <c r="Z213" s="175"/>
      <c r="AA213" s="175"/>
      <c r="AB213" s="175"/>
      <c r="AC213" s="175"/>
      <c r="AD213" s="175"/>
    </row>
    <row r="214" spans="17:30" x14ac:dyDescent="0.25">
      <c r="Q214" s="174"/>
      <c r="R214" s="174"/>
      <c r="S214" s="174"/>
      <c r="T214" s="174"/>
      <c r="U214" s="174"/>
      <c r="V214" s="174"/>
      <c r="W214" s="174"/>
      <c r="X214" s="175"/>
      <c r="Y214" s="175"/>
      <c r="Z214" s="175"/>
      <c r="AA214" s="175"/>
      <c r="AB214" s="175"/>
      <c r="AC214" s="175"/>
      <c r="AD214" s="175"/>
    </row>
    <row r="215" spans="17:30" x14ac:dyDescent="0.25">
      <c r="Q215" s="174"/>
      <c r="R215" s="174"/>
      <c r="S215" s="174"/>
      <c r="T215" s="174"/>
      <c r="U215" s="174"/>
      <c r="V215" s="174"/>
      <c r="W215" s="174"/>
      <c r="X215" s="175"/>
      <c r="Y215" s="175"/>
      <c r="Z215" s="175"/>
      <c r="AA215" s="175"/>
      <c r="AB215" s="175"/>
      <c r="AC215" s="175"/>
      <c r="AD215" s="175"/>
    </row>
    <row r="216" spans="17:30" x14ac:dyDescent="0.25">
      <c r="Q216" s="174"/>
      <c r="R216" s="174"/>
      <c r="S216" s="174"/>
      <c r="T216" s="174"/>
      <c r="U216" s="174"/>
      <c r="V216" s="174"/>
      <c r="W216" s="174"/>
      <c r="X216" s="175"/>
      <c r="Y216" s="175"/>
      <c r="Z216" s="175"/>
      <c r="AA216" s="175"/>
      <c r="AB216" s="175"/>
      <c r="AC216" s="175"/>
      <c r="AD216" s="175"/>
    </row>
    <row r="217" spans="17:30" x14ac:dyDescent="0.25">
      <c r="Q217" s="174"/>
      <c r="R217" s="174"/>
      <c r="S217" s="174"/>
      <c r="T217" s="174"/>
      <c r="U217" s="174"/>
      <c r="V217" s="174"/>
      <c r="W217" s="174"/>
      <c r="X217" s="175"/>
      <c r="Y217" s="175"/>
      <c r="Z217" s="175"/>
      <c r="AA217" s="175"/>
      <c r="AB217" s="175"/>
      <c r="AC217" s="175"/>
      <c r="AD217" s="175"/>
    </row>
    <row r="218" spans="17:30" x14ac:dyDescent="0.25">
      <c r="Q218" s="174"/>
      <c r="R218" s="174"/>
      <c r="S218" s="174"/>
      <c r="T218" s="174"/>
      <c r="U218" s="174"/>
      <c r="V218" s="174"/>
      <c r="W218" s="174"/>
      <c r="X218" s="175"/>
      <c r="Y218" s="175"/>
      <c r="Z218" s="175"/>
      <c r="AA218" s="175"/>
      <c r="AB218" s="175"/>
      <c r="AC218" s="175"/>
      <c r="AD218" s="175"/>
    </row>
    <row r="219" spans="17:30" x14ac:dyDescent="0.25">
      <c r="Q219" s="174"/>
      <c r="R219" s="174"/>
      <c r="S219" s="174"/>
      <c r="T219" s="174"/>
      <c r="U219" s="174"/>
      <c r="V219" s="174"/>
      <c r="W219" s="174"/>
      <c r="X219" s="175"/>
      <c r="Y219" s="175"/>
      <c r="Z219" s="175"/>
      <c r="AA219" s="175"/>
      <c r="AB219" s="175"/>
      <c r="AC219" s="175"/>
      <c r="AD219" s="175"/>
    </row>
    <row r="220" spans="17:30" x14ac:dyDescent="0.25">
      <c r="Q220" s="174"/>
      <c r="R220" s="174"/>
      <c r="S220" s="174"/>
      <c r="T220" s="174"/>
      <c r="U220" s="174"/>
      <c r="V220" s="174"/>
      <c r="W220" s="174"/>
      <c r="X220" s="175"/>
      <c r="Y220" s="175"/>
      <c r="Z220" s="175"/>
      <c r="AA220" s="175"/>
      <c r="AB220" s="175"/>
      <c r="AC220" s="175"/>
      <c r="AD220" s="175"/>
    </row>
    <row r="221" spans="17:30" x14ac:dyDescent="0.25">
      <c r="Q221" s="174"/>
      <c r="R221" s="174"/>
      <c r="S221" s="174"/>
      <c r="T221" s="174"/>
      <c r="U221" s="174"/>
      <c r="V221" s="174"/>
      <c r="W221" s="174"/>
      <c r="X221" s="175"/>
      <c r="Y221" s="175"/>
      <c r="Z221" s="175"/>
      <c r="AA221" s="175"/>
      <c r="AB221" s="175"/>
      <c r="AC221" s="175"/>
      <c r="AD221" s="175"/>
    </row>
    <row r="222" spans="17:30" x14ac:dyDescent="0.25">
      <c r="Q222" s="174"/>
      <c r="R222" s="174"/>
      <c r="S222" s="174"/>
      <c r="T222" s="174"/>
      <c r="U222" s="174"/>
      <c r="V222" s="174"/>
      <c r="W222" s="174"/>
      <c r="X222" s="175"/>
      <c r="Y222" s="175"/>
      <c r="Z222" s="175"/>
      <c r="AA222" s="175"/>
      <c r="AB222" s="175"/>
      <c r="AC222" s="175"/>
      <c r="AD222" s="175"/>
    </row>
    <row r="223" spans="17:30" x14ac:dyDescent="0.25">
      <c r="Q223" s="174"/>
      <c r="R223" s="174"/>
      <c r="S223" s="174"/>
      <c r="T223" s="174"/>
      <c r="U223" s="174"/>
      <c r="V223" s="174"/>
      <c r="W223" s="174"/>
      <c r="X223" s="175"/>
      <c r="Y223" s="175"/>
      <c r="Z223" s="175"/>
      <c r="AA223" s="175"/>
      <c r="AB223" s="175"/>
      <c r="AC223" s="175"/>
      <c r="AD223" s="175"/>
    </row>
    <row r="224" spans="17:30" x14ac:dyDescent="0.25">
      <c r="Q224" s="174"/>
      <c r="R224" s="174"/>
      <c r="S224" s="174"/>
      <c r="T224" s="174"/>
      <c r="U224" s="174"/>
      <c r="V224" s="174"/>
      <c r="W224" s="174"/>
      <c r="X224" s="175"/>
      <c r="Y224" s="175"/>
      <c r="Z224" s="175"/>
      <c r="AA224" s="175"/>
      <c r="AB224" s="175"/>
      <c r="AC224" s="175"/>
      <c r="AD224" s="175"/>
    </row>
    <row r="225" spans="17:30" x14ac:dyDescent="0.25">
      <c r="Q225" s="174"/>
      <c r="R225" s="174"/>
      <c r="S225" s="174"/>
      <c r="T225" s="174"/>
      <c r="U225" s="174"/>
      <c r="V225" s="174"/>
      <c r="W225" s="174"/>
      <c r="X225" s="175"/>
      <c r="Y225" s="175"/>
      <c r="Z225" s="175"/>
      <c r="AA225" s="175"/>
      <c r="AB225" s="175"/>
      <c r="AC225" s="175"/>
      <c r="AD225" s="175"/>
    </row>
    <row r="226" spans="17:30" x14ac:dyDescent="0.25">
      <c r="Q226" s="174"/>
      <c r="R226" s="174"/>
      <c r="S226" s="174"/>
      <c r="T226" s="174"/>
      <c r="U226" s="174"/>
      <c r="V226" s="174"/>
      <c r="W226" s="174"/>
      <c r="X226" s="175"/>
      <c r="Y226" s="175"/>
      <c r="Z226" s="175"/>
      <c r="AA226" s="175"/>
      <c r="AB226" s="175"/>
      <c r="AC226" s="175"/>
      <c r="AD226" s="175"/>
    </row>
    <row r="227" spans="17:30" x14ac:dyDescent="0.25">
      <c r="Q227" s="174"/>
      <c r="R227" s="174"/>
      <c r="S227" s="174"/>
      <c r="T227" s="174"/>
      <c r="U227" s="174"/>
      <c r="V227" s="174"/>
      <c r="W227" s="174"/>
      <c r="X227" s="175"/>
      <c r="Y227" s="175"/>
      <c r="Z227" s="175"/>
      <c r="AA227" s="175"/>
      <c r="AB227" s="175"/>
      <c r="AC227" s="175"/>
      <c r="AD227" s="175"/>
    </row>
    <row r="228" spans="17:30" x14ac:dyDescent="0.25">
      <c r="Q228" s="174"/>
      <c r="R228" s="174"/>
      <c r="S228" s="174"/>
      <c r="T228" s="174"/>
      <c r="U228" s="174"/>
      <c r="V228" s="174"/>
      <c r="W228" s="174"/>
      <c r="X228" s="175"/>
      <c r="Y228" s="175"/>
      <c r="Z228" s="175"/>
      <c r="AA228" s="175"/>
      <c r="AB228" s="175"/>
      <c r="AC228" s="175"/>
      <c r="AD228" s="175"/>
    </row>
    <row r="229" spans="17:30" x14ac:dyDescent="0.25">
      <c r="Q229" s="174"/>
      <c r="R229" s="174"/>
      <c r="S229" s="174"/>
      <c r="T229" s="174"/>
      <c r="U229" s="174"/>
      <c r="V229" s="174"/>
      <c r="W229" s="174"/>
      <c r="X229" s="175"/>
      <c r="Y229" s="175"/>
      <c r="Z229" s="175"/>
      <c r="AA229" s="175"/>
      <c r="AB229" s="175"/>
      <c r="AC229" s="175"/>
      <c r="AD229" s="175"/>
    </row>
    <row r="230" spans="17:30" x14ac:dyDescent="0.25">
      <c r="Q230" s="174"/>
      <c r="R230" s="174"/>
      <c r="S230" s="174"/>
      <c r="T230" s="174"/>
      <c r="U230" s="174"/>
      <c r="V230" s="174"/>
      <c r="W230" s="174"/>
      <c r="X230" s="175"/>
      <c r="Y230" s="175"/>
      <c r="Z230" s="175"/>
      <c r="AA230" s="175"/>
      <c r="AB230" s="175"/>
      <c r="AC230" s="175"/>
      <c r="AD230" s="175"/>
    </row>
    <row r="231" spans="17:30" x14ac:dyDescent="0.25">
      <c r="Q231" s="174"/>
      <c r="R231" s="174"/>
      <c r="S231" s="174"/>
      <c r="T231" s="174"/>
      <c r="U231" s="174"/>
      <c r="V231" s="174"/>
      <c r="W231" s="174"/>
      <c r="X231" s="175"/>
      <c r="Y231" s="175"/>
      <c r="Z231" s="175"/>
      <c r="AA231" s="175"/>
      <c r="AB231" s="175"/>
      <c r="AC231" s="175"/>
      <c r="AD231" s="175"/>
    </row>
    <row r="232" spans="17:30" x14ac:dyDescent="0.25">
      <c r="Q232" s="174"/>
      <c r="R232" s="174"/>
      <c r="S232" s="174"/>
      <c r="T232" s="174"/>
      <c r="U232" s="174"/>
      <c r="V232" s="174"/>
      <c r="W232" s="174"/>
      <c r="X232" s="175"/>
      <c r="Y232" s="175"/>
      <c r="Z232" s="175"/>
      <c r="AA232" s="175"/>
      <c r="AB232" s="175"/>
      <c r="AC232" s="175"/>
      <c r="AD232" s="175"/>
    </row>
    <row r="233" spans="17:30" x14ac:dyDescent="0.25">
      <c r="Q233" s="174"/>
      <c r="R233" s="174"/>
      <c r="S233" s="174"/>
      <c r="T233" s="174"/>
      <c r="U233" s="174"/>
      <c r="V233" s="174"/>
      <c r="W233" s="174"/>
      <c r="X233" s="175"/>
      <c r="Y233" s="175"/>
      <c r="Z233" s="175"/>
      <c r="AA233" s="175"/>
      <c r="AB233" s="175"/>
      <c r="AC233" s="175"/>
      <c r="AD233" s="175"/>
    </row>
    <row r="234" spans="17:30" x14ac:dyDescent="0.25">
      <c r="Q234" s="174"/>
      <c r="R234" s="174"/>
      <c r="S234" s="174"/>
      <c r="T234" s="174"/>
      <c r="U234" s="174"/>
      <c r="V234" s="174"/>
      <c r="W234" s="174"/>
      <c r="X234" s="175"/>
      <c r="Y234" s="175"/>
      <c r="Z234" s="175"/>
      <c r="AA234" s="175"/>
      <c r="AB234" s="175"/>
      <c r="AC234" s="175"/>
      <c r="AD234" s="175"/>
    </row>
    <row r="235" spans="17:30" x14ac:dyDescent="0.25">
      <c r="Q235" s="174"/>
      <c r="R235" s="174"/>
      <c r="S235" s="174"/>
      <c r="T235" s="174"/>
      <c r="U235" s="174"/>
      <c r="V235" s="174"/>
      <c r="W235" s="174"/>
      <c r="X235" s="175"/>
      <c r="Y235" s="175"/>
      <c r="Z235" s="175"/>
      <c r="AA235" s="175"/>
      <c r="AB235" s="175"/>
      <c r="AC235" s="175"/>
      <c r="AD235" s="175"/>
    </row>
    <row r="236" spans="17:30" x14ac:dyDescent="0.25">
      <c r="Q236" s="174"/>
      <c r="R236" s="174"/>
      <c r="S236" s="174"/>
      <c r="T236" s="174"/>
      <c r="U236" s="174"/>
      <c r="V236" s="174"/>
      <c r="W236" s="174"/>
      <c r="X236" s="175"/>
      <c r="Y236" s="175"/>
      <c r="Z236" s="175"/>
      <c r="AA236" s="175"/>
      <c r="AB236" s="175"/>
      <c r="AC236" s="175"/>
      <c r="AD236" s="175"/>
    </row>
    <row r="237" spans="17:30" x14ac:dyDescent="0.25">
      <c r="Q237" s="174"/>
      <c r="R237" s="174"/>
      <c r="S237" s="174"/>
      <c r="T237" s="174"/>
      <c r="U237" s="174"/>
      <c r="V237" s="174"/>
      <c r="W237" s="174"/>
      <c r="X237" s="175"/>
      <c r="Y237" s="175"/>
      <c r="Z237" s="175"/>
      <c r="AA237" s="175"/>
      <c r="AB237" s="175"/>
      <c r="AC237" s="175"/>
      <c r="AD237" s="175"/>
    </row>
    <row r="238" spans="17:30" x14ac:dyDescent="0.25">
      <c r="Q238" s="174"/>
      <c r="R238" s="174"/>
      <c r="S238" s="174"/>
      <c r="T238" s="174"/>
      <c r="U238" s="174"/>
      <c r="V238" s="174"/>
      <c r="W238" s="174"/>
      <c r="X238" s="175"/>
      <c r="Y238" s="175"/>
      <c r="Z238" s="175"/>
      <c r="AA238" s="175"/>
      <c r="AB238" s="175"/>
      <c r="AC238" s="175"/>
      <c r="AD238" s="175"/>
    </row>
    <row r="239" spans="17:30" x14ac:dyDescent="0.25">
      <c r="Q239" s="174"/>
      <c r="R239" s="174"/>
      <c r="S239" s="174"/>
      <c r="T239" s="174"/>
      <c r="U239" s="174"/>
      <c r="V239" s="174"/>
      <c r="W239" s="174"/>
      <c r="X239" s="175"/>
      <c r="Y239" s="175"/>
      <c r="Z239" s="175"/>
      <c r="AA239" s="175"/>
      <c r="AB239" s="175"/>
      <c r="AC239" s="175"/>
      <c r="AD239" s="175"/>
    </row>
    <row r="240" spans="17:30" x14ac:dyDescent="0.25">
      <c r="Q240" s="174"/>
      <c r="R240" s="174"/>
      <c r="S240" s="174"/>
      <c r="T240" s="174"/>
      <c r="U240" s="174"/>
      <c r="V240" s="174"/>
      <c r="W240" s="174"/>
      <c r="X240" s="175"/>
      <c r="Y240" s="175"/>
      <c r="Z240" s="175"/>
      <c r="AA240" s="175"/>
      <c r="AB240" s="175"/>
      <c r="AC240" s="175"/>
      <c r="AD240" s="175"/>
    </row>
    <row r="241" spans="17:30" x14ac:dyDescent="0.25">
      <c r="Q241" s="174"/>
      <c r="R241" s="174"/>
      <c r="S241" s="174"/>
      <c r="T241" s="174"/>
      <c r="U241" s="174"/>
      <c r="V241" s="174"/>
      <c r="W241" s="174"/>
      <c r="X241" s="175"/>
      <c r="Y241" s="175"/>
      <c r="Z241" s="175"/>
      <c r="AA241" s="175"/>
      <c r="AB241" s="175"/>
      <c r="AC241" s="175"/>
      <c r="AD241" s="175"/>
    </row>
    <row r="242" spans="17:30" x14ac:dyDescent="0.25">
      <c r="Q242" s="174"/>
      <c r="R242" s="174"/>
      <c r="S242" s="174"/>
      <c r="T242" s="174"/>
      <c r="U242" s="174"/>
      <c r="V242" s="174"/>
      <c r="W242" s="174"/>
      <c r="X242" s="175"/>
      <c r="Y242" s="175"/>
      <c r="Z242" s="175"/>
      <c r="AA242" s="175"/>
      <c r="AB242" s="175"/>
      <c r="AC242" s="175"/>
      <c r="AD242" s="175"/>
    </row>
    <row r="243" spans="17:30" x14ac:dyDescent="0.25">
      <c r="Q243" s="174"/>
      <c r="R243" s="174"/>
      <c r="S243" s="174"/>
      <c r="T243" s="174"/>
      <c r="U243" s="174"/>
      <c r="V243" s="174"/>
      <c r="W243" s="174"/>
      <c r="X243" s="175"/>
      <c r="Y243" s="175"/>
      <c r="Z243" s="175"/>
      <c r="AA243" s="175"/>
      <c r="AB243" s="175"/>
      <c r="AC243" s="175"/>
      <c r="AD243" s="175"/>
    </row>
    <row r="244" spans="17:30" x14ac:dyDescent="0.25">
      <c r="Q244" s="174"/>
      <c r="R244" s="174"/>
      <c r="S244" s="174"/>
      <c r="T244" s="174"/>
      <c r="U244" s="174"/>
      <c r="V244" s="174"/>
      <c r="W244" s="174"/>
      <c r="X244" s="175"/>
      <c r="Y244" s="175"/>
      <c r="Z244" s="175"/>
      <c r="AA244" s="175"/>
      <c r="AB244" s="175"/>
      <c r="AC244" s="175"/>
      <c r="AD244" s="175"/>
    </row>
    <row r="245" spans="17:30" x14ac:dyDescent="0.25">
      <c r="Q245" s="174"/>
      <c r="R245" s="174"/>
      <c r="S245" s="174"/>
      <c r="T245" s="174"/>
      <c r="U245" s="174"/>
      <c r="V245" s="174"/>
      <c r="W245" s="174"/>
      <c r="X245" s="175"/>
      <c r="Y245" s="175"/>
      <c r="Z245" s="175"/>
      <c r="AA245" s="175"/>
      <c r="AB245" s="175"/>
      <c r="AC245" s="175"/>
      <c r="AD245" s="175"/>
    </row>
    <row r="246" spans="17:30" x14ac:dyDescent="0.25">
      <c r="Q246" s="174"/>
      <c r="R246" s="174"/>
      <c r="S246" s="174"/>
      <c r="T246" s="174"/>
      <c r="U246" s="174"/>
      <c r="V246" s="174"/>
      <c r="W246" s="174"/>
      <c r="X246" s="175"/>
      <c r="Y246" s="175"/>
      <c r="Z246" s="175"/>
      <c r="AA246" s="175"/>
      <c r="AB246" s="175"/>
      <c r="AC246" s="175"/>
      <c r="AD246" s="175"/>
    </row>
    <row r="247" spans="17:30" x14ac:dyDescent="0.25">
      <c r="Q247" s="174"/>
      <c r="R247" s="174"/>
      <c r="S247" s="174"/>
      <c r="T247" s="174"/>
      <c r="U247" s="174"/>
      <c r="V247" s="174"/>
      <c r="W247" s="174"/>
      <c r="X247" s="175"/>
      <c r="Y247" s="175"/>
      <c r="Z247" s="175"/>
      <c r="AA247" s="175"/>
      <c r="AB247" s="175"/>
      <c r="AC247" s="175"/>
      <c r="AD247" s="175"/>
    </row>
    <row r="248" spans="17:30" x14ac:dyDescent="0.25">
      <c r="Q248" s="174"/>
      <c r="R248" s="174"/>
      <c r="S248" s="174"/>
      <c r="T248" s="174"/>
      <c r="U248" s="174"/>
      <c r="V248" s="174"/>
      <c r="W248" s="174"/>
      <c r="X248" s="175"/>
      <c r="Y248" s="175"/>
      <c r="Z248" s="175"/>
      <c r="AA248" s="175"/>
      <c r="AB248" s="175"/>
      <c r="AC248" s="175"/>
      <c r="AD248" s="175"/>
    </row>
    <row r="249" spans="17:30" x14ac:dyDescent="0.25">
      <c r="Q249" s="174"/>
      <c r="R249" s="174"/>
      <c r="S249" s="174"/>
      <c r="T249" s="174"/>
      <c r="U249" s="174"/>
      <c r="V249" s="174"/>
      <c r="W249" s="174"/>
      <c r="X249" s="175"/>
      <c r="Y249" s="175"/>
      <c r="Z249" s="175"/>
      <c r="AA249" s="175"/>
      <c r="AB249" s="175"/>
      <c r="AC249" s="175"/>
      <c r="AD249" s="175"/>
    </row>
    <row r="250" spans="17:30" x14ac:dyDescent="0.25">
      <c r="Q250" s="174"/>
      <c r="R250" s="174"/>
      <c r="S250" s="174"/>
      <c r="T250" s="174"/>
      <c r="U250" s="174"/>
      <c r="V250" s="174"/>
      <c r="W250" s="174"/>
      <c r="X250" s="175"/>
      <c r="Y250" s="175"/>
      <c r="Z250" s="175"/>
      <c r="AA250" s="175"/>
      <c r="AB250" s="175"/>
      <c r="AC250" s="175"/>
      <c r="AD250" s="175"/>
    </row>
    <row r="251" spans="17:30" x14ac:dyDescent="0.25">
      <c r="Q251" s="174"/>
      <c r="R251" s="174"/>
      <c r="S251" s="174"/>
      <c r="T251" s="174"/>
      <c r="U251" s="174"/>
      <c r="V251" s="174"/>
      <c r="W251" s="174"/>
      <c r="X251" s="175"/>
      <c r="Y251" s="175"/>
      <c r="Z251" s="175"/>
      <c r="AA251" s="175"/>
      <c r="AB251" s="175"/>
      <c r="AC251" s="175"/>
      <c r="AD251" s="175"/>
    </row>
    <row r="252" spans="17:30" x14ac:dyDescent="0.25">
      <c r="Q252" s="174"/>
      <c r="R252" s="174"/>
      <c r="S252" s="174"/>
      <c r="T252" s="174"/>
      <c r="U252" s="174"/>
      <c r="V252" s="174"/>
      <c r="W252" s="174"/>
      <c r="X252" s="175"/>
      <c r="Y252" s="175"/>
      <c r="Z252" s="175"/>
      <c r="AA252" s="175"/>
      <c r="AB252" s="175"/>
      <c r="AC252" s="175"/>
      <c r="AD252" s="175"/>
    </row>
    <row r="253" spans="17:30" x14ac:dyDescent="0.25">
      <c r="Q253" s="174"/>
      <c r="R253" s="174"/>
      <c r="S253" s="174"/>
      <c r="T253" s="174"/>
      <c r="U253" s="174"/>
      <c r="V253" s="174"/>
      <c r="W253" s="174"/>
      <c r="X253" s="175"/>
      <c r="Y253" s="175"/>
      <c r="Z253" s="175"/>
      <c r="AA253" s="175"/>
      <c r="AB253" s="175"/>
      <c r="AC253" s="175"/>
      <c r="AD253" s="175"/>
    </row>
    <row r="254" spans="17:30" x14ac:dyDescent="0.25">
      <c r="Q254" s="174"/>
      <c r="R254" s="174"/>
      <c r="S254" s="174"/>
      <c r="T254" s="174"/>
      <c r="U254" s="174"/>
      <c r="V254" s="174"/>
      <c r="W254" s="174"/>
      <c r="X254" s="175"/>
      <c r="Y254" s="175"/>
      <c r="Z254" s="175"/>
      <c r="AA254" s="175"/>
      <c r="AB254" s="175"/>
      <c r="AC254" s="175"/>
      <c r="AD254" s="175"/>
    </row>
    <row r="255" spans="17:30" x14ac:dyDescent="0.25">
      <c r="Q255" s="174"/>
      <c r="R255" s="174"/>
      <c r="S255" s="174"/>
      <c r="T255" s="174"/>
      <c r="U255" s="174"/>
      <c r="V255" s="174"/>
      <c r="W255" s="174"/>
      <c r="X255" s="175"/>
      <c r="Y255" s="175"/>
      <c r="Z255" s="175"/>
      <c r="AA255" s="175"/>
      <c r="AB255" s="175"/>
      <c r="AC255" s="175"/>
      <c r="AD255" s="175"/>
    </row>
    <row r="256" spans="17:30" x14ac:dyDescent="0.25">
      <c r="Q256" s="174"/>
      <c r="R256" s="174"/>
      <c r="S256" s="174"/>
      <c r="T256" s="174"/>
      <c r="U256" s="174"/>
      <c r="V256" s="174"/>
      <c r="W256" s="174"/>
      <c r="X256" s="175"/>
      <c r="Y256" s="175"/>
      <c r="Z256" s="175"/>
      <c r="AA256" s="175"/>
      <c r="AB256" s="175"/>
      <c r="AC256" s="175"/>
      <c r="AD256" s="175"/>
    </row>
    <row r="257" spans="17:30" x14ac:dyDescent="0.25">
      <c r="Q257" s="174"/>
      <c r="R257" s="174"/>
      <c r="S257" s="174"/>
      <c r="T257" s="174"/>
      <c r="U257" s="174"/>
      <c r="V257" s="174"/>
      <c r="W257" s="174"/>
      <c r="X257" s="175"/>
      <c r="Y257" s="175"/>
      <c r="Z257" s="175"/>
      <c r="AA257" s="175"/>
      <c r="AB257" s="175"/>
      <c r="AC257" s="175"/>
      <c r="AD257" s="175"/>
    </row>
    <row r="258" spans="17:30" x14ac:dyDescent="0.25">
      <c r="Q258" s="174"/>
      <c r="R258" s="174"/>
      <c r="S258" s="174"/>
      <c r="T258" s="174"/>
      <c r="U258" s="174"/>
      <c r="V258" s="174"/>
      <c r="W258" s="174"/>
      <c r="X258" s="175"/>
      <c r="Y258" s="175"/>
      <c r="Z258" s="175"/>
      <c r="AA258" s="175"/>
      <c r="AB258" s="175"/>
      <c r="AC258" s="175"/>
      <c r="AD258" s="175"/>
    </row>
    <row r="259" spans="17:30" x14ac:dyDescent="0.25">
      <c r="Q259" s="174"/>
      <c r="R259" s="174"/>
      <c r="S259" s="174"/>
      <c r="T259" s="174"/>
      <c r="U259" s="174"/>
      <c r="V259" s="174"/>
      <c r="W259" s="174"/>
      <c r="X259" s="175"/>
      <c r="Y259" s="175"/>
      <c r="Z259" s="175"/>
      <c r="AA259" s="175"/>
      <c r="AB259" s="175"/>
      <c r="AC259" s="175"/>
      <c r="AD259" s="175"/>
    </row>
    <row r="260" spans="17:30" x14ac:dyDescent="0.25">
      <c r="Q260" s="174"/>
      <c r="R260" s="174"/>
      <c r="S260" s="174"/>
      <c r="T260" s="174"/>
      <c r="U260" s="174"/>
      <c r="V260" s="174"/>
      <c r="W260" s="174"/>
      <c r="X260" s="175"/>
      <c r="Y260" s="175"/>
      <c r="Z260" s="175"/>
      <c r="AA260" s="175"/>
      <c r="AB260" s="175"/>
      <c r="AC260" s="175"/>
      <c r="AD260" s="175"/>
    </row>
    <row r="261" spans="17:30" x14ac:dyDescent="0.25">
      <c r="Q261" s="174"/>
      <c r="R261" s="174"/>
      <c r="S261" s="174"/>
      <c r="T261" s="174"/>
      <c r="U261" s="174"/>
      <c r="V261" s="174"/>
      <c r="W261" s="174"/>
      <c r="X261" s="175"/>
      <c r="Y261" s="175"/>
      <c r="Z261" s="175"/>
      <c r="AA261" s="175"/>
      <c r="AB261" s="175"/>
      <c r="AC261" s="175"/>
      <c r="AD261" s="175"/>
    </row>
    <row r="262" spans="17:30" x14ac:dyDescent="0.25">
      <c r="Q262" s="174"/>
      <c r="R262" s="174"/>
      <c r="S262" s="174"/>
      <c r="T262" s="174"/>
      <c r="U262" s="174"/>
      <c r="V262" s="174"/>
      <c r="W262" s="174"/>
      <c r="X262" s="175"/>
      <c r="Y262" s="175"/>
      <c r="Z262" s="175"/>
      <c r="AA262" s="175"/>
      <c r="AB262" s="175"/>
      <c r="AC262" s="175"/>
      <c r="AD262" s="175"/>
    </row>
    <row r="263" spans="17:30" x14ac:dyDescent="0.25">
      <c r="Q263" s="174"/>
      <c r="R263" s="174"/>
      <c r="S263" s="174"/>
      <c r="T263" s="174"/>
      <c r="U263" s="174"/>
      <c r="V263" s="174"/>
      <c r="W263" s="174"/>
      <c r="X263" s="175"/>
      <c r="Y263" s="175"/>
      <c r="Z263" s="175"/>
      <c r="AA263" s="175"/>
      <c r="AB263" s="175"/>
      <c r="AC263" s="175"/>
      <c r="AD263" s="175"/>
    </row>
    <row r="264" spans="17:30" x14ac:dyDescent="0.25">
      <c r="Q264" s="174"/>
      <c r="R264" s="174"/>
      <c r="S264" s="174"/>
      <c r="T264" s="174"/>
      <c r="U264" s="174"/>
      <c r="V264" s="174"/>
      <c r="W264" s="174"/>
      <c r="X264" s="175"/>
      <c r="Y264" s="175"/>
      <c r="Z264" s="175"/>
      <c r="AA264" s="175"/>
      <c r="AB264" s="175"/>
      <c r="AC264" s="175"/>
      <c r="AD264" s="175"/>
    </row>
    <row r="265" spans="17:30" x14ac:dyDescent="0.25">
      <c r="Q265" s="174"/>
      <c r="R265" s="174"/>
      <c r="S265" s="174"/>
      <c r="T265" s="174"/>
      <c r="U265" s="174"/>
      <c r="V265" s="174"/>
      <c r="W265" s="174"/>
      <c r="X265" s="175"/>
      <c r="Y265" s="175"/>
      <c r="Z265" s="175"/>
      <c r="AA265" s="175"/>
      <c r="AB265" s="175"/>
      <c r="AC265" s="175"/>
      <c r="AD265" s="175"/>
    </row>
    <row r="266" spans="17:30" x14ac:dyDescent="0.25">
      <c r="Q266" s="174"/>
      <c r="R266" s="174"/>
      <c r="S266" s="174"/>
      <c r="T266" s="174"/>
      <c r="U266" s="174"/>
      <c r="V266" s="174"/>
      <c r="W266" s="174"/>
      <c r="X266" s="175"/>
      <c r="Y266" s="175"/>
      <c r="Z266" s="175"/>
      <c r="AA266" s="175"/>
      <c r="AB266" s="175"/>
      <c r="AC266" s="175"/>
      <c r="AD266" s="175"/>
    </row>
    <row r="267" spans="17:30" x14ac:dyDescent="0.25">
      <c r="Q267" s="174"/>
      <c r="R267" s="174"/>
      <c r="S267" s="174"/>
      <c r="T267" s="174"/>
      <c r="U267" s="174"/>
      <c r="V267" s="174"/>
      <c r="W267" s="174"/>
      <c r="X267" s="175"/>
      <c r="Y267" s="175"/>
      <c r="Z267" s="175"/>
      <c r="AA267" s="175"/>
      <c r="AB267" s="175"/>
      <c r="AC267" s="175"/>
      <c r="AD267" s="175"/>
    </row>
    <row r="268" spans="17:30" x14ac:dyDescent="0.25">
      <c r="Q268" s="174"/>
      <c r="R268" s="174"/>
      <c r="S268" s="174"/>
      <c r="T268" s="174"/>
      <c r="U268" s="174"/>
      <c r="V268" s="174"/>
      <c r="W268" s="174"/>
      <c r="X268" s="175"/>
      <c r="Y268" s="175"/>
      <c r="Z268" s="175"/>
      <c r="AA268" s="175"/>
      <c r="AB268" s="175"/>
      <c r="AC268" s="175"/>
      <c r="AD268" s="175"/>
    </row>
    <row r="269" spans="17:30" x14ac:dyDescent="0.25">
      <c r="Q269" s="174"/>
      <c r="R269" s="174"/>
      <c r="S269" s="174"/>
      <c r="T269" s="174"/>
      <c r="U269" s="174"/>
      <c r="V269" s="174"/>
      <c r="W269" s="174"/>
      <c r="X269" s="175"/>
      <c r="Y269" s="175"/>
      <c r="Z269" s="175"/>
      <c r="AA269" s="175"/>
      <c r="AB269" s="175"/>
      <c r="AC269" s="175"/>
      <c r="AD269" s="175"/>
    </row>
    <row r="270" spans="17:30" x14ac:dyDescent="0.25">
      <c r="Q270" s="174"/>
      <c r="R270" s="174"/>
      <c r="S270" s="174"/>
      <c r="T270" s="174"/>
      <c r="U270" s="174"/>
      <c r="V270" s="174"/>
      <c r="W270" s="174"/>
      <c r="X270" s="175"/>
      <c r="Y270" s="175"/>
      <c r="Z270" s="175"/>
      <c r="AA270" s="175"/>
      <c r="AB270" s="175"/>
      <c r="AC270" s="175"/>
      <c r="AD270" s="175"/>
    </row>
    <row r="271" spans="17:30" x14ac:dyDescent="0.25">
      <c r="Q271" s="174"/>
      <c r="R271" s="174"/>
      <c r="S271" s="174"/>
      <c r="T271" s="174"/>
      <c r="U271" s="174"/>
      <c r="V271" s="174"/>
      <c r="W271" s="174"/>
      <c r="X271" s="175"/>
      <c r="Y271" s="175"/>
      <c r="Z271" s="175"/>
      <c r="AA271" s="175"/>
      <c r="AB271" s="175"/>
      <c r="AC271" s="175"/>
      <c r="AD271" s="175"/>
    </row>
    <row r="272" spans="17:30" x14ac:dyDescent="0.25">
      <c r="Q272" s="174"/>
      <c r="R272" s="174"/>
      <c r="S272" s="174"/>
      <c r="T272" s="174"/>
      <c r="U272" s="174"/>
      <c r="V272" s="174"/>
      <c r="W272" s="174"/>
      <c r="X272" s="175"/>
      <c r="Y272" s="175"/>
      <c r="Z272" s="175"/>
      <c r="AA272" s="175"/>
      <c r="AB272" s="175"/>
      <c r="AC272" s="175"/>
      <c r="AD272" s="175"/>
    </row>
    <row r="273" spans="17:30" x14ac:dyDescent="0.25">
      <c r="Q273" s="174"/>
      <c r="R273" s="174"/>
      <c r="S273" s="174"/>
      <c r="T273" s="174"/>
      <c r="U273" s="174"/>
      <c r="V273" s="174"/>
      <c r="W273" s="174"/>
      <c r="X273" s="175"/>
      <c r="Y273" s="175"/>
      <c r="Z273" s="175"/>
      <c r="AA273" s="175"/>
      <c r="AB273" s="175"/>
      <c r="AC273" s="175"/>
      <c r="AD273" s="175"/>
    </row>
    <row r="274" spans="17:30" x14ac:dyDescent="0.25">
      <c r="Q274" s="174"/>
      <c r="R274" s="174"/>
      <c r="S274" s="174"/>
      <c r="T274" s="174"/>
      <c r="U274" s="174"/>
      <c r="V274" s="174"/>
      <c r="W274" s="174"/>
      <c r="X274" s="175"/>
      <c r="Y274" s="175"/>
      <c r="Z274" s="175"/>
      <c r="AA274" s="175"/>
      <c r="AB274" s="175"/>
      <c r="AC274" s="175"/>
      <c r="AD274" s="175"/>
    </row>
    <row r="275" spans="17:30" x14ac:dyDescent="0.25">
      <c r="Q275" s="174"/>
      <c r="R275" s="174"/>
      <c r="S275" s="174"/>
      <c r="T275" s="174"/>
      <c r="U275" s="174"/>
      <c r="V275" s="174"/>
      <c r="W275" s="174"/>
      <c r="X275" s="175"/>
      <c r="Y275" s="175"/>
      <c r="Z275" s="175"/>
      <c r="AA275" s="175"/>
      <c r="AB275" s="175"/>
      <c r="AC275" s="175"/>
      <c r="AD275" s="175"/>
    </row>
    <row r="276" spans="17:30" x14ac:dyDescent="0.25">
      <c r="Q276" s="174"/>
      <c r="R276" s="174"/>
      <c r="S276" s="174"/>
      <c r="T276" s="174"/>
      <c r="U276" s="174"/>
      <c r="V276" s="174"/>
      <c r="W276" s="174"/>
      <c r="X276" s="175"/>
      <c r="Y276" s="175"/>
      <c r="Z276" s="175"/>
      <c r="AA276" s="175"/>
      <c r="AB276" s="175"/>
      <c r="AC276" s="175"/>
      <c r="AD276" s="175"/>
    </row>
    <row r="277" spans="17:30" x14ac:dyDescent="0.25">
      <c r="Q277" s="174"/>
      <c r="R277" s="174"/>
      <c r="S277" s="174"/>
      <c r="T277" s="174"/>
      <c r="U277" s="174"/>
      <c r="V277" s="174"/>
      <c r="W277" s="174"/>
      <c r="X277" s="175"/>
      <c r="Y277" s="175"/>
      <c r="Z277" s="175"/>
      <c r="AA277" s="175"/>
      <c r="AB277" s="175"/>
      <c r="AC277" s="175"/>
      <c r="AD277" s="175"/>
    </row>
    <row r="278" spans="17:30" x14ac:dyDescent="0.25">
      <c r="Q278" s="174"/>
      <c r="R278" s="174"/>
      <c r="S278" s="174"/>
      <c r="T278" s="174"/>
      <c r="U278" s="174"/>
      <c r="V278" s="174"/>
      <c r="W278" s="174"/>
      <c r="X278" s="175"/>
      <c r="Y278" s="175"/>
      <c r="Z278" s="175"/>
      <c r="AA278" s="175"/>
      <c r="AB278" s="175"/>
      <c r="AC278" s="175"/>
      <c r="AD278" s="175"/>
    </row>
    <row r="279" spans="17:30" x14ac:dyDescent="0.25">
      <c r="Q279" s="174"/>
      <c r="R279" s="174"/>
      <c r="S279" s="174"/>
      <c r="T279" s="174"/>
      <c r="U279" s="174"/>
      <c r="V279" s="174"/>
      <c r="W279" s="174"/>
      <c r="X279" s="175"/>
      <c r="Y279" s="175"/>
      <c r="Z279" s="175"/>
      <c r="AA279" s="175"/>
      <c r="AB279" s="175"/>
      <c r="AC279" s="175"/>
      <c r="AD279" s="175"/>
    </row>
  </sheetData>
  <phoneticPr fontId="0" type="noConversion"/>
  <hyperlinks>
    <hyperlink ref="A3" location="'Main Menu'!A1" display="'Main Menu'!A1"/>
  </hyperlinks>
  <pageMargins left="0.51" right="0.28000000000000003" top="0.26" bottom="0.35" header="0.27" footer="0.36"/>
  <pageSetup paperSize="9" orientation="landscape" horizontalDpi="0" verticalDpi="0" r:id="rId1"/>
  <headerFooter alignWithMargins="0"/>
  <rowBreaks count="1" manualBreakCount="1">
    <brk id="3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Main Menu</vt:lpstr>
      <vt:lpstr>Summary</vt:lpstr>
      <vt:lpstr>By Sector</vt:lpstr>
      <vt:lpstr>By Level of Processing</vt:lpstr>
      <vt:lpstr>Sector by Country</vt:lpstr>
      <vt:lpstr>Processed Food Exports</vt:lpstr>
      <vt:lpstr>By Broad Category</vt:lpstr>
      <vt:lpstr>Charts</vt:lpstr>
      <vt:lpstr>Food_Exports_Up_date</vt:lpstr>
      <vt:lpstr>'By Broad Category'!Print_Area</vt:lpstr>
      <vt:lpstr>'By Level of Processing'!Print_Area</vt:lpstr>
      <vt:lpstr>'By Sector'!Print_Area</vt:lpstr>
      <vt:lpstr>Charts!Print_Area</vt:lpstr>
      <vt:lpstr>'Main Menu'!Print_Area</vt:lpstr>
      <vt:lpstr>'Processed Food Exports'!Print_Area</vt:lpstr>
      <vt:lpstr>'Sector by Country'!Print_Area</vt:lpstr>
      <vt:lpstr>Summary!Print_Area</vt:lpstr>
      <vt:lpstr>'Processed Food Exports'!Print_Titles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2003-03-14T06:48:33Z</cp:lastPrinted>
  <dcterms:created xsi:type="dcterms:W3CDTF">2003-03-06T12:20:48Z</dcterms:created>
  <dcterms:modified xsi:type="dcterms:W3CDTF">2024-01-29T04:56:30Z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976950861</vt:i4>
  </property>
  <property fmtid="{D5CDD505-2E9C-101B-9397-08002B2CF9AE}" pid="3" name="_EmailSubject">
    <vt:lpwstr>web site update</vt:lpwstr>
  </property>
  <property fmtid="{D5CDD505-2E9C-101B-9397-08002B2CF9AE}" pid="4" name="_AuthorEmail">
    <vt:lpwstr>bonita.mersiades@nfis.com.au</vt:lpwstr>
  </property>
  <property fmtid="{D5CDD505-2E9C-101B-9397-08002B2CF9AE}" pid="5" name="_AuthorEmailDisplayName">
    <vt:lpwstr>Bonita Mersiades</vt:lpwstr>
  </property>
  <property fmtid="{D5CDD505-2E9C-101B-9397-08002B2CF9AE}" pid="6" name="_ReviewingToolsShownOnce">
    <vt:lpwstr/>
  </property>
</Properties>
</file>